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xml"/>
  <Override PartName="/xl/activeX/activeX12.xml" ContentType="application/vnd.ms-office.activeX+xml"/>
  <Override PartName="/xl/activeX/activeX12.bin" ContentType="application/vnd.ms-office.activeX"/>
  <Override PartName="/xl/charts/chart10.xml" ContentType="application/vnd.openxmlformats-officedocument.drawingml.chart+xml"/>
  <Override PartName="/xl/drawings/drawing17.xml" ContentType="application/vnd.openxmlformats-officedocument.drawing+xml"/>
  <Override PartName="/xl/activeX/activeX13.xml" ContentType="application/vnd.ms-office.activeX+xml"/>
  <Override PartName="/xl/activeX/activeX13.bin" ContentType="application/vnd.ms-office.activeX"/>
  <Override PartName="/xl/drawings/drawing18.xml" ContentType="application/vnd.openxmlformats-officedocument.drawing+xml"/>
  <Override PartName="/xl/activeX/activeX14.xml" ContentType="application/vnd.ms-office.activeX+xml"/>
  <Override PartName="/xl/activeX/activeX14.bin" ContentType="application/vnd.ms-office.activeX"/>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drawings/drawing20.xml" ContentType="application/vnd.openxmlformats-officedocument.drawing+xml"/>
  <Override PartName="/xl/activeX/activeX16.xml" ContentType="application/vnd.ms-office.activeX+xml"/>
  <Override PartName="/xl/activeX/activeX16.bin" ContentType="application/vnd.ms-office.activeX"/>
  <Override PartName="/xl/drawings/drawing21.xml" ContentType="application/vnd.openxmlformats-officedocument.drawing+xml"/>
  <Override PartName="/xl/activeX/activeX17.xml" ContentType="application/vnd.ms-office.activeX+xml"/>
  <Override PartName="/xl/activeX/activeX17.bin" ContentType="application/vnd.ms-office.activeX"/>
  <Override PartName="/xl/drawings/drawing22.xml" ContentType="application/vnd.openxmlformats-officedocument.drawing+xml"/>
  <Override PartName="/xl/activeX/activeX18.xml" ContentType="application/vnd.ms-office.activeX+xml"/>
  <Override PartName="/xl/activeX/activeX18.bin" ContentType="application/vnd.ms-office.activeX"/>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charts/chart11.xml" ContentType="application/vnd.openxmlformats-officedocument.drawingml.chart+xml"/>
  <Override PartName="/xl/drawings/drawing26.xml" ContentType="application/vnd.openxmlformats-officedocument.drawingml.chartshapes+xml"/>
  <Override PartName="/xl/charts/chart12.xml" ContentType="application/vnd.openxmlformats-officedocument.drawingml.chart+xml"/>
  <Override PartName="/xl/drawings/drawing27.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activeX/activeX22.xml" ContentType="application/vnd.ms-office.activeX+xml"/>
  <Override PartName="/xl/activeX/activeX22.bin" ContentType="application/vnd.ms-office.activeX"/>
  <Override PartName="/xl/charts/chart14.xml" ContentType="application/vnd.openxmlformats-officedocument.drawingml.chart+xml"/>
  <Override PartName="/xl/drawings/drawing30.xml" ContentType="application/vnd.openxmlformats-officedocument.drawingml.chartshapes+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drawings/drawing33.xml" ContentType="application/vnd.openxmlformats-officedocument.drawing+xml"/>
  <Override PartName="/xl/activeX/activeX24.xml" ContentType="application/vnd.ms-office.activeX+xml"/>
  <Override PartName="/xl/activeX/activeX24.bin" ContentType="application/vnd.ms-office.activeX"/>
  <Override PartName="/xl/drawings/drawing34.xml" ContentType="application/vnd.openxmlformats-officedocument.drawing+xml"/>
  <Override PartName="/xl/activeX/activeX25.xml" ContentType="application/vnd.ms-office.activeX+xml"/>
  <Override PartName="/xl/activeX/activeX25.bin" ContentType="application/vnd.ms-office.activeX"/>
  <Override PartName="/xl/drawings/drawing35.xml" ContentType="application/vnd.openxmlformats-officedocument.drawing+xml"/>
  <Override PartName="/xl/activeX/activeX26.xml" ContentType="application/vnd.ms-office.activeX+xml"/>
  <Override PartName="/xl/activeX/activeX26.bin" ContentType="application/vnd.ms-office.activeX"/>
  <Override PartName="/xl/drawings/drawing36.xml" ContentType="application/vnd.openxmlformats-officedocument.drawing+xml"/>
  <Override PartName="/xl/activeX/activeX27.xml" ContentType="application/vnd.ms-office.activeX+xml"/>
  <Override PartName="/xl/activeX/activeX27.bin" ContentType="application/vnd.ms-office.activeX"/>
  <Override PartName="/xl/drawings/drawing37.xml" ContentType="application/vnd.openxmlformats-officedocument.drawing+xml"/>
  <Override PartName="/xl/activeX/activeX28.xml" ContentType="application/vnd.ms-office.activeX+xml"/>
  <Override PartName="/xl/activeX/activeX28.bin" ContentType="application/vnd.ms-office.activeX"/>
  <Override PartName="/xl/drawings/drawing38.xml" ContentType="application/vnd.openxmlformats-officedocument.drawing+xml"/>
  <Override PartName="/xl/activeX/activeX29.xml" ContentType="application/vnd.ms-office.activeX+xml"/>
  <Override PartName="/xl/activeX/activeX29.bin" ContentType="application/vnd.ms-office.activeX"/>
  <Override PartName="/xl/drawings/drawing39.xml" ContentType="application/vnd.openxmlformats-officedocument.drawing+xml"/>
  <Override PartName="/xl/activeX/activeX30.xml" ContentType="application/vnd.ms-office.activeX+xml"/>
  <Override PartName="/xl/activeX/activeX30.bin" ContentType="application/vnd.ms-office.activeX"/>
  <Override PartName="/xl/drawings/drawing40.xml" ContentType="application/vnd.openxmlformats-officedocument.drawing+xml"/>
  <Override PartName="/xl/activeX/activeX31.xml" ContentType="application/vnd.ms-office.activeX+xml"/>
  <Override PartName="/xl/activeX/activeX31.bin" ContentType="application/vnd.ms-office.activeX"/>
  <Override PartName="/xl/drawings/drawing41.xml" ContentType="application/vnd.openxmlformats-officedocument.drawing+xml"/>
  <Override PartName="/xl/activeX/activeX32.xml" ContentType="application/vnd.ms-office.activeX+xml"/>
  <Override PartName="/xl/activeX/activeX32.bin" ContentType="application/vnd.ms-office.activeX"/>
  <Override PartName="/xl/comments1.xml" ContentType="application/vnd.openxmlformats-officedocument.spreadsheetml.comments+xml"/>
  <Override PartName="/xl/drawings/drawing42.xml" ContentType="application/vnd.openxmlformats-officedocument.drawing+xml"/>
  <Override PartName="/xl/activeX/activeX33.xml" ContentType="application/vnd.ms-office.activeX+xml"/>
  <Override PartName="/xl/activeX/activeX33.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dnbasa.sharepoint.com/sites/s3673/Delte dokumenter/Beretning_utsendelser etc/2023 2Q/UTSENDELSER/For publisering/Foreløpig Anne/"/>
    </mc:Choice>
  </mc:AlternateContent>
  <xr:revisionPtr revIDLastSave="51039" documentId="8_{302AD569-4865-42A1-B1C8-C28C273CAF6B}" xr6:coauthVersionLast="47" xr6:coauthVersionMax="47" xr10:uidLastSave="{14E937BC-5CCF-400C-B546-AAD3A60C802A}"/>
  <bookViews>
    <workbookView xWindow="-108" yWindow="-108" windowWidth="41496" windowHeight="16776" tabRatio="774" xr2:uid="{D9E34E17-E815-4EC2-A1DD-D08C0B4456CE}"/>
  </bookViews>
  <sheets>
    <sheet name="Front page" sheetId="2" r:id="rId1"/>
    <sheet name="Contact info" sheetId="3" r:id="rId2"/>
    <sheet name="Changes" sheetId="33"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12" r:id="rId12"/>
    <sheet name="Liq&amp;funding (2)" sheetId="13" r:id="rId13"/>
    <sheet name="Ratings" sheetId="14" r:id="rId14"/>
    <sheet name="Shareholders" sheetId="15" r:id="rId15"/>
    <sheet name="Share buy-back" sheetId="34" r:id="rId16"/>
    <sheet name="Cap.adeq" sheetId="16" r:id="rId17"/>
    <sheet name="CHAPTER 2" sheetId="17" r:id="rId18"/>
    <sheet name="Fin perf" sheetId="18" r:id="rId19"/>
    <sheet name="Market shares" sheetId="19" r:id="rId20"/>
    <sheet name="PC" sheetId="21" r:id="rId21"/>
    <sheet name="CC" sheetId="27" r:id="rId22"/>
    <sheet name="Other" sheetId="1" r:id="rId23"/>
    <sheet name="Markets" sheetId="20" r:id="rId24"/>
    <sheet name="Life" sheetId="35" r:id="rId25"/>
    <sheet name="Asset Man." sheetId="24" r:id="rId26"/>
    <sheet name="CHAPTER 3" sheetId="26" r:id="rId27"/>
    <sheet name="Norw.economy" sheetId="29" r:id="rId28"/>
    <sheet name="CHAPTER 4" sheetId="30" r:id="rId29"/>
    <sheet name="Sub_loans" sheetId="28" r:id="rId30"/>
    <sheet name="Footnotes" sheetId="31" r:id="rId31"/>
    <sheet name="Data_PC" sheetId="23" state="hidden" r:id="rId32"/>
    <sheet name="Data_CC" sheetId="25" state="hidden" r:id="rId33"/>
  </sheets>
  <definedNames>
    <definedName name="_xlnm.Print_Area" localSheetId="25">'Asset Man.'!$A$1:$J$45</definedName>
    <definedName name="_xlnm.Print_Area" localSheetId="21">CC!$A$1:$J$120</definedName>
    <definedName name="_xlnm.Print_Area" localSheetId="2">Changes!$A$1:$B$5</definedName>
    <definedName name="_xlnm.Print_Area" localSheetId="4">'CHAPTER 1'!$A$1:$C$26</definedName>
    <definedName name="_xlnm.Print_Area" localSheetId="17">'CHAPTER 2'!$A$1:$C$22</definedName>
    <definedName name="_xlnm.Print_Area" localSheetId="1">'Contact info'!$A$1:$E$39</definedName>
    <definedName name="_xlnm.Print_Area" localSheetId="3">Contents!$A$1:$B$141</definedName>
    <definedName name="_xlnm.Print_Area" localSheetId="10">EAD!$A$1:$J$394</definedName>
    <definedName name="_xlnm.Print_Area" localSheetId="8">Expenses!$A$1:$J$89</definedName>
    <definedName name="_xlnm.Print_Area" localSheetId="18">'Fin perf'!$A$1:$K$67</definedName>
    <definedName name="_xlnm.Print_Area" localSheetId="30">Footnotes!$A$1:$A$11</definedName>
    <definedName name="_xlnm.Print_Area" localSheetId="0">'Front page'!$A$1:$A$50</definedName>
    <definedName name="_xlnm.Print_Area" localSheetId="24">Life!$A$1:$J$117</definedName>
    <definedName name="_xlnm.Print_Area" localSheetId="11">'Liq&amp;funding (1)'!$A$1:$L$48</definedName>
    <definedName name="_xlnm.Print_Area" localSheetId="12">'Liq&amp;funding (2)'!$A$1:$J$129</definedName>
    <definedName name="_xlnm.Print_Area" localSheetId="9">'Loans &amp; comm.'!$A$1:$J$241</definedName>
    <definedName name="_xlnm.Print_Area" localSheetId="6">NII!$A$1:$J$158</definedName>
    <definedName name="_xlnm.Print_Area" localSheetId="7">'Non-NII'!$A$1:$K$131</definedName>
    <definedName name="_xlnm.Print_Area" localSheetId="27">Norw.economy!$A$1:$H$91</definedName>
    <definedName name="_xlnm.Print_Area" localSheetId="20">PC!$A$1:$J$173</definedName>
    <definedName name="_xlnm.Print_Area" localSheetId="13">Ratings!$A$1:$E$34</definedName>
    <definedName name="_xlnm.Print_Area" localSheetId="5">'Results &amp; key fig.'!$A$1:$L$399</definedName>
    <definedName name="_xlnm.Print_Area" localSheetId="15">'Share buy-back'!$A$1:$C$4</definedName>
    <definedName name="_xlnm.Print_Area" localSheetId="14">Shareholders!$A$1:$C$46</definedName>
    <definedName name="_xlnm.Print_Area" localSheetId="29">Sub_loans!$A$1:$AI$49</definedName>
    <definedName name="_xlnm.Print_Titles" localSheetId="29">Sub_loans!$A:$A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 i="25" l="1"/>
  <c r="H42" i="25"/>
  <c r="G42" i="25"/>
  <c r="F42" i="25"/>
  <c r="E42" i="25"/>
  <c r="D42" i="25"/>
  <c r="C42" i="25"/>
  <c r="I39" i="25"/>
  <c r="H39" i="25"/>
  <c r="G39" i="25"/>
  <c r="F39" i="25"/>
  <c r="E39" i="25"/>
  <c r="D39" i="25"/>
  <c r="C39" i="25"/>
  <c r="I38" i="25"/>
  <c r="H38" i="25"/>
  <c r="G38" i="25"/>
  <c r="F38" i="25"/>
  <c r="E38" i="25"/>
  <c r="D38" i="25"/>
  <c r="C38" i="25"/>
  <c r="I37" i="25"/>
  <c r="H37" i="25"/>
  <c r="G37" i="25"/>
  <c r="F37" i="25"/>
  <c r="E37" i="25"/>
  <c r="D37" i="25"/>
  <c r="C37" i="25"/>
  <c r="I36" i="25"/>
  <c r="H36" i="25"/>
  <c r="G36" i="25"/>
  <c r="F36" i="25"/>
  <c r="E36" i="25"/>
  <c r="D36" i="25"/>
  <c r="C36" i="25"/>
  <c r="I35" i="25"/>
  <c r="H35" i="25"/>
  <c r="G35" i="25"/>
  <c r="F35" i="25"/>
  <c r="E35" i="25"/>
  <c r="D35" i="25"/>
  <c r="C35" i="25"/>
  <c r="C25" i="25"/>
  <c r="C24" i="25"/>
  <c r="C4" i="25" s="1"/>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54" i="25"/>
  <c r="C54" i="25"/>
  <c r="A4" i="25"/>
  <c r="I42" i="23"/>
  <c r="H42" i="23"/>
  <c r="G42" i="23"/>
  <c r="F42" i="23"/>
  <c r="E42" i="23"/>
  <c r="D42" i="23"/>
  <c r="C42" i="23"/>
  <c r="I39" i="23"/>
  <c r="H39" i="23"/>
  <c r="G39" i="23"/>
  <c r="F39" i="23"/>
  <c r="E39" i="23"/>
  <c r="D39" i="23"/>
  <c r="C39" i="23"/>
  <c r="I38" i="23"/>
  <c r="H38" i="23"/>
  <c r="G38" i="23"/>
  <c r="F38" i="23"/>
  <c r="E38" i="23"/>
  <c r="D38" i="23"/>
  <c r="C38" i="23"/>
  <c r="I37" i="23"/>
  <c r="H37" i="23"/>
  <c r="G37" i="23"/>
  <c r="F37" i="23"/>
  <c r="E37" i="23"/>
  <c r="D37" i="23"/>
  <c r="C37" i="23"/>
  <c r="I36" i="23"/>
  <c r="H36" i="23"/>
  <c r="G36" i="23"/>
  <c r="F36" i="23"/>
  <c r="E36" i="23"/>
  <c r="D36" i="23"/>
  <c r="C36" i="23"/>
  <c r="I35" i="23"/>
  <c r="H35" i="23"/>
  <c r="G35" i="23"/>
  <c r="F35" i="23"/>
  <c r="E35" i="23"/>
  <c r="D35" i="23"/>
  <c r="C35" i="23"/>
  <c r="C12" i="23"/>
  <c r="C4" i="23" s="1"/>
  <c r="C11" i="23"/>
  <c r="C6" i="23"/>
  <c r="A6" i="23"/>
  <c r="C5" i="23"/>
  <c r="A5" i="23"/>
  <c r="A4" i="23"/>
  <c r="C13" i="23" l="1"/>
  <c r="D11" i="23" s="1"/>
  <c r="A11" i="23" s="1"/>
  <c r="C26" i="25"/>
  <c r="D25" i="25" s="1"/>
  <c r="A25" i="25" s="1"/>
  <c r="C41" i="25"/>
  <c r="C43" i="25" s="1"/>
  <c r="C41" i="23"/>
  <c r="C43" i="23" s="1"/>
  <c r="D41" i="25"/>
  <c r="D43" i="25" s="1"/>
  <c r="E41" i="25"/>
  <c r="E43" i="25" s="1"/>
  <c r="E41" i="23"/>
  <c r="E43" i="23" s="1"/>
  <c r="H41" i="23"/>
  <c r="H43" i="23" s="1"/>
  <c r="I41" i="23"/>
  <c r="I43" i="23" s="1"/>
  <c r="F41" i="25"/>
  <c r="F43" i="25" s="1"/>
  <c r="H41" i="25"/>
  <c r="H43" i="25" s="1"/>
  <c r="D41" i="23"/>
  <c r="D43" i="23" s="1"/>
  <c r="F41" i="23"/>
  <c r="F43" i="23" s="1"/>
  <c r="G41" i="25"/>
  <c r="G43" i="25" s="1"/>
  <c r="I41" i="25"/>
  <c r="I43" i="25" s="1"/>
  <c r="G41" i="23"/>
  <c r="G43" i="23" s="1"/>
  <c r="C21" i="25"/>
  <c r="C20" i="25"/>
  <c r="B15" i="25" s="1"/>
  <c r="C8" i="23"/>
  <c r="C7" i="23"/>
  <c r="B5" i="23" s="1"/>
  <c r="D24" i="25" l="1"/>
  <c r="A24" i="25" s="1"/>
  <c r="D12" i="23"/>
  <c r="A12" i="23" s="1"/>
  <c r="B17" i="25"/>
  <c r="B11" i="25"/>
  <c r="B7" i="25"/>
  <c r="B19" i="25"/>
  <c r="B9" i="25"/>
  <c r="B8" i="25"/>
  <c r="B14" i="25"/>
  <c r="B12" i="25"/>
  <c r="B13" i="25"/>
  <c r="B18" i="25"/>
  <c r="B10" i="25"/>
  <c r="B6" i="25"/>
  <c r="B5" i="25"/>
  <c r="B16" i="25"/>
  <c r="B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<sst xmlns="http://schemas.openxmlformats.org/spreadsheetml/2006/main" count="4806" uniqueCount="1623">
  <si>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</si>
  <si>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</si>
  <si>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</si>
  <si>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</si>
  <si>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</si>
  <si>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</si>
  <si>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</si>
  <si>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</si>
  <si>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</si>
  <si>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</si>
  <si>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</si>
  <si>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</si>
  <si>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Johanna Gateman, Investor Relations</t>
  </si>
  <si>
    <t>johanna.gateman@dnb.no</t>
  </si>
  <si>
    <t>+47 97 13 74 03</t>
  </si>
  <si>
    <t>Thor Tellefsen, Long Term Funding</t>
  </si>
  <si>
    <t>thor.tellefsen@dnb.no</t>
  </si>
  <si>
    <t>+47 23 26 84 04</t>
  </si>
  <si>
    <t>Mathias Bruvik, Head of Group Financial Reporting</t>
  </si>
  <si>
    <t>mathias.bruvik@dnb.no</t>
  </si>
  <si>
    <t>+47 91 75 87 74</t>
  </si>
  <si>
    <t>Address</t>
  </si>
  <si>
    <t>DNB, P.O.Box 1600 Sentrum, N-0021 Oslo</t>
  </si>
  <si>
    <t>Telephone number</t>
  </si>
  <si>
    <t>+47 91 50 48 00</t>
  </si>
  <si>
    <t>Information on the Internet</t>
  </si>
  <si>
    <t>DNB's Investor Relations page: ir.dnb.no</t>
  </si>
  <si>
    <t>Financial calendar</t>
  </si>
  <si>
    <t>19 October</t>
  </si>
  <si>
    <t>Q3 2023</t>
  </si>
  <si>
    <t>31 January</t>
  </si>
  <si>
    <t>Q4 2023</t>
  </si>
  <si>
    <t>14 March</t>
  </si>
  <si>
    <t>Annual report 2023</t>
  </si>
  <si>
    <t>23 April</t>
  </si>
  <si>
    <t>Q1 2024</t>
  </si>
  <si>
    <t>29 April</t>
  </si>
  <si>
    <t>Annual General Meeting</t>
  </si>
  <si>
    <t>30 April</t>
  </si>
  <si>
    <t>Ex-dividend date</t>
  </si>
  <si>
    <t>8 May</t>
  </si>
  <si>
    <t xml:space="preserve">Distribution of  dividends </t>
  </si>
  <si>
    <t>11 July</t>
  </si>
  <si>
    <t>Q2 2024</t>
  </si>
  <si>
    <t>22 October</t>
  </si>
  <si>
    <t>Q3 2024</t>
  </si>
  <si>
    <t>Statements regarding DNB's relative market positions are, unless otherwise specified, based on internal DNB analyses.</t>
  </si>
  <si>
    <t>Main assumptions</t>
  </si>
  <si>
    <t>IFRS 17 Insurance contracts</t>
  </si>
  <si>
    <t>DNB applied IFRS 17 from 1 January 2023. See further details in note G52 Transition to IFRS 17 in DNB Group’s annual report for 2022 and note G1 Basis for preparation in DNB Group’s second quarter report 2023. Due to the implementation of IFRS 17, comparative figures for 2022 have been restated, where relevant.</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</si>
  <si>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</si>
  <si>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</si>
  <si>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</si>
  <si>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</si>
  <si>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</si>
  <si>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</si>
  <si>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</si>
  <si>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</si>
  <si>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</si>
  <si>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</si>
  <si>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</si>
  <si>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</si>
  <si>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</si>
  <si>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</si>
  <si>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</si>
  <si>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</si>
  <si>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</si>
  <si>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</si>
  <si>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</si>
  <si>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</si>
  <si>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</si>
  <si>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</si>
  <si>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</si>
  <si>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</si>
  <si>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</si>
  <si>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</si>
  <si>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</si>
  <si>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</si>
  <si>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</si>
  <si>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</si>
  <si>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</si>
  <si>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</si>
  <si>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</si>
  <si>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</si>
  <si>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</si>
  <si>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</si>
  <si>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</si>
  <si>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</si>
  <si>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</si>
  <si>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</si>
  <si>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</si>
  <si>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</si>
  <si>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</si>
  <si>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</si>
  <si>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</si>
  <si>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</si>
  <si>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</si>
  <si>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</si>
  <si>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</si>
  <si>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</si>
  <si>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</si>
  <si>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</si>
  <si>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</si>
  <si>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</si>
  <si>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</si>
  <si>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</si>
  <si>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</si>
  <si>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</si>
  <si>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</si>
  <si>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</si>
  <si>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</si>
  <si>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</si>
  <si>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</si>
  <si>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</si>
  <si>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</si>
  <si>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</si>
  <si>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</si>
  <si>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</si>
  <si>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</si>
  <si>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</si>
  <si>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</si>
  <si>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</si>
  <si>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</si>
  <si>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</si>
  <si>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</si>
  <si>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</si>
  <si>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</si>
  <si>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</si>
  <si>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</si>
  <si>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</si>
  <si>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</si>
  <si>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</si>
  <si>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</si>
  <si>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</si>
  <si>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</si>
  <si>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</si>
  <si>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</si>
  <si>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</si>
  <si>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</si>
  <si>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</si>
  <si>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</si>
  <si>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</si>
  <si>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</si>
  <si>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</si>
  <si>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</si>
  <si>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</si>
  <si>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</si>
  <si>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</si>
  <si>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</si>
  <si>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</si>
  <si>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</si>
  <si>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</si>
  <si>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</si>
  <si>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</si>
  <si>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</si>
  <si>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</si>
  <si>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</si>
  <si>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</si>
  <si>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</si>
  <si>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</si>
  <si>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</si>
  <si>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</si>
  <si>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</si>
  <si>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</si>
  <si>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</si>
  <si>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</si>
  <si>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</si>
  <si>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</si>
  <si>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</si>
  <si>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</si>
  <si>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</si>
  <si>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</si>
  <si>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</si>
  <si>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</si>
  <si>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</si>
  <si>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</si>
  <si>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</si>
  <si>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</si>
  <si>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</si>
  <si>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divisions</t>
  </si>
  <si>
    <t>4.4</t>
  </si>
  <si>
    <t>Other operations</t>
  </si>
  <si>
    <t>Main subsidiaries and product units</t>
  </si>
  <si>
    <t>Total DNB Markets activity:</t>
  </si>
  <si>
    <t xml:space="preserve">6.1    Financial performance </t>
  </si>
  <si>
    <t>6.2    Break down of revenues</t>
  </si>
  <si>
    <t>6.3    Value-at-Risk</t>
  </si>
  <si>
    <t>DNB Livsforsikring Group:</t>
  </si>
  <si>
    <t>6.4    Legal entity consolidated accounts and solvency capital</t>
  </si>
  <si>
    <t>6.5    Financial performance</t>
  </si>
  <si>
    <t>6.6    Non-guaranteed products income</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</si>
  <si>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</si>
  <si>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</si>
  <si>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</si>
  <si>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</si>
  <si>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</si>
  <si>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</si>
  <si>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</si>
  <si>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</si>
  <si>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</si>
  <si>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</si>
  <si>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</si>
  <si>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</si>
  <si>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</si>
  <si>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</si>
  <si>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</si>
  <si>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</si>
  <si>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</si>
  <si>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</si>
  <si>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</si>
  <si>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</si>
  <si>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</si>
  <si>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</si>
  <si>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</si>
  <si>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2Q23</t>
  </si>
  <si>
    <t>1Q23</t>
  </si>
  <si>
    <t>4Q22</t>
  </si>
  <si>
    <t>3Q22</t>
  </si>
  <si>
    <t>2Q22</t>
  </si>
  <si>
    <t>1Q22</t>
  </si>
  <si>
    <t>4Q21</t>
  </si>
  <si>
    <t>3Q21</t>
  </si>
  <si>
    <t>2Q21</t>
  </si>
  <si>
    <t>Net commissions and fees</t>
  </si>
  <si>
    <r>
      <t>Net gains on financial instruments at fair value</t>
    </r>
    <r>
      <rPr>
        <vertAlign val="superscript"/>
        <sz val="6.5"/>
        <rFont val="Arial"/>
        <family val="2"/>
      </rPr>
      <t>2</t>
    </r>
  </si>
  <si>
    <t>Net financial and risk result, life insurance (prior to IFRS 17)</t>
  </si>
  <si>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</si>
  <si>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</si>
  <si>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</si>
  <si>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</si>
  <si>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</si>
  <si>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</si>
  <si>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</si>
  <si>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</si>
  <si>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</si>
  <si>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</si>
  <si>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</si>
  <si>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</si>
  <si>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</si>
  <si>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</si>
  <si>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</si>
  <si>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</si>
  <si>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</si>
  <si>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</si>
  <si>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</si>
  <si>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</si>
  <si>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</si>
  <si>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</si>
  <si>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</si>
  <si>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Net gains on financial instruments at fair value</t>
    </r>
    <r>
      <rPr>
        <vertAlign val="superscript"/>
        <sz val="6.5"/>
        <rFont val="Arial"/>
        <family val="2"/>
      </rPr>
      <t>1</t>
    </r>
  </si>
  <si>
    <t>Net financial result, life insurance (prior to IFRS 17)</t>
  </si>
  <si>
    <t>Net risk result, life insurance (prior to IFRS 17)</t>
  </si>
  <si>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</si>
  <si>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</si>
  <si>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</si>
  <si>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</si>
  <si>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</si>
  <si>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</si>
  <si>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</si>
  <si>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</si>
  <si>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</si>
  <si>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</si>
  <si>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</si>
  <si>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</si>
  <si>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</si>
  <si>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</si>
  <si>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</si>
  <si>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</si>
  <si>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</si>
  <si>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YTD 2023</t>
  </si>
  <si>
    <t>2022</t>
  </si>
  <si>
    <t>2021</t>
  </si>
  <si>
    <t>2020</t>
  </si>
  <si>
    <t>2019</t>
  </si>
  <si>
    <t>2018</t>
  </si>
  <si>
    <t>Net insurance result, non-life insurance</t>
  </si>
  <si>
    <t>1.1.4  Comprehensive income statement</t>
  </si>
  <si>
    <t>Actuarial gains and losses</t>
  </si>
  <si>
    <t>Property revaluation (prior to IFRS 17)</t>
  </si>
  <si>
    <t>Items allocated to customers, life insurance (prior to IFRS 17)</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</si>
  <si>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</si>
  <si>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</si>
  <si>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</si>
  <si>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</si>
  <si>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</si>
  <si>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</si>
  <si>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Hedging reserve reclassified to the income statement</t>
  </si>
  <si>
    <t>Financial assets at fair value through OCI</t>
  </si>
  <si>
    <t>Tax reclassified to the income statement</t>
  </si>
  <si>
    <t>Items that may subsequently be reclassified to the income statement</t>
  </si>
  <si>
    <t>Other comprehensive income for the period</t>
  </si>
  <si>
    <t>Comprehensive income for the period</t>
  </si>
  <si>
    <t>Full-year figures</t>
  </si>
  <si>
    <t>Financial liabilities designated at fair value through profit or loss, changes in credit risk</t>
  </si>
  <si>
    <t>1.1.5  Balance sheet - quarterly figures</t>
  </si>
  <si>
    <t>30 June</t>
  </si>
  <si>
    <t>31 March</t>
  </si>
  <si>
    <t>31 Dec.</t>
  </si>
  <si>
    <t>30 Sept.</t>
  </si>
  <si>
    <t>1 Jan.</t>
  </si>
  <si>
    <t>2023</t>
  </si>
  <si>
    <t>Assets</t>
  </si>
  <si>
    <t>Cash and deposits with central banks</t>
  </si>
  <si>
    <t>Due from credit institutions</t>
  </si>
  <si>
    <t>Loans to customers</t>
  </si>
  <si>
    <t>Commercial paper and bonds at fair value</t>
  </si>
  <si>
    <t>Shareholdings</t>
  </si>
  <si>
    <t>Assets, customers bearing the risk</t>
  </si>
  <si>
    <t>Financial derivatives</t>
  </si>
  <si>
    <t>Investment property</t>
  </si>
  <si>
    <r>
      <t>Investments accounted for by the equity method</t>
    </r>
    <r>
      <rPr>
        <vertAlign val="superscript"/>
        <sz val="6.5"/>
        <rFont val="Arial"/>
        <family val="2"/>
      </rPr>
      <t>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</si>
  <si>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</si>
  <si>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</si>
  <si>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</si>
  <si>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</si>
  <si>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</si>
  <si>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</si>
  <si>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</si>
  <si>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</si>
  <si>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</si>
  <si>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</si>
  <si>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</si>
  <si>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</si>
  <si>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</si>
  <si>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</si>
  <si>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</si>
  <si>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</si>
  <si>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</si>
  <si>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</si>
  <si>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</si>
  <si>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</si>
  <si>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</si>
  <si>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</si>
  <si>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</si>
  <si>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</si>
  <si>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</si>
  <si>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</si>
  <si>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</si>
  <si>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</si>
  <si>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</si>
  <si>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</si>
  <si>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</si>
  <si>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</si>
  <si>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</si>
  <si>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</si>
  <si>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</si>
  <si>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</si>
  <si>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</si>
  <si>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</si>
  <si>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</si>
  <si>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</si>
  <si>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</si>
  <si>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</si>
  <si>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</si>
  <si>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</si>
  <si>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</si>
  <si>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</si>
  <si>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</si>
  <si>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</si>
  <si>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</si>
  <si>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</si>
  <si>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</si>
  <si>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</si>
  <si>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</si>
  <si>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</si>
  <si>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</si>
  <si>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</si>
  <si>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</si>
  <si>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</si>
  <si>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</si>
  <si>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</si>
  <si>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</si>
  <si>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</si>
  <si>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</si>
  <si>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Finance and facilitate sustainable activities (NOK billion, 
accumulated)</t>
  </si>
  <si>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</si>
  <si>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</si>
  <si>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</si>
  <si>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</si>
  <si>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</si>
  <si>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</si>
  <si>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</si>
  <si>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</si>
  <si>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</si>
  <si>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</si>
  <si>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</si>
  <si>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</si>
  <si>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</si>
  <si>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</si>
  <si>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</si>
  <si>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full-year figures.</t>
  </si>
  <si>
    <t xml:space="preserve">2)  See 1.7.11 for information on share buy-back programmes. </t>
  </si>
  <si>
    <t>For definitions of selected key figures, see table 1.1.9.</t>
  </si>
  <si>
    <t>1.1.8  Key figures - full-year figures</t>
  </si>
  <si>
    <t xml:space="preserve">Average equity attributable to shareholders, (NOK million) </t>
  </si>
  <si>
    <r>
      <t>Net loans at amortised cost and financial commitments in
stage 2, per cent of net loans at amortised cost</t>
    </r>
    <r>
      <rPr>
        <vertAlign val="superscript"/>
        <sz val="6"/>
        <rFont val="Arial"/>
        <family val="2"/>
      </rPr>
      <t>2</t>
    </r>
  </si>
  <si>
    <r>
      <t>Net loans at amortised cost and financial commitments in
stage 3, per cent of net loans at amortised cost</t>
    </r>
    <r>
      <rPr>
        <vertAlign val="superscript"/>
        <sz val="6"/>
        <rFont val="Arial"/>
        <family val="2"/>
      </rPr>
      <t>2</t>
    </r>
  </si>
  <si>
    <r>
      <t>Impairment relative to average net loans to customers at 
amortised cost, annualised (per cent)</t>
    </r>
    <r>
      <rPr>
        <vertAlign val="superscript"/>
        <sz val="6"/>
        <rFont val="Arial"/>
        <family val="2"/>
      </rPr>
      <t>2</t>
    </r>
  </si>
  <si>
    <t>Finance and facilitate sustainable activities (NOK billion, accumulated)</t>
  </si>
  <si>
    <r>
      <t>Number of issued shares at end of period (1 000)</t>
    </r>
    <r>
      <rPr>
        <vertAlign val="superscript"/>
        <sz val="6"/>
        <rFont val="Arial"/>
        <family val="2"/>
      </rPr>
      <t>3</t>
    </r>
  </si>
  <si>
    <r>
      <t>Number of outstanding shares at end of period (1 000)</t>
    </r>
    <r>
      <rPr>
        <vertAlign val="superscript"/>
        <sz val="6"/>
        <rFont val="Arial"/>
        <family val="2"/>
      </rPr>
      <t>3</t>
    </r>
  </si>
  <si>
    <r>
      <t>Average number of outstanding shares (1 000)</t>
    </r>
    <r>
      <rPr>
        <vertAlign val="superscript"/>
        <sz val="6"/>
        <rFont val="Arial"/>
        <family val="2"/>
      </rPr>
      <t>3</t>
    </r>
  </si>
  <si>
    <t>Dividend per share (NOK)</t>
  </si>
  <si>
    <t>Total shareholder's return (%)</t>
  </si>
  <si>
    <t>Dividend yield (%)</t>
  </si>
  <si>
    <t>2)  Figures from 1 January 2020 are recognised excluding loans at fair value. Historical figures have been adjusted accordingly.</t>
  </si>
  <si>
    <t xml:space="preserve">3)  See 1.7.11 for information on share buy-back programmes. </t>
  </si>
  <si>
    <t>1.1.9  Key figures - definitions</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</si>
  <si>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</si>
  <si>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</si>
  <si>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</si>
  <si>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</si>
  <si>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</si>
  <si>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</si>
  <si>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</si>
  <si>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</si>
  <si>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</si>
  <si>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</si>
  <si>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</si>
  <si>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</si>
  <si>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</si>
  <si>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</si>
  <si>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</si>
  <si>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</si>
  <si>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</si>
  <si>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</si>
  <si>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</si>
  <si>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</si>
  <si>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</si>
  <si>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Personal customers</t>
  </si>
  <si>
    <t>Corporate customers</t>
  </si>
  <si>
    <t>Other</t>
  </si>
  <si>
    <t>Net interest income on deposits from customers</t>
  </si>
  <si>
    <t>Equity and non-interest bearing items</t>
  </si>
  <si>
    <r>
      <t>Personal customers</t>
    </r>
    <r>
      <rPr>
        <i/>
        <vertAlign val="superscript"/>
        <sz val="6.5"/>
        <rFont val="Arial"/>
        <family val="2"/>
      </rPr>
      <t>2</t>
    </r>
  </si>
  <si>
    <r>
      <t>Corporate customers</t>
    </r>
    <r>
      <rPr>
        <i/>
        <vertAlign val="superscript"/>
        <sz val="6.5"/>
        <rFont val="Arial"/>
        <family val="2"/>
      </rPr>
      <t>2</t>
    </r>
  </si>
  <si>
    <t xml:space="preserve">Total net interest income </t>
  </si>
  <si>
    <t>1.2.2  Average volumes - split by segments</t>
  </si>
  <si>
    <r>
      <t>Loans to customers</t>
    </r>
    <r>
      <rPr>
        <b/>
        <vertAlign val="superscript"/>
        <sz val="6.5"/>
        <rFont val="Arial"/>
        <family val="2"/>
      </rPr>
      <t>3</t>
    </r>
  </si>
  <si>
    <r>
      <t>Deposits from customers</t>
    </r>
    <r>
      <rPr>
        <b/>
        <vertAlign val="superscript"/>
        <sz val="6.5"/>
        <rFont val="Arial"/>
        <family val="2"/>
      </rPr>
      <t>3</t>
    </r>
  </si>
  <si>
    <r>
      <t>1.2.3  Interest rate spreads - split by segments</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</si>
  <si>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</si>
  <si>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</si>
  <si>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</si>
  <si>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</si>
  <si>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</si>
  <si>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</si>
  <si>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</si>
  <si>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</si>
  <si>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</si>
  <si>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</si>
  <si>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</si>
  <si>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</si>
  <si>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</si>
  <si>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</si>
  <si>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</si>
  <si>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</si>
  <si>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</si>
  <si>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</si>
  <si>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</si>
  <si>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</si>
  <si>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</si>
  <si>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</si>
  <si>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</si>
  <si>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</si>
  <si>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</si>
  <si>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</si>
  <si>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</si>
  <si>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</si>
  <si>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</si>
  <si>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1Q23</t>
  </si>
  <si>
    <t>Changes from 4Q22</t>
  </si>
  <si>
    <t>Changes from 3Q22</t>
  </si>
  <si>
    <t>Changes from 2Q22</t>
  </si>
  <si>
    <t>Changes from 1Q22</t>
  </si>
  <si>
    <t>Changes from 4Q21</t>
  </si>
  <si>
    <t>Changes from 3Q21</t>
  </si>
  <si>
    <t>Changes from 2Q21</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</si>
  <si>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</si>
  <si>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</si>
  <si>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</si>
  <si>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</si>
  <si>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</si>
  <si>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</si>
  <si>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</si>
  <si>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</si>
  <si>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</si>
  <si>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Other net interest income</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</si>
  <si>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</si>
  <si>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</si>
  <si>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</si>
  <si>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</si>
  <si>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</si>
  <si>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</si>
  <si>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</si>
  <si>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</si>
  <si>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</si>
  <si>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</si>
  <si>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</si>
  <si>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</si>
  <si>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</si>
  <si>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</si>
  <si>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r>
      <t>Profit from investments accounted for by the equity method</t>
    </r>
    <r>
      <rPr>
        <vertAlign val="superscript"/>
        <sz val="6.5"/>
        <rFont val="Arial"/>
        <family val="2"/>
      </rPr>
      <t>1</t>
    </r>
  </si>
  <si>
    <t>Net other operating income, total</t>
  </si>
  <si>
    <t>Net premium income/insurance claims, non-life insurance</t>
  </si>
  <si>
    <t>1.3.2  Net gains on financial instruments at fair value</t>
  </si>
  <si>
    <t>Customer revenues in DNB Markets</t>
  </si>
  <si>
    <r>
      <t>Trading revenues in DNB Markets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</si>
  <si>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</si>
  <si>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</si>
  <si>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</si>
  <si>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</si>
  <si>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</si>
  <si>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</si>
  <si>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</si>
  <si>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</si>
  <si>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</si>
  <si>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</si>
  <si>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t xml:space="preserve">
Amounts in NOK million</t>
  </si>
  <si>
    <t>Income</t>
  </si>
  <si>
    <t>Profit after tax</t>
  </si>
  <si>
    <t xml:space="preserve">Share of profit after tax </t>
  </si>
  <si>
    <t>Depreciation and impairment of value adjustments after tax</t>
  </si>
  <si>
    <t>Other adjustments</t>
  </si>
  <si>
    <t>Balance sheet</t>
  </si>
  <si>
    <t>Unpaid dividends</t>
  </si>
  <si>
    <t>Goodwill</t>
  </si>
  <si>
    <t>Value adjustments after tax</t>
  </si>
  <si>
    <t>Eliminations</t>
  </si>
  <si>
    <t>Carrying amount</t>
  </si>
  <si>
    <t>1)  Represents DNB Bank ASA's ownership share in Fremtind Forsikring AS (Fremtind) of 35 per cent.</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</si>
  <si>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</si>
  <si>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</si>
  <si>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</si>
  <si>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</si>
  <si>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</si>
  <si>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</si>
  <si>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</si>
  <si>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</si>
  <si>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</si>
  <si>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</si>
  <si>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</si>
  <si>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</si>
  <si>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</si>
  <si>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</si>
  <si>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</si>
  <si>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</si>
  <si>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</si>
  <si>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</si>
  <si>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</si>
  <si>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</si>
  <si>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</si>
  <si>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</si>
  <si>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</si>
  <si>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</si>
  <si>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</si>
  <si>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</si>
  <si>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</si>
  <si>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</si>
  <si>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</si>
  <si>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</si>
  <si>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</si>
  <si>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</si>
  <si>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</si>
  <si>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Impairment losses for goodwill</t>
  </si>
  <si>
    <t>Total depreciation and impairment of fixed and intangible assets</t>
  </si>
  <si>
    <t>Full year figures</t>
  </si>
  <si>
    <t>Other operating expenses</t>
  </si>
  <si>
    <t xml:space="preserve">Impairment losses for goodwill </t>
  </si>
  <si>
    <t>1.4.2  Full-time positions based on the operational structure</t>
  </si>
  <si>
    <t>Full-time positions</t>
  </si>
  <si>
    <t>Total ordinary operations*</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</si>
  <si>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</si>
  <si>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</si>
  <si>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</si>
  <si>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</si>
  <si>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</si>
  <si>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</si>
  <si>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</si>
  <si>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</si>
  <si>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</si>
  <si>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</si>
  <si>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</si>
  <si>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</si>
  <si>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</si>
  <si>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</si>
  <si>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</si>
  <si>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</si>
  <si>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</si>
  <si>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</si>
  <si>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 xml:space="preserve">  </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</si>
  <si>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</si>
  <si>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</si>
  <si>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</si>
  <si>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</si>
  <si>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</si>
  <si>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</si>
  <si>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June 2023</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</si>
  <si>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</si>
  <si>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</si>
  <si>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</si>
  <si>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</si>
  <si>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</si>
  <si>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</si>
  <si>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</si>
  <si>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</si>
  <si>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</si>
  <si>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</si>
  <si>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</si>
  <si>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</si>
  <si>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</si>
  <si>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</si>
  <si>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</si>
  <si>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</si>
  <si>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</si>
  <si>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</si>
  <si>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</si>
  <si>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</si>
  <si>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</si>
  <si>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</si>
  <si>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</si>
  <si>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</si>
  <si>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</si>
  <si>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</si>
  <si>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</si>
  <si>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</si>
  <si>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</si>
  <si>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</si>
  <si>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</si>
  <si>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</si>
  <si>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</si>
  <si>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</si>
  <si>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</si>
  <si>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</si>
  <si>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</si>
  <si>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</si>
  <si>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</si>
  <si>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</si>
  <si>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</si>
  <si>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</si>
  <si>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in the second quarter of 2023.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</si>
  <si>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</si>
  <si>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</si>
  <si>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</si>
  <si>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</si>
  <si>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</si>
  <si>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</si>
  <si>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</si>
  <si>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</si>
  <si>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</si>
  <si>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</si>
  <si>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</si>
  <si>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</si>
  <si>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</si>
  <si>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</si>
  <si>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</si>
  <si>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</si>
  <si>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</si>
  <si>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 </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</si>
  <si>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</si>
  <si>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</si>
  <si>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</si>
  <si>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</si>
  <si>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t xml:space="preserve">Residential property </t>
  </si>
  <si>
    <t>Personal customers*</t>
  </si>
  <si>
    <t>Total exposure at default in customer segments**</t>
  </si>
  <si>
    <t>- Mortgages</t>
  </si>
  <si>
    <t>- Other exposures</t>
  </si>
  <si>
    <t>**)  Of which international portfolio</t>
  </si>
  <si>
    <t>1)  For a breakdown, see tables 1.6.3 - 1.6.5.</t>
  </si>
  <si>
    <t>1.6.1  Credit portfolio (continued)</t>
  </si>
  <si>
    <r>
      <t>Risk classification of portfolio</t>
    </r>
    <r>
      <rPr>
        <b/>
        <vertAlign val="superscript"/>
        <sz val="9"/>
        <color theme="4"/>
        <rFont val="Arial"/>
        <family val="2"/>
      </rPr>
      <t>1, 2</t>
    </r>
  </si>
  <si>
    <t>PD 0.01% -</t>
  </si>
  <si>
    <t>PD 0.75% -</t>
  </si>
  <si>
    <t>PD 3.00% -</t>
  </si>
  <si>
    <t>Net commitments in stage 3</t>
  </si>
  <si>
    <t>Total  portfolio</t>
  </si>
  <si>
    <t>1)  Of which international portfolio:</t>
  </si>
  <si>
    <t>Total international portfolio</t>
  </si>
  <si>
    <t>2)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</si>
  <si>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</si>
  <si>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</si>
  <si>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</si>
  <si>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</si>
  <si>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</si>
  <si>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</si>
  <si>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</si>
  <si>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</si>
  <si>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</si>
  <si>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</si>
  <si>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</si>
  <si>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</si>
  <si>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</si>
  <si>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</si>
  <si>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</si>
  <si>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</si>
  <si>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</si>
  <si>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</si>
  <si>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</si>
  <si>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</si>
  <si>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</si>
  <si>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</si>
  <si>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</si>
  <si>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</si>
  <si>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</si>
  <si>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</si>
  <si>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</si>
  <si>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</si>
  <si>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</si>
  <si>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</si>
  <si>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</si>
  <si>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</si>
  <si>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</si>
  <si>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</si>
  <si>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</si>
  <si>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</si>
  <si>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</si>
  <si>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</si>
  <si>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</si>
  <si>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</si>
  <si>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</si>
  <si>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</si>
  <si>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</si>
  <si>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</si>
  <si>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</si>
  <si>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</si>
  <si>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</si>
  <si>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</si>
  <si>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</si>
  <si>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</si>
  <si>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</si>
  <si>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</si>
  <si>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</si>
  <si>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</si>
  <si>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</si>
  <si>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</si>
  <si>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</si>
  <si>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</si>
  <si>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</si>
  <si>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</si>
  <si>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</si>
  <si>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</si>
  <si>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</si>
  <si>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</si>
  <si>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</si>
  <si>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</si>
  <si>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</si>
  <si>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</si>
  <si>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</si>
  <si>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</si>
  <si>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</si>
  <si>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</si>
  <si>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</si>
  <si>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</si>
  <si>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</si>
  <si>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</si>
  <si>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</si>
  <si>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</si>
  <si>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</si>
  <si>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</si>
  <si>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</si>
  <si>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</si>
  <si>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</si>
  <si>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</si>
  <si>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</si>
  <si>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30 June 2023</t>
  </si>
  <si>
    <t>31 March 2023</t>
  </si>
  <si>
    <t>31 Dec. 2022</t>
  </si>
  <si>
    <t>30 Sept. 2022</t>
  </si>
  <si>
    <t>30 June 2022</t>
  </si>
  <si>
    <t>31 March 2022</t>
  </si>
  <si>
    <t>31 Dec. 2021</t>
  </si>
  <si>
    <t>30 Sept. 2021</t>
  </si>
  <si>
    <t>30 June 2021</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</si>
  <si>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</si>
  <si>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</si>
  <si>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</si>
  <si>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</si>
  <si>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</si>
  <si>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</si>
  <si>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Senior preferred bonds</t>
  </si>
  <si>
    <t>Senior non-preferred bonds</t>
  </si>
  <si>
    <t>Covered bonds</t>
  </si>
  <si>
    <t>Additional Tier 1 capital and Tier 2 loans</t>
  </si>
  <si>
    <t>Total including Tier 1 capital and Tier 2 loans</t>
  </si>
  <si>
    <t>1)  Maturity as per first call option.</t>
  </si>
  <si>
    <t>1.7.2  Redemption profile as at 30 June 2023</t>
  </si>
  <si>
    <t>2024</t>
  </si>
  <si>
    <t>2025</t>
  </si>
  <si>
    <t>2026</t>
  </si>
  <si>
    <t>2027</t>
  </si>
  <si>
    <t>2028</t>
  </si>
  <si>
    <t>2029</t>
  </si>
  <si>
    <t>2030</t>
  </si>
  <si>
    <t>2031</t>
  </si>
  <si>
    <t>2032</t>
  </si>
  <si>
    <t>&gt;2032</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</si>
  <si>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</si>
  <si>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</si>
  <si>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</si>
  <si>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</si>
  <si>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</si>
  <si>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</si>
  <si>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</si>
  <si>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</si>
  <si>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</si>
  <si>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</si>
  <si>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</si>
  <si>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</si>
  <si>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</si>
  <si>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</si>
  <si>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As of 31 December 2022, Sbanken is included in DNB's MREL requirement.</t>
  </si>
  <si>
    <t>1.7.4  Asset encumbrance as at 31 March 2023</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</si>
  <si>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</si>
  <si>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</si>
  <si>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</si>
  <si>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</si>
  <si>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</si>
  <si>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</si>
  <si>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</si>
  <si>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</si>
  <si>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</si>
  <si>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</si>
  <si>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</si>
  <si>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</si>
  <si>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</si>
  <si>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</si>
  <si>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</si>
  <si>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</si>
  <si>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</si>
  <si>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</si>
  <si>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</si>
  <si>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</si>
  <si>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</si>
  <si>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</si>
  <si>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</si>
  <si>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</si>
  <si>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</si>
  <si>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</si>
  <si>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reporting according to EU regulations.</t>
  </si>
  <si>
    <t>1.7.5  Liquid assets as at 30 June 2023</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</si>
  <si>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</si>
  <si>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</si>
  <si>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</si>
  <si>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</si>
  <si>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</si>
  <si>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</si>
  <si>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</si>
  <si>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</si>
  <si>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</si>
  <si>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</si>
  <si>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</si>
  <si>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</si>
  <si>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</si>
  <si>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</si>
  <si>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</si>
  <si>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</si>
  <si>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</si>
  <si>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</si>
  <si>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</si>
  <si>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</si>
  <si>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</si>
  <si>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</si>
  <si>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</si>
  <si>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</si>
  <si>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</si>
  <si>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</si>
  <si>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</si>
  <si>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</si>
  <si>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</si>
  <si>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</si>
  <si>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</si>
  <si>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</si>
  <si>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</si>
  <si>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</si>
  <si>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</si>
  <si>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</si>
  <si>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</si>
  <si>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1</t>
    </r>
  </si>
  <si>
    <t>P-1</t>
  </si>
  <si>
    <r>
      <t>AA-</t>
    </r>
    <r>
      <rPr>
        <b/>
        <vertAlign val="superscript"/>
        <sz val="6.5"/>
        <rFont val="Arial"/>
        <family val="2"/>
      </rPr>
      <t>1</t>
    </r>
  </si>
  <si>
    <t>A-1+</t>
  </si>
  <si>
    <t>As at 31 March 2023</t>
  </si>
  <si>
    <r>
      <t>Aa2</t>
    </r>
    <r>
      <rPr>
        <vertAlign val="superscript"/>
        <sz val="6.5"/>
        <rFont val="Arial"/>
        <family val="2"/>
      </rPr>
      <t>1</t>
    </r>
  </si>
  <si>
    <r>
      <t>AA-</t>
    </r>
    <r>
      <rPr>
        <vertAlign val="superscript"/>
        <sz val="6.5"/>
        <rFont val="Arial"/>
        <family val="2"/>
      </rPr>
      <t>1</t>
    </r>
  </si>
  <si>
    <t>As at 31 December 2022</t>
  </si>
  <si>
    <t>As at 7 October 2022</t>
  </si>
  <si>
    <t>As at 30 June 2022</t>
  </si>
  <si>
    <r>
      <t>Aa2</t>
    </r>
    <r>
      <rPr>
        <vertAlign val="superscript"/>
        <sz val="6.5"/>
        <rFont val="Arial"/>
        <family val="2"/>
      </rPr>
      <t>2</t>
    </r>
  </si>
  <si>
    <t>As at 31 March 2022</t>
  </si>
  <si>
    <t>As at 9 February 2022</t>
  </si>
  <si>
    <t>As at 30 September 2021</t>
  </si>
  <si>
    <t>As at 30 June 2021</t>
  </si>
  <si>
    <t>1)  Stable outlook.</t>
  </si>
  <si>
    <t>2)  Negative outlook.</t>
  </si>
  <si>
    <t>1.7.9  Major shareholders as at 15 June 2023</t>
  </si>
  <si>
    <t>Shares in 1 000</t>
  </si>
  <si>
    <t>Ownership in per cent</t>
  </si>
  <si>
    <t>Norwegian Government/Ministry of Trade, Industry and Fisheries</t>
  </si>
  <si>
    <t>DNB Savings Bank Foundation</t>
  </si>
  <si>
    <t>Folketrygdfondet</t>
  </si>
  <si>
    <t>The Capital Group Companies, Inc.</t>
  </si>
  <si>
    <t>BlackRock, Inc.</t>
  </si>
  <si>
    <t>Vanguard Group Holdings</t>
  </si>
  <si>
    <t>Deutsche Bank AG Group</t>
  </si>
  <si>
    <t>DNB Asset Management AS</t>
  </si>
  <si>
    <t>T. Rowe Price Group, Inc.</t>
  </si>
  <si>
    <t>Storebrand Kapitalforvaltning AS</t>
  </si>
  <si>
    <t>Kommunal Landspensjonskasse</t>
  </si>
  <si>
    <t>State Street Corporation</t>
  </si>
  <si>
    <t>Schroders PLC</t>
  </si>
  <si>
    <t>Danske Bank Group</t>
  </si>
  <si>
    <t>BNP Paribas, S.A.</t>
  </si>
  <si>
    <t>Nordea AB</t>
  </si>
  <si>
    <t>Ameriprise Financials, Inc.</t>
  </si>
  <si>
    <t>Svenska Handelsbanken</t>
  </si>
  <si>
    <t>Crédit Agricole S.A.</t>
  </si>
  <si>
    <t>Polaris Capital Management, LLC</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</si>
  <si>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</si>
  <si>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</si>
  <si>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</si>
  <si>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1.7.11.</t>
  </si>
  <si>
    <t>1.7.10  Ownership according to nationality as at 15 June 2023</t>
  </si>
  <si>
    <t>Source: Nasdaq</t>
  </si>
  <si>
    <t>1.7.11  Share buy-back programmes</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</si>
  <si>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</si>
  <si>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</si>
  <si>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50 per cent of interim profit, except for the full-year figures.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</si>
  <si>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</si>
  <si>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</si>
  <si>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</si>
  <si>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</si>
  <si>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</si>
  <si>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</si>
  <si>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</si>
  <si>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</si>
  <si>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</si>
  <si>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</si>
  <si>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</si>
  <si>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</si>
  <si>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</si>
  <si>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</si>
  <si>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</si>
  <si>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</si>
  <si>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</si>
  <si>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</si>
  <si>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</si>
  <si>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</si>
  <si>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</si>
  <si>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</si>
  <si>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</si>
  <si>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</si>
  <si>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</si>
  <si>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</si>
  <si>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</si>
  <si>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</si>
  <si>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</si>
  <si>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</si>
  <si>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</si>
  <si>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</si>
  <si>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</si>
  <si>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</si>
  <si>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</si>
  <si>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</si>
  <si>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</si>
  <si>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</si>
  <si>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</si>
  <si>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</si>
  <si>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</si>
  <si>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</si>
  <si>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</si>
  <si>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</si>
  <si>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</si>
  <si>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</si>
  <si>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</si>
  <si>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</si>
  <si>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</si>
  <si>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</si>
  <si>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</si>
  <si>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</si>
  <si>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</si>
  <si>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</si>
  <si>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</si>
  <si>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</si>
  <si>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</si>
  <si>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</si>
  <si>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</si>
  <si>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</si>
  <si>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</si>
  <si>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</si>
  <si>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</si>
  <si>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</si>
  <si>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</si>
  <si>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</si>
  <si>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</si>
  <si>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</si>
  <si>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</si>
  <si>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</si>
  <si>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</si>
  <si>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50 per cent of interim profit, except for full-year figures, when relevant.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</si>
  <si>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</si>
  <si>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</si>
  <si>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</si>
  <si>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</si>
  <si>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</si>
  <si>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</si>
  <si>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</si>
  <si>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</si>
  <si>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</si>
  <si>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Dividends payable and group contributions</t>
  </si>
  <si>
    <t>Share buy-back programme</t>
  </si>
  <si>
    <r>
      <t>Deduction for investments in insurance companies</t>
    </r>
    <r>
      <rPr>
        <vertAlign val="superscript"/>
        <sz val="6.5"/>
        <rFont val="Arial"/>
        <family val="2"/>
      </rPr>
      <t>1</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</si>
  <si>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</si>
  <si>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</si>
  <si>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</si>
  <si>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</si>
  <si>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</si>
  <si>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</si>
  <si>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</si>
  <si>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6.5"/>
        <rFont val="Arial"/>
        <family val="2"/>
      </rPr>
      <t>2</t>
    </r>
  </si>
  <si>
    <r>
      <t>Non-eligible Tier 1 capital, DNB Group</t>
    </r>
    <r>
      <rPr>
        <vertAlign val="superscript"/>
        <sz val="6.5"/>
        <rFont val="Arial"/>
        <family val="2"/>
      </rPr>
      <t>3</t>
    </r>
  </si>
  <si>
    <t xml:space="preserve">Perpetual subordinated loan capital </t>
  </si>
  <si>
    <t>Term subordinated loan capital</t>
  </si>
  <si>
    <r>
      <t>Deduction of holdings of Tier 2 instruments in insurance companies</t>
    </r>
    <r>
      <rPr>
        <vertAlign val="superscript"/>
        <sz val="6.5"/>
        <rFont val="Arial"/>
        <family val="2"/>
      </rPr>
      <t>2</t>
    </r>
  </si>
  <si>
    <r>
      <t>Non-eligible Tier 2 capital, DNB Group</t>
    </r>
    <r>
      <rPr>
        <vertAlign val="superscript"/>
        <sz val="6.5"/>
        <rFont val="Arial"/>
        <family val="2"/>
      </rPr>
      <t>3</t>
    </r>
  </si>
  <si>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</si>
  <si>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</si>
  <si>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</si>
  <si>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</si>
  <si>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</si>
  <si>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</si>
  <si>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</si>
  <si>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</si>
  <si>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</si>
  <si>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 xml:space="preserve">2022 </t>
  </si>
  <si>
    <t>Capital requirements for the CRD IV group</t>
  </si>
  <si>
    <t>Solvency capital requirements for the insurance companies</t>
  </si>
  <si>
    <t>Total capital requirements</t>
  </si>
  <si>
    <t>Net own funds for entities included in the CRD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</si>
  <si>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</si>
  <si>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</si>
  <si>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</si>
  <si>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</si>
  <si>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</si>
  <si>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</si>
  <si>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</si>
  <si>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</si>
  <si>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</si>
  <si>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</si>
  <si>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 xml:space="preserve">2Q23 </t>
  </si>
  <si>
    <t xml:space="preserve">2Q22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</si>
  <si>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</si>
  <si>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</si>
  <si>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</si>
  <si>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</si>
  <si>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</si>
  <si>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t>Assets under management</t>
  </si>
  <si>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</si>
  <si>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</si>
  <si>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</si>
  <si>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</si>
  <si>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</si>
  <si>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</si>
  <si>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 xml:space="preserve">2023 </t>
  </si>
  <si>
    <t xml:space="preserve">1)  Loans to customers include accrued interest, impairment and value adjustments. Correspondingly, deposits from customers include accrued interest. </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</si>
  <si>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</si>
  <si>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</si>
  <si>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</si>
  <si>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</si>
  <si>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</si>
  <si>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</si>
  <si>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</si>
  <si>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 (per cent)</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</si>
  <si>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</si>
  <si>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</si>
  <si>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</si>
  <si>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</si>
  <si>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</si>
  <si>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31 May 2023</t>
  </si>
  <si>
    <t xml:space="preserve">     DNB's market shares</t>
  </si>
  <si>
    <t>Source: Statistics Norway and Finance Norway</t>
  </si>
  <si>
    <t>2.2.2  Development in market shares, loans and deposits</t>
  </si>
  <si>
    <t>Retail customers</t>
  </si>
  <si>
    <t>31 May</t>
  </si>
  <si>
    <r>
      <t>Total loans to households</t>
    </r>
    <r>
      <rPr>
        <vertAlign val="superscript"/>
        <sz val="6.5"/>
        <rFont val="Arial"/>
        <family val="2"/>
      </rPr>
      <t>1, 2</t>
    </r>
  </si>
  <si>
    <r>
      <t>Bank deposits from households</t>
    </r>
    <r>
      <rPr>
        <vertAlign val="superscript"/>
        <sz val="6.5"/>
        <rFont val="Arial"/>
        <family val="2"/>
      </rPr>
      <t>1, 3</t>
    </r>
  </si>
  <si>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</si>
  <si>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</si>
  <si>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</si>
  <si>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</si>
  <si>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</si>
  <si>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</si>
  <si>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</si>
  <si>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</si>
  <si>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</si>
  <si>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</si>
  <si>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2021 </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</si>
  <si>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</si>
  <si>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</si>
  <si>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</si>
  <si>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</si>
  <si>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</si>
  <si>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</si>
  <si>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</si>
  <si>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Equity funds</t>
  </si>
  <si>
    <r>
      <t>Balanced funds</t>
    </r>
    <r>
      <rPr>
        <vertAlign val="superscript"/>
        <sz val="6.5"/>
        <rFont val="Arial"/>
        <family val="2"/>
      </rPr>
      <t>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</si>
  <si>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</si>
  <si>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</si>
  <si>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</si>
  <si>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</si>
  <si>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</si>
  <si>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</si>
  <si>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</si>
  <si>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</si>
  <si>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</si>
  <si>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</si>
  <si>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</si>
  <si>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</si>
  <si>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</si>
  <si>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</si>
  <si>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</si>
  <si>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</si>
  <si>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</si>
  <si>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</si>
  <si>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</si>
  <si>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t>*)  Covered by the deposit gurantee scheme (end of period)</t>
  </si>
  <si>
    <t>Return on allocated capital</t>
  </si>
  <si>
    <t>2.3.3  PC - Risk classification of portfolio</t>
  </si>
  <si>
    <t>Based on DNB's risk classification system. The volumes represent the expected outstanding amount in the event of default.
PD = probability of default. Sbanken has been included as of 30 June 2022.</t>
  </si>
  <si>
    <t>2.3.4  PC - Exposure at default by industry segment as at 30 June 2023</t>
  </si>
  <si>
    <t>2.3.5  PC - Distribution of loan to value</t>
  </si>
  <si>
    <t>Loan to value per risk grade as at 30 June 2023</t>
  </si>
  <si>
    <t>Risk grade</t>
  </si>
  <si>
    <t>Share of loan to</t>
  </si>
  <si>
    <t>Low</t>
  </si>
  <si>
    <t>Moderate</t>
  </si>
  <si>
    <t>High</t>
  </si>
  <si>
    <t>Total DNB</t>
  </si>
  <si>
    <t>Sbanken</t>
  </si>
  <si>
    <r>
      <t>value in per cent</t>
    </r>
    <r>
      <rPr>
        <vertAlign val="superscript"/>
        <sz val="6.5"/>
        <rFont val="Arial"/>
        <family val="2"/>
      </rPr>
      <t>*</t>
    </r>
  </si>
  <si>
    <r>
      <t>Loan to value in NOK billion</t>
    </r>
    <r>
      <rPr>
        <vertAlign val="superscript"/>
        <sz val="6.5"/>
        <rFont val="Arial"/>
        <family val="2"/>
      </rPr>
      <t>1</t>
    </r>
  </si>
  <si>
    <t>0-40</t>
  </si>
  <si>
    <t>40-60</t>
  </si>
  <si>
    <t>60-75</t>
  </si>
  <si>
    <t>75-85</t>
  </si>
  <si>
    <t>&gt;85</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</si>
  <si>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</si>
  <si>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</si>
  <si>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</si>
  <si>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</si>
  <si>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</si>
  <si>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</si>
  <si>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</si>
  <si>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</si>
  <si>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</si>
  <si>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</si>
  <si>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</si>
  <si>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</si>
  <si>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</si>
  <si>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</si>
  <si>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</si>
  <si>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</si>
  <si>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</si>
  <si>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</si>
  <si>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</si>
  <si>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</si>
  <si>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</si>
  <si>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</si>
  <si>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</si>
  <si>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</si>
  <si>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</si>
  <si>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divisions</t>
  </si>
  <si>
    <r>
      <t>Business Banking Norway</t>
    </r>
    <r>
      <rPr>
        <vertAlign val="superscript"/>
        <sz val="6.5"/>
        <rFont val="Arial"/>
        <family val="2"/>
      </rPr>
      <t>1</t>
    </r>
  </si>
  <si>
    <t>Future &amp; Tech Industries</t>
  </si>
  <si>
    <t>Ocean Industries</t>
  </si>
  <si>
    <t>Net loans to customers (average)</t>
  </si>
  <si>
    <t>Deposits from customers (average)</t>
  </si>
  <si>
    <t>1)  Business Banking Norway serves small and medium-sized enterprises, and customers in the commercial real estate industry segment in Norway.</t>
  </si>
  <si>
    <t>Historical figures for the main divisions within the corporate customers segment are restated according to a new internal organisation that was effective as of the first quarter of 2023.</t>
  </si>
  <si>
    <t>2.4.3  CC - Risk classification of portfolio</t>
  </si>
  <si>
    <t>2.4.4  CC - Exposure at default by industry segment as at 30 June 2023</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</si>
  <si>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</si>
  <si>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</si>
  <si>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</si>
  <si>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</si>
  <si>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</si>
  <si>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</si>
  <si>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</si>
  <si>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</si>
  <si>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</si>
  <si>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</si>
  <si>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</si>
  <si>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</si>
  <si>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</si>
  <si>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</si>
  <si>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</si>
  <si>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</si>
  <si>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</si>
  <si>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</si>
  <si>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</si>
  <si>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</si>
  <si>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Second quarter 2023</t>
  </si>
  <si>
    <t>Amounts in NOK thousand</t>
  </si>
  <si>
    <t>Actual</t>
  </si>
  <si>
    <t xml:space="preserve">Average </t>
  </si>
  <si>
    <t xml:space="preserve">Maximum </t>
  </si>
  <si>
    <t xml:space="preserve">Minimum </t>
  </si>
  <si>
    <t>Interest rate risk</t>
  </si>
  <si>
    <r>
      <t>Diversification effects</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</si>
  <si>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</si>
  <si>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</si>
  <si>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</si>
  <si>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</si>
  <si>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</si>
  <si>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</si>
  <si>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</si>
  <si>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</si>
  <si>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</si>
  <si>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</si>
  <si>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</si>
  <si>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</si>
  <si>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</si>
  <si>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</si>
  <si>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</si>
  <si>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</si>
  <si>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</si>
  <si>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</si>
  <si>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</si>
  <si>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</si>
  <si>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Dividend paid</t>
  </si>
  <si>
    <t>The figures are as presented in the DNB Livsforsikring consolidated accounts, including use of additonal allocations/reserves (not according to IFRS 17).</t>
  </si>
  <si>
    <t>2.6.5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</si>
  <si>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</si>
  <si>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</si>
  <si>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</si>
  <si>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</si>
  <si>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</si>
  <si>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</si>
  <si>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</si>
  <si>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</si>
  <si>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equity at end of period</t>
  </si>
  <si>
    <t>The figures are as presented in the DNB Group consolidated accounts and according to IFRS 17.</t>
  </si>
  <si>
    <t>Premium income</t>
  </si>
  <si>
    <t xml:space="preserve">Contract service margin (CSM) at end of period </t>
  </si>
  <si>
    <t>The figures are as presented in the DNB Group consolidated accounts and according to IFRS 17, and include a limited portfolio of individual guaranteed products.</t>
  </si>
  <si>
    <t>Customer funds</t>
  </si>
  <si>
    <t>2.6.8  DNB Asset Management - Financial performance</t>
  </si>
  <si>
    <t>Net commission income</t>
  </si>
  <si>
    <t>- from retail customers</t>
  </si>
  <si>
    <t>- from institutional clients</t>
  </si>
  <si>
    <r>
      <t>Assets under management (NOK billion)</t>
    </r>
    <r>
      <rPr>
        <b/>
        <vertAlign val="superscript"/>
        <sz val="6.5"/>
        <rFont val="Arial"/>
        <family val="2"/>
      </rPr>
      <t>1</t>
    </r>
  </si>
  <si>
    <t>Institutional clients</t>
  </si>
  <si>
    <r>
      <t>- of which DNB Livsforsikring Group</t>
    </r>
    <r>
      <rPr>
        <i/>
        <vertAlign val="superscript"/>
        <sz val="6.5"/>
        <rFont val="Arial"/>
        <family val="2"/>
      </rPr>
      <t>2</t>
    </r>
  </si>
  <si>
    <t>Key figures  (%)</t>
  </si>
  <si>
    <r>
      <t>Commission margin</t>
    </r>
    <r>
      <rPr>
        <vertAlign val="superscript"/>
        <sz val="6.5"/>
        <rFont val="Arial"/>
        <family val="2"/>
      </rPr>
      <t>3</t>
    </r>
  </si>
  <si>
    <t>Return on equity (annualised)</t>
  </si>
  <si>
    <r>
      <t>Assets under management - net inflow</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</si>
  <si>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</si>
  <si>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</si>
  <si>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</si>
  <si>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</si>
  <si>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</si>
  <si>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</si>
  <si>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 and platform fees (from 2023).</t>
  </si>
  <si>
    <t>Chapter 3 - The Norwegian economy</t>
  </si>
  <si>
    <t>3.1.1  Basic information about Norway</t>
  </si>
  <si>
    <t>Area</t>
  </si>
  <si>
    <t>385 199 square kilometres</t>
  </si>
  <si>
    <t>Population</t>
  </si>
  <si>
    <t>5.5 million</t>
  </si>
  <si>
    <t>Fertility rate</t>
  </si>
  <si>
    <t>1.41</t>
  </si>
  <si>
    <t>Life expectancy</t>
  </si>
  <si>
    <t>M: 80.9  F: 84.4</t>
  </si>
  <si>
    <t>Work participation rate, per cent 15-74 years</t>
  </si>
  <si>
    <t>69.4 (M: 72.2 F:66.4)</t>
  </si>
  <si>
    <t>Gross domestic product 2022</t>
  </si>
  <si>
    <t>USD 578.8 billion</t>
  </si>
  <si>
    <t>GDP per capita 2022</t>
  </si>
  <si>
    <t>Rating</t>
  </si>
  <si>
    <t>AAA, Aaa</t>
  </si>
  <si>
    <t>Currency exchange rate used</t>
  </si>
  <si>
    <t>9.63 USD/NOK (average 2022)</t>
  </si>
  <si>
    <t>Net lending 2022</t>
  </si>
  <si>
    <t>USD 174.3 billion or 30.1 per cent of GDP</t>
  </si>
  <si>
    <t>Sources: Statistics Norway, Norges Bank, DNB Markets</t>
  </si>
  <si>
    <t>3.1.2  Government net financial liabilities 2022</t>
  </si>
  <si>
    <t xml:space="preserve">                                 Per cent of GDP</t>
  </si>
  <si>
    <t>Sources: OECD Economic Outlook No. 112 database, November 2022</t>
  </si>
  <si>
    <t>3.1.3  GDP growth mainland Norway and unemployment rate</t>
  </si>
  <si>
    <t xml:space="preserve">   Per cent</t>
  </si>
  <si>
    <t>Sources: Thomson Datastream, Statistics Norway</t>
  </si>
  <si>
    <t>3.1.4  Contribution to volume growth in GDP, mainland Norway</t>
  </si>
  <si>
    <t>F 2023</t>
  </si>
  <si>
    <t>F 2024</t>
  </si>
  <si>
    <t>F 2025</t>
  </si>
  <si>
    <t>F 2026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</si>
  <si>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</si>
  <si>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</si>
  <si>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</si>
  <si>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</si>
  <si>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</si>
  <si>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</si>
  <si>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</si>
  <si>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</si>
  <si>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</si>
  <si>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2022</t>
  </si>
  <si>
    <t>3.1.6  Composition of exports in 2022</t>
  </si>
  <si>
    <t>Sources: Statistics Norway, annual national accounts 15 February 2023</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</si>
  <si>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</si>
  <si>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</si>
  <si>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</si>
  <si>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</si>
  <si>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</si>
  <si>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</si>
  <si>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</si>
  <si>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</si>
  <si>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</si>
  <si>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</si>
  <si>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</si>
  <si>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</si>
  <si>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</si>
  <si>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</si>
  <si>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</si>
  <si>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</si>
  <si>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</si>
  <si>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</si>
  <si>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</si>
  <si>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</si>
  <si>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</si>
  <si>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</si>
  <si>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Disclosure for main features of regulatory capital instruments</t>
  </si>
  <si>
    <t>Disclosure of main features of regulatory 
capital instruments as at 30 June 2023</t>
  </si>
  <si>
    <t>Ordinary shares</t>
  </si>
  <si>
    <t>Subordinated loans (part 1 of 4)</t>
  </si>
  <si>
    <t>Subordinated loans (part 2 of 4)</t>
  </si>
  <si>
    <t>Subordinated loans (part 3 of 4)</t>
  </si>
  <si>
    <t>Subordinated loans (part 4 of 4)</t>
  </si>
  <si>
    <t>NOK Notes</t>
  </si>
  <si>
    <t>USD Notes</t>
  </si>
  <si>
    <t>NOK loan</t>
  </si>
  <si>
    <t>SEK loan</t>
  </si>
  <si>
    <t>EUR loan</t>
  </si>
  <si>
    <t>JPY Loan</t>
  </si>
  <si>
    <t>JPN loan</t>
  </si>
  <si>
    <t>1. Issuer</t>
  </si>
  <si>
    <t>DNB Bank ASA</t>
  </si>
  <si>
    <t>Sbanken ASA</t>
  </si>
  <si>
    <t>2. Unique identifier (e.g. CUSIP, ISIN, or Bloomberg identifier for private placement)</t>
  </si>
  <si>
    <t>NO0010031479</t>
  </si>
  <si>
    <t>NO0010858749</t>
  </si>
  <si>
    <t>NO0012618984</t>
  </si>
  <si>
    <t>NO0012618992</t>
  </si>
  <si>
    <t>NO0012740119</t>
  </si>
  <si>
    <t>NO0012740101</t>
  </si>
  <si>
    <t>XS2075280995</t>
  </si>
  <si>
    <t>NO0012811829</t>
  </si>
  <si>
    <t>NO0010847213</t>
  </si>
  <si>
    <t>NO0010871494</t>
  </si>
  <si>
    <t>NO0010885205</t>
  </si>
  <si>
    <t>NO0010891914</t>
  </si>
  <si>
    <t>NO0011204125</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</si>
  <si>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</si>
  <si>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</si>
  <si>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</si>
  <si>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</si>
  <si>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</si>
  <si>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</si>
  <si>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</si>
  <si>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</si>
  <si>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</si>
  <si>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</si>
  <si>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</si>
  <si>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</si>
  <si>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</si>
  <si>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</si>
  <si>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NO0010847205</t>
  </si>
  <si>
    <t>NO0010871502</t>
  </si>
  <si>
    <t>NO010885197</t>
  </si>
  <si>
    <t>NO0010891922</t>
  </si>
  <si>
    <t>NO0011203598</t>
  </si>
  <si>
    <t>XS2618844455</t>
  </si>
  <si>
    <t>XS2635428274</t>
  </si>
  <si>
    <t>3. Governing law for the instrument</t>
  </si>
  <si>
    <t>Norway</t>
  </si>
  <si>
    <r>
      <t>English</t>
    </r>
    <r>
      <rPr>
        <vertAlign val="superscript"/>
        <sz val="20"/>
        <rFont val="Arial"/>
        <family val="2"/>
      </rPr>
      <t>1</t>
    </r>
  </si>
  <si>
    <t>Norwegian</t>
  </si>
  <si>
    <r>
      <t>English</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</si>
  <si>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</si>
  <si>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</si>
  <si>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</si>
  <si>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</si>
  <si>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</si>
  <si>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</si>
  <si>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</si>
  <si>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</si>
  <si>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</si>
  <si>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</si>
  <si>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</si>
  <si>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</si>
  <si>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30 June 2023)</t>
  </si>
  <si>
    <t xml:space="preserve">9. Par value of instrument (amounts in million in the relevant currency and in NOK million) </t>
  </si>
  <si>
    <t>N/A</t>
  </si>
  <si>
    <t>NOK 2 700</t>
  </si>
  <si>
    <t>NOK 2 750</t>
  </si>
  <si>
    <t>NOK 500</t>
  </si>
  <si>
    <t>NOK 950</t>
  </si>
  <si>
    <t>NOK 600</t>
  </si>
  <si>
    <t>USD 850, NOK 7 774</t>
  </si>
  <si>
    <t>NOK 2 300</t>
  </si>
  <si>
    <t>NOK 100</t>
  </si>
  <si>
    <t>NOK 300</t>
  </si>
  <si>
    <t>NOK 2 500</t>
  </si>
  <si>
    <t>NOK 2 350</t>
  </si>
  <si>
    <t>NOK 450</t>
  </si>
  <si>
    <t>NOK 1 100</t>
  </si>
  <si>
    <t>NOK 650</t>
  </si>
  <si>
    <t>SEK 1 500, NOK 1 544</t>
  </si>
  <si>
    <t>SEK 1 600, NOK 1 579</t>
  </si>
  <si>
    <t>SEK 500, NOK 494</t>
  </si>
  <si>
    <t>SEK 700, NOK 691</t>
  </si>
  <si>
    <t>EUR 750, NOK 7 772</t>
  </si>
  <si>
    <t>JPY 9 000, NOK 638</t>
  </si>
  <si>
    <t>JPY 12 500, NOK 953</t>
  </si>
  <si>
    <t>NOK 125</t>
  </si>
  <si>
    <t>NOK 350</t>
  </si>
  <si>
    <t>NOK 150</t>
  </si>
  <si>
    <t>JPY 27 000, NOK 2 136</t>
  </si>
  <si>
    <t>EUR 500, NOK 5 812</t>
  </si>
  <si>
    <t>9a. Issue price</t>
  </si>
  <si>
    <t>Various</t>
  </si>
  <si>
    <t>9b. Redemption price</t>
  </si>
  <si>
    <t>10. Accounting classification</t>
  </si>
  <si>
    <t>Shareholder's equity</t>
  </si>
  <si>
    <t>Equity</t>
  </si>
  <si>
    <t>Subordinated loan capital - amortised cost</t>
  </si>
  <si>
    <t>11. Original date of issuance</t>
  </si>
  <si>
    <t>27 June 2019</t>
  </si>
  <si>
    <t>15 March 2019</t>
  </si>
  <si>
    <t>19 December 2019</t>
  </si>
  <si>
    <t>17 June 2020</t>
  </si>
  <si>
    <t>28 August 2020</t>
  </si>
  <si>
    <t>11 January 2022</t>
  </si>
  <si>
    <t>28 May 2020</t>
  </si>
  <si>
    <t>19 January 2022</t>
  </si>
  <si>
    <t>12 May 2023</t>
  </si>
  <si>
    <t>13 June 2023</t>
  </si>
  <si>
    <t>12. Perpetual or dated</t>
  </si>
  <si>
    <t>Perpetual</t>
  </si>
  <si>
    <t>Dated</t>
  </si>
  <si>
    <t>13. Original maturity date</t>
  </si>
  <si>
    <t>28 May 2030</t>
  </si>
  <si>
    <t>Interest Payment Date falling in or nearest to May 2033</t>
  </si>
  <si>
    <t>25 February 2033</t>
  </si>
  <si>
    <t>24 May 2033</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</si>
  <si>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</si>
  <si>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</si>
  <si>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</si>
  <si>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</si>
  <si>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</si>
  <si>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</si>
  <si>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</si>
  <si>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</si>
  <si>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</si>
  <si>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</si>
  <si>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</si>
  <si>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</si>
  <si>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</si>
  <si>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On any date from and including 20 January 2028 and ending on (and including) 20 July 2028,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</si>
  <si>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</si>
  <si>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</si>
  <si>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</si>
  <si>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</si>
  <si>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</si>
  <si>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</si>
  <si>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</si>
  <si>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</si>
  <si>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23 February 2028 and ending on (and including) 23 May 2028</t>
  </si>
  <si>
    <t>On any date from and including 28 November 2027  and ending on (and including) 28 Februar 2028</t>
  </si>
  <si>
    <t>On any date from and including 25 November 2027 and ending on (and including) 25 February 2028</t>
  </si>
  <si>
    <t>On any date from and including 24 February 2028 and ending on (and including) 24 May 2028</t>
  </si>
  <si>
    <t xml:space="preserve">21 March 2024 </t>
  </si>
  <si>
    <t xml:space="preserve">19 December 2024 </t>
  </si>
  <si>
    <t>17 June 2025</t>
  </si>
  <si>
    <t>On any date from and including 12 May 2028 and ending on (and including) 12 August 2028</t>
  </si>
  <si>
    <t>On any date from and including 13 June 2028 and ending on (and including) 13 September 2028</t>
  </si>
  <si>
    <t>16. 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</si>
  <si>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</si>
  <si>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</si>
  <si>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</si>
  <si>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</si>
  <si>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20 July 2028</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</si>
  <si>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</si>
  <si>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</si>
  <si>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</si>
  <si>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</si>
  <si>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</si>
  <si>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</si>
  <si>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</si>
  <si>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</si>
  <si>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</si>
  <si>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</si>
  <si>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Coupons/dividends:</t>
  </si>
  <si>
    <t>17. Fixed or floating dividend/coupon</t>
  </si>
  <si>
    <t>Floating</t>
  </si>
  <si>
    <t>Fixed to floating</t>
  </si>
  <si>
    <t>Fixed</t>
  </si>
  <si>
    <t>18. 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</si>
  <si>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</si>
  <si>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</si>
  <si>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</si>
  <si>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</si>
  <si>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</si>
  <si>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</si>
  <si>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</si>
  <si>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</si>
  <si>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</si>
  <si>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</si>
  <si>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</si>
  <si>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</si>
  <si>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</si>
  <si>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</si>
  <si>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</si>
  <si>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</si>
  <si>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</si>
  <si>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</si>
  <si>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</si>
  <si>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</si>
  <si>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</si>
  <si>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</si>
  <si>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</si>
  <si>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</si>
  <si>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</si>
  <si>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+ 160 bps</t>
  </si>
  <si>
    <t>3-month NIBOR + 130 bps</t>
  </si>
  <si>
    <t>3-month NIBOR + 125 bps</t>
  </si>
  <si>
    <t>3-month NIBOR + 108 bps</t>
  </si>
  <si>
    <t>Fixed 1.5%. Reset after first call date: JGB 0.5 03/20/33 (JB370) + 136 bps</t>
  </si>
  <si>
    <t>Fixed 5%
Reset after call date: 5-year EUR Mid-swap + 200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</si>
  <si>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</si>
  <si>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</si>
  <si>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</si>
  <si>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</si>
  <si>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</si>
  <si>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</si>
  <si>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</si>
  <si>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</si>
  <si>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</si>
  <si>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</si>
  <si>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</si>
  <si>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23. Convertible or non-convertible</t>
    </r>
    <r>
      <rPr>
        <vertAlign val="superscript"/>
        <sz val="20"/>
        <color theme="1"/>
        <rFont val="Arial"/>
        <family val="2"/>
      </rPr>
      <t>3</t>
    </r>
  </si>
  <si>
    <r>
      <t>Convertible</t>
    </r>
    <r>
      <rPr>
        <vertAlign val="superscript"/>
        <sz val="20"/>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</si>
  <si>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</si>
  <si>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</si>
  <si>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</si>
  <si>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</si>
  <si>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</si>
  <si>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</si>
  <si>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</si>
  <si>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</si>
  <si>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</si>
  <si>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</si>
  <si>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</si>
  <si>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</si>
  <si>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</si>
  <si>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</si>
  <si>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</si>
  <si>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t>34. If temporary write-down, description of revaluation mechanism</t>
  </si>
  <si>
    <t>See footnote 4</t>
  </si>
  <si>
    <t>35. Position in subordination hierarchy in liquidation (specify
        instrument type immediately senior to instrument)</t>
  </si>
  <si>
    <t>Subordinated loans</t>
  </si>
  <si>
    <t>36. Non-compliant transitioned features</t>
  </si>
  <si>
    <t>37. If yes, specify non-compliant features</t>
  </si>
  <si>
    <t>See footnotes on separate page.</t>
  </si>
  <si>
    <t>Disclosure of main features of regulatory capital instruments  -  footnotes</t>
  </si>
  <si>
    <t>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t>
  </si>
  <si>
    <t>2) Except for (i) the status and ranking/subordination clause, (ii) the no right of set-off clause, (iii) the contractual recognition of Norwegian loss absorption powers clause and (iv) any other write-down or conversion of the notes, which are governed by the laws of Norway.</t>
  </si>
  <si>
    <t>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t>
  </si>
  <si>
    <t xml:space="preserve">4) Fully discretionary reinstatement pro rata with any written-down AT1 instruments that are to be reinstated out of the same profits. Subject to the maximum write-up amount and to the maximum distributable amount. </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</si>
  <si>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</si>
  <si>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</si>
  <si>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</si>
  <si>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</si>
  <si>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</si>
  <si>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</si>
  <si>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</si>
  <si>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</si>
  <si>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</si>
  <si>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</si>
  <si>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</si>
  <si>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</si>
  <si>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</si>
  <si>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</si>
  <si>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</si>
  <si>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</si>
  <si>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</si>
  <si>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</si>
  <si>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</si>
  <si>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</si>
  <si>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</si>
  <si>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</si>
  <si>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</si>
  <si>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</si>
  <si>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</si>
  <si>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</si>
  <si>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</si>
  <si>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</si>
  <si>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</si>
  <si>
    <t>Additional Tier 1 capital (part 1 of 3)</t>
  </si>
  <si>
    <t>Additional Tier 1 capital (part 2 of 3)</t>
  </si>
  <si>
    <t>Additional Tier 1 capital (part 3 of 3)</t>
  </si>
  <si>
    <t>*) Of which defined-contribution pension:</t>
  </si>
  <si>
    <t>2.6.6  DNB Livsforsikring Group - Non-guaranteed products income*</t>
  </si>
  <si>
    <t>2.6.7  DNB Livsforsikring Group - Guaranteed products income</t>
  </si>
  <si>
    <t>6.7    Guaranteed products income</t>
  </si>
  <si>
    <t xml:space="preserve">2)  The 2Q23 and 2Q22 figures are based on estimates. </t>
  </si>
  <si>
    <t>The Group's share of profit after tax</t>
  </si>
  <si>
    <r>
      <t>The Group's share of equity</t>
    </r>
    <r>
      <rPr>
        <vertAlign val="superscript"/>
        <sz val="6.5"/>
        <rFont val="Arial"/>
        <family val="2"/>
      </rPr>
      <t>2</t>
    </r>
  </si>
  <si>
    <r>
      <t>Income statement</t>
    </r>
    <r>
      <rPr>
        <b/>
        <vertAlign val="superscript"/>
        <sz val="8"/>
        <color theme="4"/>
        <rFont val="Arial"/>
        <family val="2"/>
      </rPr>
      <t>2</t>
    </r>
  </si>
  <si>
    <t>Covered bonds issued by DNB Boligkreditt are rated Aaa by Moody's and AAA by S&amp;P Global, both with a stable outlook.
Covered bonds issued by Sbanken Boligkreditt are rated Aaa by Moody's, with a stable outlook.</t>
  </si>
  <si>
    <t xml:space="preserve">The Annual General Meeting (AGM) held on 25 April 2023 resolved a reduction in the company's share capital by cancelling or redeeming a total of 7 751 818 shares repurchased according to the authorisation given by the 2022 AGM. The total number of issued shares is 
1 542 613 203 and has been reflected in the accounts as of 30 June 2023. The transaction was formally registred on 4 July 2023. 
Further more, at the AGM on 25 April 2023, the Board was given an authorisation for a new share buy-back programme of 3.5 per cent. In addition, DNB Markets was authorised to repurchase 0.5 per cent for hedging purposes. The authorisation is valid up to the Annual General Meeting in 2024. Initially, DNB has applied for a buy-back programme of 1.5 per cent, as well as 0.25 per cent for hedging purposes. The authorisation may not be used until it has been approved by Finanstilsynet. </t>
  </si>
  <si>
    <t>Visiting address: Dronning Eufemias gate 30, Bjørvika, 0191 Oslo</t>
  </si>
  <si>
    <t>2)  The capital allocated to the business segments is based on the external capital adequacy expectations. The capital allocated corresponds to a common equity Tier 1 capital ratio of 17.5 per cent compared to 18.0 per cent in 2022. Recorded capital is used for the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</si>
</sst>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43" formatCode="_-* #,##0.00_-;\-* #,##0.00_-;_-* &quot;-&quot;??_-;_-@_-"/>
    <numFmt numFmtId="164" formatCode="_ &quot;kr&quot;\ * #,##0_ ;_ &quot;kr&quot;\ * \-#,##0_ ;_ &quot;kr&quot;\ * &quot;-&quot;_ ;_ @_ "/>
    <numFmt numFmtId="165" formatCode="_ * #,##0_ ;_ * \-#,##0_ ;_ * &quot;-&quot;_ ;_ @_ "/>
    <numFmt numFmtId="166" formatCode="_ * #,##0.00_ ;_ * \-#,##0.00_ ;_ * &quot;-&quot;??_ ;_ @_ "/>
    <numFmt numFmtId="167" formatCode="_(* #,##0_);_(* \(#,##0\);_(* &quot;-&quot;_);_(@_)"/>
    <numFmt numFmtId="168" formatCode="_(* #,##0.00_);_(* \(#,##0.00\);_(* &quot;-&quot;??_);_(@_)"/>
    <numFmt numFmtId="169" formatCode="&quot;1.&quot;@"/>
    <numFmt numFmtId="170" formatCode="&quot;- &quot;@"/>
    <numFmt numFmtId="171" formatCode="&quot;2.&quot;@"/>
    <numFmt numFmtId="172" formatCode="&quot;3.&quot;@"/>
    <numFmt numFmtId="173" formatCode="@&quot; &quot;"/>
    <numFmt numFmtId="174" formatCode="_(* #,##0_);_(* \(#,##0\);_(* &quot;&quot;_);_(@_)"/>
    <numFmt numFmtId="175" formatCode="_(* #,##0_);_(* \(#,##0\);_(* &quot;0&quot;_);_(@_)"/>
    <numFmt numFmtId="176" formatCode="0.00_);\(0.00\);\-_)"/>
    <numFmt numFmtId="177" formatCode="_(* #,##0_);_(* \(#,##0\);_(* &quot;0&quot;??_);_(@_)"/>
    <numFmt numFmtId="178" formatCode="_ * #,##0_ ;_ * \-#,##0_ ;_ * &quot;-&quot;??_ ;_ @_ "/>
    <numFmt numFmtId="179" formatCode="General_)"/>
    <numFmt numFmtId="180" formatCode="0.0_);\(0.0\);\-_)"/>
    <numFmt numFmtId="181" formatCode="_(* #,##0_);_(* \(#,##0\);_(* &quot;&quot;??_);_(@_)"/>
    <numFmt numFmtId="182" formatCode="0.00_);\(0.00\);0.00_)"/>
    <numFmt numFmtId="183" formatCode="#,##0_);\(#,##0\);\–;@"/>
    <numFmt numFmtId="184" formatCode="_(* #,##0.000_);_(* \(#,##0.000\);_(* &quot;-&quot;_);_(@_)"/>
    <numFmt numFmtId="185" formatCode="_-* #,##0.0000000_-;\-* #,##0.0000000_-;_-* &quot;-&quot;??_-;_-@_-"/>
    <numFmt numFmtId="186" formatCode="_ * #,##0.0_ ;_ * \-#,##0.0_ ;_ * &quot;-&quot;??_ ;_ @_ "/>
    <numFmt numFmtId="187" formatCode="_(* #,##0.00000000_);_(* \(#,##0.00000000\);_(* &quot;-&quot;??_);_(@_)"/>
    <numFmt numFmtId="188" formatCode="0.0\ %"/>
    <numFmt numFmtId="189" formatCode="@_)"/>
    <numFmt numFmtId="190" formatCode="0.0%"/>
    <numFmt numFmtId="191" formatCode="#,##0,"/>
    <numFmt numFmtId="192" formatCode="#,##0_);\(#,##0\);&quot;&quot;"/>
    <numFmt numFmtId="193" formatCode="#,##0.0_);\(#,##0.0\)"/>
    <numFmt numFmtId="194" formatCode="#,##0.0"/>
    <numFmt numFmtId="195" formatCode="_(* #,##0.0_);_(* \(#,##0.0\);_(* &quot;-&quot;_);_(@_)"/>
    <numFmt numFmtId="196" formatCode="0.0_);\(0.0\)"/>
    <numFmt numFmtId="197" formatCode="#,##0.0_);\(#,##0.0\);0.0_)"/>
    <numFmt numFmtId="198" formatCode="0.0"/>
    <numFmt numFmtId="199" formatCode="_(* #,##0.0_);_(* \(#,##0.0\);_(* &quot;&quot;_);_(@_)"/>
    <numFmt numFmtId="200" formatCode="0\.00_);\(0\.00\)"/>
    <numFmt numFmtId="201" formatCode="#&quot;%&quot;"/>
    <numFmt numFmtId="202" formatCode="0.0_);\(0.0\);&quot;&quot;"/>
    <numFmt numFmtId="203" formatCode="_(* #,##0.00_);_(* \(#,##0.00\);_(* &quot;0&quot;_);_(@_)"/>
    <numFmt numFmtId="204" formatCode="_-* #,##0_-;\-* #,##0_-;_-* &quot;-&quot;??_-;_-@_-"/>
    <numFmt numFmtId="205" formatCode="#,##0.0;\-#,##0.0"/>
    <numFmt numFmtId="206" formatCode="#,##0.0000;\-#,##0.0000"/>
    <numFmt numFmtId="207" formatCode="_(* #,##0.00_);_(* \(#,##0.00\);_(* &quot;&quot;_);_(@_)"/>
    <numFmt numFmtId="208" formatCode="_(* #,##0.0000_);_(* \(#,##0.0000\);_(* &quot;&quot;_);_(@_)"/>
    <numFmt numFmtId="209" formatCode="0.0_);\(0.0\);&quot;&quot;_)"/>
    <numFmt numFmtId="210" formatCode="_-* #,##0.000_-;\-* #,##0.000_-;_-* &quot;-&quot;??_-;_-@_-"/>
    <numFmt numFmtId="211" formatCode="#,##0.0_);\(#,##0.0\);&quot;&quot;"/>
    <numFmt numFmtId="212" formatCode="0.00_);\(0.00\);&quot;&quot;"/>
    <numFmt numFmtId="213" formatCode="0\.00_);\(0\.00\);&quot;&quot;"/>
    <numFmt numFmtId="214" formatCode="_(* #,##0_);_(* \(#,##0\);_(* &quot;-&quot;?_);_(@_)"/>
    <numFmt numFmtId="215" formatCode="0.0_);\(0.0\);_(* &quot;0,0&quot;_);_(@_)"/>
    <numFmt numFmtId="216" formatCode="_(* #,##0_);_(* \(#,##0\);0_)"/>
    <numFmt numFmtId="217" formatCode="&quot;(&quot;0\.0&quot;%)&quot;"/>
    <numFmt numFmtId="218" formatCode="0.0\ %&quot; &quot;"/>
    <numFmt numFmtId="219" formatCode="_-* #,##0.0_-;\-* #,##0.0_-;_-* &quot;-&quot;?_-;_-@_-"/>
    <numFmt numFmtId="220" formatCode="&quot;USD &quot;##_####"/>
    <numFmt numFmtId="221" formatCode="[$-809]d\ mmmm\ yyyy;@"/>
    <numFmt numFmtId="222" formatCode="_(* #,##0_);_(* \(#,##0\);_(* &quot;-&quot;_);@_)"/>
    <numFmt numFmtId="223" formatCode="_-* #,##0.00\ [$€-1]_-;\-* #,##0.00\ [$€-1]_-;_-* &quot;-&quot;??\ [$€-1]_-"/>
    <numFmt numFmtId="224" formatCode="0.0_)\%;\(0.0\)\%;0.0_)\%;@_)_%"/>
    <numFmt numFmtId="225" formatCode="#,##0.0_)_%;\(#,##0.0\)_%;0.0_)_%;@_)_%"/>
    <numFmt numFmtId="226" formatCode="#,##0.0_);\(#,##0.0\);#,##0.0_);@_)"/>
    <numFmt numFmtId="227" formatCode="&quot;£&quot;_(#,##0.00_);&quot;£&quot;\(#,##0.00\)"/>
    <numFmt numFmtId="228" formatCode="&quot;£&quot;_(#,##0.00_);&quot;£&quot;\(#,##0.00\);&quot;£&quot;_(0.00_);@_)"/>
    <numFmt numFmtId="229" formatCode="#,##0.00_);\(#,##0.00\);0.00_);@_)"/>
    <numFmt numFmtId="230" formatCode="\€_(#,##0.00_);\€\(#,##0.00\);\€_(0.00_);@_)"/>
    <numFmt numFmtId="231" formatCode="#,##0.0_)\x;\(#,##0.0\)\x"/>
    <numFmt numFmtId="232" formatCode="#,##0_)\x;\(#,##0\)\x;0_)\x;@_)_x"/>
    <numFmt numFmtId="233" formatCode="#,##0.0_)_x;\(#,##0.0\)_x"/>
    <numFmt numFmtId="234" formatCode="#,##0_)_x;\(#,##0\)_x;0_)_x;@_)_x"/>
    <numFmt numFmtId="235" formatCode="0.0_)\%;\(0.0\)\%"/>
    <numFmt numFmtId="236" formatCode="#,##0.0_)_%;\(#,##0.0\)_%"/>
    <numFmt numFmtId="237" formatCode="_([$€-2]* #,##0.00_);_([$€-2]* \(#,##0.00\);_([$€-2]* &quot;-&quot;??_)"/>
    <numFmt numFmtId="238" formatCode="_(* #,##0.000000_);_(* \(#,##0.000000\);_(* &quot;&quot;_);_(@_)"/>
    <numFmt numFmtId="239" formatCode="\-#\-"/>
    <numFmt numFmtId="240" formatCode="_(* #,##0.0_);_(* \(#,##0.0\);_(* &quot;-&quot;?_);@_)"/>
    <numFmt numFmtId="241" formatCode="###0.0;\(###0.0\)"/>
    <numFmt numFmtId="242" formatCode="###0;\(###0\)"/>
    <numFmt numFmtId="243" formatCode="_([$€-2]\ * #,##0.00_);_([$€-2]\ * \(#,##0.00\);_([$€-2]\ * &quot;-&quot;??_)"/>
    <numFmt numFmtId="244" formatCode="###0.0&quot;x&quot;;\(###0.0\)&quot;x&quot;"/>
    <numFmt numFmtId="245" formatCode="###0.0_x;\(###0.0\)_x"/>
    <numFmt numFmtId="246" formatCode="_(* #,##0.000_);_(* \(#,##0.000\);_(* &quot;0&quot;_);_(@_)"/>
    <numFmt numFmtId="247" formatCode="0.0000_);\(0.0000\);0.0000_)"/>
  </numFmts>
  <fonts count="223">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sz val="11"/>
      <color theme="1"/>
      <name val="Arial"/>
      <family val="2"/>
    </font>
    <font>
      <b/>
      <u/>
      <sz val="7"/>
      <color indexed="59"/>
      <name val="Arial"/>
      <family val="2"/>
    </font>
    <font>
      <sz val="20"/>
      <color theme="1"/>
      <name val="Arial"/>
      <family val="2"/>
    </font>
    <font>
      <vertAlign val="superscript"/>
      <sz val="20"/>
      <name val="Arial"/>
      <family val="2"/>
    </font>
    <font>
      <vertAlign val="superscript"/>
      <sz val="20"/>
      <color theme="1"/>
      <name val="Arial"/>
      <family val="2"/>
    </font>
    <font>
      <sz val="15"/>
      <color theme="1"/>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sz val="10"/>
      <name val="Arial"/>
      <family val="2"/>
    </font>
    <font>
      <b/>
      <sz val="20"/>
      <color theme="4"/>
      <name val="Arial"/>
      <family val="2"/>
    </font>
    <font>
      <b/>
      <sz val="11"/>
      <name val="Arial"/>
      <family val="2"/>
    </font>
    <font>
      <u/>
      <sz val="10"/>
      <color theme="4"/>
      <name val="Arial"/>
      <family val="2"/>
    </font>
    <font>
      <u/>
      <sz val="10"/>
      <color theme="5"/>
      <name val="Arial"/>
      <family val="2"/>
    </font>
    <font>
      <b/>
      <u/>
      <sz val="20"/>
      <color theme="4"/>
      <name val="Arial"/>
      <family val="2"/>
    </font>
    <font>
      <b/>
      <sz val="20"/>
      <color rgb="FF007272"/>
      <name val="Arial"/>
      <family val="2"/>
    </font>
    <font>
      <sz val="15"/>
      <color rgb="FF333333"/>
      <name val="Arial"/>
      <family val="2"/>
    </font>
    <font>
      <sz val="15"/>
      <color rgb="FF000000"/>
      <name val="Arial"/>
      <family val="2"/>
    </font>
    <font>
      <b/>
      <sz val="28"/>
      <name val="Arial"/>
      <family val="2"/>
    </font>
    <font>
      <b/>
      <sz val="14"/>
      <color theme="1"/>
      <name val="Arial"/>
      <family val="2"/>
    </font>
    <font>
      <b/>
      <sz val="11"/>
      <color theme="1"/>
      <name val="Arial"/>
      <family val="2"/>
    </font>
    <font>
      <b/>
      <sz val="11"/>
      <color theme="0"/>
      <name val="Arial"/>
      <family val="2"/>
    </font>
    <font>
      <b/>
      <sz val="20"/>
      <color theme="1"/>
      <name val="Arial"/>
      <family val="2"/>
    </font>
    <font>
      <b/>
      <sz val="13"/>
      <color theme="1"/>
      <name val="Arial"/>
      <family val="2"/>
    </font>
    <font>
      <sz val="20"/>
      <name val="Arial"/>
      <family val="2"/>
    </font>
    <font>
      <sz val="40"/>
      <color theme="1"/>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u/>
      <sz val="6.5"/>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sz val="8"/>
      <color rgb="FF333333"/>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10"/>
      <name val="Arial"/>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6.5"/>
      <color rgb="FF000000"/>
      <name val="Arial"/>
      <family val="2"/>
      <scheme val="minor"/>
    </font>
    <font>
      <sz val="6"/>
      <color rgb="FF000000"/>
      <name val="Arial"/>
      <family val="2"/>
      <scheme val="minor"/>
    </font>
    <font>
      <i/>
      <sz val="6.5"/>
      <color rgb="FF000000"/>
      <name val="Arial"/>
      <family val="2"/>
      <scheme val="minor"/>
    </font>
    <font>
      <i/>
      <sz val="6"/>
      <color rgb="FF000000"/>
      <name val="Arial"/>
      <family val="2"/>
      <scheme val="minor"/>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6"/>
      <name val="Arial"/>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s>
  <fills count="83">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top style="hair">
        <color auto="1"/>
      </top>
      <bottom style="hair">
        <color auto="1"/>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right style="hair">
        <color indexed="64"/>
      </right>
      <top style="hair">
        <color auto="1"/>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811">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36" fillId="0" borderId="0" applyFont="0" applyFill="0" applyBorder="0" applyAlignment="0" applyProtection="0"/>
    <xf numFmtId="168" fontId="2" fillId="0" borderId="0" applyFont="0" applyFill="0" applyBorder="0" applyAlignment="0" applyProtection="0"/>
    <xf numFmtId="0" fontId="2" fillId="0" borderId="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8" fontId="2" fillId="0" borderId="0" applyFont="0" applyFill="0" applyBorder="0" applyAlignment="0" applyProtection="0"/>
    <xf numFmtId="0" fontId="2" fillId="0" borderId="0" applyProtection="0"/>
    <xf numFmtId="0" fontId="2" fillId="0" borderId="0"/>
    <xf numFmtId="0" fontId="2" fillId="0" borderId="0"/>
    <xf numFmtId="0" fontId="62" fillId="0" borderId="0"/>
    <xf numFmtId="9" fontId="70"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71" fillId="0" borderId="0" applyFont="0" applyFill="0" applyBorder="0" applyAlignment="0" applyProtection="0">
      <protection locked="0"/>
    </xf>
    <xf numFmtId="0"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224" fontId="5"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30" fontId="5" fillId="0" borderId="0" applyFont="0" applyFill="0" applyBorder="0" applyAlignment="0" applyProtection="0"/>
    <xf numFmtId="230"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11" fillId="0" borderId="0" applyFill="0" applyProtection="0">
      <alignment horizontal="center"/>
    </xf>
    <xf numFmtId="236" fontId="11" fillId="0" borderId="0" applyFill="0" applyProtection="0">
      <alignment horizontal="center"/>
    </xf>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2" fillId="0" borderId="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6" fillId="0" borderId="18" applyNumberFormat="0" applyFill="0" applyProtection="0">
      <alignment horizontal="center"/>
    </xf>
    <xf numFmtId="0" fontId="76" fillId="0" borderId="0" applyNumberFormat="0" applyFill="0" applyBorder="0" applyProtection="0">
      <alignment horizontal="left"/>
    </xf>
    <xf numFmtId="0" fontId="77"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8" fillId="0" borderId="19" applyNumberFormat="0" applyFill="0" applyAlignment="0" applyProtection="0"/>
    <xf numFmtId="193" fontId="2" fillId="0" borderId="0"/>
    <xf numFmtId="193" fontId="2" fillId="0" borderId="0"/>
    <xf numFmtId="0" fontId="79" fillId="0" borderId="20" applyNumberFormat="0" applyFill="0" applyAlignment="0" applyProtection="0"/>
    <xf numFmtId="0" fontId="80" fillId="14" borderId="0" applyNumberFormat="0" applyBorder="0" applyAlignment="0" applyProtection="0"/>
    <xf numFmtId="0" fontId="81"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4" borderId="0" applyNumberFormat="0" applyBorder="0" applyAlignment="0" applyProtection="0"/>
    <xf numFmtId="0" fontId="82" fillId="17"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1"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8"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23" borderId="0" applyNumberFormat="0" applyBorder="0" applyAlignment="0" applyProtection="0"/>
    <xf numFmtId="0" fontId="82" fillId="25" borderId="0" applyNumberFormat="0" applyBorder="0" applyAlignment="0" applyProtection="0"/>
    <xf numFmtId="0" fontId="80" fillId="29" borderId="0" applyNumberFormat="0" applyBorder="0" applyAlignment="0" applyProtection="0"/>
    <xf numFmtId="0" fontId="80" fillId="33" borderId="0" applyNumberFormat="0" applyBorder="0" applyAlignment="0" applyProtection="0"/>
    <xf numFmtId="0" fontId="82" fillId="22" borderId="0" applyNumberFormat="0" applyBorder="0" applyAlignment="0" applyProtection="0"/>
    <xf numFmtId="0" fontId="82" fillId="17" borderId="0" applyNumberFormat="0" applyBorder="0" applyAlignment="0" applyProtection="0"/>
    <xf numFmtId="0" fontId="80" fillId="23" borderId="0" applyNumberFormat="0" applyBorder="0" applyAlignment="0" applyProtection="0"/>
    <xf numFmtId="0" fontId="80" fillId="32" borderId="0" applyNumberFormat="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0" fillId="22" borderId="0" applyNumberFormat="0" applyBorder="0" applyAlignment="0" applyProtection="0"/>
    <xf numFmtId="0" fontId="84" fillId="14" borderId="0" applyNumberFormat="0" applyBorder="0" applyAlignment="0" applyProtection="0"/>
    <xf numFmtId="0" fontId="84" fillId="20" borderId="0" applyNumberFormat="0" applyBorder="0" applyAlignment="0" applyProtection="0"/>
    <xf numFmtId="0" fontId="84" fillId="26" borderId="0" applyNumberFormat="0" applyBorder="0" applyAlignment="0" applyProtection="0"/>
    <xf numFmtId="0" fontId="84" fillId="31" borderId="0" applyNumberFormat="0" applyBorder="0" applyAlignment="0" applyProtection="0"/>
    <xf numFmtId="0" fontId="84" fillId="33" borderId="0" applyNumberFormat="0" applyBorder="0" applyAlignment="0" applyProtection="0"/>
    <xf numFmtId="0" fontId="84" fillId="32" borderId="0" applyNumberFormat="0" applyBorder="0" applyAlignment="0" applyProtection="0"/>
    <xf numFmtId="0" fontId="81" fillId="15" borderId="0" applyNumberFormat="0" applyBorder="0" applyAlignment="0" applyProtection="0"/>
    <xf numFmtId="0" fontId="81" fillId="21" borderId="0" applyNumberFormat="0" applyBorder="0" applyAlignment="0" applyProtection="0"/>
    <xf numFmtId="0" fontId="81" fillId="27"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27"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6" fillId="14" borderId="0" applyNumberFormat="0" applyBorder="0" applyAlignment="0" applyProtection="0"/>
    <xf numFmtId="0" fontId="87" fillId="13"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0"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1" borderId="0" applyNumberFormat="0" applyBorder="0" applyAlignment="0" applyProtection="0"/>
    <xf numFmtId="0" fontId="86" fillId="28" borderId="0" applyNumberFormat="0" applyBorder="0" applyAlignment="0" applyProtection="0"/>
    <xf numFmtId="0" fontId="86" fillId="26"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0" fontId="80" fillId="15" borderId="0" applyNumberFormat="0" applyBorder="0" applyAlignment="0" applyProtection="0"/>
    <xf numFmtId="0" fontId="80" fillId="21" borderId="0" applyNumberFormat="0" applyBorder="0" applyAlignment="0" applyProtection="0"/>
    <xf numFmtId="0" fontId="80" fillId="27"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27"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7" fillId="15" borderId="0" applyNumberFormat="0" applyBorder="0" applyAlignment="0" applyProtection="0"/>
    <xf numFmtId="237" fontId="80" fillId="15"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6"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3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90" fillId="0" borderId="0">
      <alignment horizontal="right"/>
    </xf>
    <xf numFmtId="0" fontId="1" fillId="0" borderId="0" applyNumberFormat="0" applyFill="0" applyBorder="0" applyAlignment="0" applyProtection="0">
      <alignment vertical="top"/>
      <protection locked="0"/>
    </xf>
    <xf numFmtId="0" fontId="91" fillId="0" borderId="0" applyNumberFormat="0" applyFill="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 fontId="71"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8" fillId="0" borderId="19" applyNumberFormat="0" applyFill="0" applyAlignment="0" applyProtection="0"/>
    <xf numFmtId="193" fontId="2" fillId="0" borderId="0"/>
    <xf numFmtId="193" fontId="2" fillId="0" borderId="0"/>
    <xf numFmtId="193" fontId="2" fillId="0" borderId="0"/>
    <xf numFmtId="0" fontId="79" fillId="0" borderId="20" applyNumberFormat="0" applyFill="0" applyAlignment="0" applyProtection="0"/>
    <xf numFmtId="0" fontId="82" fillId="16"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0" fillId="0" borderId="0"/>
    <xf numFmtId="165" fontId="94" fillId="0" borderId="0" applyFont="0" applyFill="0" applyBorder="0" applyAlignment="0" applyProtection="0"/>
    <xf numFmtId="164" fontId="94" fillId="0" borderId="0" applyFont="0" applyFill="0" applyBorder="0" applyAlignment="0" applyProtection="0"/>
    <xf numFmtId="9" fontId="2" fillId="0" borderId="0" applyFont="0" applyFill="0" applyBorder="0" applyAlignment="0" applyProtection="0"/>
    <xf numFmtId="43" fontId="62" fillId="0" borderId="0" applyFont="0" applyFill="0" applyBorder="0" applyAlignment="0" applyProtection="0"/>
    <xf numFmtId="1" fontId="160"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75" fillId="0" borderId="21" applyNumberFormat="0" applyFill="0" applyAlignment="0" applyProtection="0"/>
    <xf numFmtId="0" fontId="75" fillId="0" borderId="21" applyNumberFormat="0" applyFill="0" applyAlignment="0" applyProtection="0"/>
    <xf numFmtId="0" fontId="161" fillId="0" borderId="19" applyNumberFormat="0" applyFill="0" applyAlignment="0" applyProtection="0"/>
    <xf numFmtId="0" fontId="162" fillId="0" borderId="20" applyNumberFormat="0" applyFill="0" applyAlignment="0" applyProtection="0"/>
    <xf numFmtId="0" fontId="80" fillId="19" borderId="0" applyNumberFormat="0" applyBorder="0" applyAlignment="0" applyProtection="0"/>
    <xf numFmtId="0" fontId="80" fillId="25" borderId="0" applyNumberFormat="0" applyBorder="0" applyAlignment="0" applyProtection="0"/>
    <xf numFmtId="0" fontId="80" fillId="30" borderId="0" applyNumberFormat="0" applyBorder="0" applyAlignment="0" applyProtection="0"/>
    <xf numFmtId="0" fontId="80" fillId="29" borderId="0" applyNumberFormat="0" applyBorder="0" applyAlignment="0" applyProtection="0"/>
    <xf numFmtId="0" fontId="80" fillId="23" borderId="0" applyNumberFormat="0" applyBorder="0" applyAlignment="0" applyProtection="0"/>
    <xf numFmtId="0" fontId="80" fillId="22"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90"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6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5" fillId="0" borderId="22" applyNumberFormat="0" applyFill="0" applyAlignment="0" applyProtection="0"/>
    <xf numFmtId="0" fontId="86" fillId="0" borderId="0">
      <alignment vertical="top"/>
    </xf>
    <xf numFmtId="0" fontId="2" fillId="0" borderId="0"/>
    <xf numFmtId="0" fontId="2" fillId="0" borderId="0"/>
    <xf numFmtId="0" fontId="165" fillId="16" borderId="0" applyNumberFormat="0" applyBorder="0" applyAlignment="0" applyProtection="0"/>
    <xf numFmtId="0" fontId="80" fillId="19" borderId="0" applyNumberFormat="0" applyBorder="0" applyAlignment="0" applyProtection="0"/>
    <xf numFmtId="0" fontId="80" fillId="39"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8"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12" borderId="0" applyNumberFormat="0" applyBorder="0" applyAlignment="0" applyProtection="0"/>
    <xf numFmtId="0" fontId="80" fillId="25" borderId="0" applyNumberFormat="0" applyBorder="0" applyAlignment="0" applyProtection="0"/>
    <xf numFmtId="0" fontId="80" fillId="23" borderId="0" applyNumberFormat="0" applyBorder="0" applyAlignment="0" applyProtection="0"/>
    <xf numFmtId="0" fontId="80" fillId="28" borderId="0" applyNumberFormat="0" applyBorder="0" applyAlignment="0" applyProtection="0"/>
    <xf numFmtId="37" fontId="88" fillId="0" borderId="0"/>
    <xf numFmtId="0" fontId="166" fillId="23" borderId="0" applyNumberFormat="0" applyBorder="0" applyAlignment="0" applyProtection="0"/>
    <xf numFmtId="0" fontId="166" fillId="36" borderId="0" applyNumberFormat="0" applyBorder="0" applyAlignment="0" applyProtection="0"/>
    <xf numFmtId="0" fontId="166" fillId="42" borderId="0" applyNumberFormat="0" applyBorder="0" applyAlignment="0" applyProtection="0"/>
    <xf numFmtId="0" fontId="166" fillId="25" borderId="0" applyNumberFormat="0" applyBorder="0" applyAlignment="0" applyProtection="0"/>
    <xf numFmtId="0" fontId="166" fillId="23" borderId="0" applyNumberFormat="0" applyBorder="0" applyAlignment="0" applyProtection="0"/>
    <xf numFmtId="0" fontId="166" fillId="24" borderId="0" applyNumberFormat="0" applyBorder="0" applyAlignment="0" applyProtection="0"/>
    <xf numFmtId="0" fontId="167" fillId="44" borderId="0" applyNumberFormat="0" applyBorder="0" applyAlignment="0" applyProtection="0"/>
    <xf numFmtId="0" fontId="166" fillId="43" borderId="0" applyNumberFormat="0" applyBorder="0" applyAlignment="0" applyProtection="0"/>
    <xf numFmtId="0" fontId="167" fillId="44" borderId="0" applyNumberFormat="0" applyBorder="0" applyAlignment="0" applyProtection="0"/>
    <xf numFmtId="0" fontId="166" fillId="44" borderId="0" applyNumberFormat="0" applyBorder="0" applyAlignment="0" applyProtection="0"/>
    <xf numFmtId="0" fontId="167" fillId="24" borderId="0" applyNumberFormat="0" applyBorder="0" applyAlignment="0" applyProtection="0"/>
    <xf numFmtId="0" fontId="166" fillId="24" borderId="0" applyNumberFormat="0" applyBorder="0" applyAlignment="0" applyProtection="0"/>
    <xf numFmtId="0" fontId="167" fillId="24" borderId="0" applyNumberFormat="0" applyBorder="0" applyAlignment="0" applyProtection="0"/>
    <xf numFmtId="0" fontId="166" fillId="36" borderId="0" applyNumberFormat="0" applyBorder="0" applyAlignment="0" applyProtection="0"/>
    <xf numFmtId="0" fontId="167" fillId="45" borderId="0" applyNumberFormat="0" applyBorder="0" applyAlignment="0" applyProtection="0"/>
    <xf numFmtId="0" fontId="166" fillId="41" borderId="0" applyNumberFormat="0" applyBorder="0" applyAlignment="0" applyProtection="0"/>
    <xf numFmtId="0" fontId="167" fillId="45" borderId="0" applyNumberFormat="0" applyBorder="0" applyAlignment="0" applyProtection="0"/>
    <xf numFmtId="0" fontId="166" fillId="46" borderId="0" applyNumberFormat="0" applyBorder="0" applyAlignment="0" applyProtection="0"/>
    <xf numFmtId="0" fontId="167" fillId="40" borderId="0" applyNumberFormat="0" applyBorder="0" applyAlignment="0" applyProtection="0"/>
    <xf numFmtId="0" fontId="166" fillId="47" borderId="0" applyNumberFormat="0" applyBorder="0" applyAlignment="0" applyProtection="0"/>
    <xf numFmtId="0" fontId="167" fillId="40" borderId="0" applyNumberFormat="0" applyBorder="0" applyAlignment="0" applyProtection="0"/>
    <xf numFmtId="0" fontId="166" fillId="40" borderId="0" applyNumberFormat="0" applyBorder="0" applyAlignment="0" applyProtection="0"/>
    <xf numFmtId="0" fontId="167" fillId="44" borderId="0" applyNumberFormat="0" applyBorder="0" applyAlignment="0" applyProtection="0"/>
    <xf numFmtId="0" fontId="166" fillId="44" borderId="0" applyNumberFormat="0" applyBorder="0" applyAlignment="0" applyProtection="0"/>
    <xf numFmtId="0" fontId="167" fillId="44" borderId="0" applyNumberFormat="0" applyBorder="0" applyAlignment="0" applyProtection="0"/>
    <xf numFmtId="0" fontId="166" fillId="37" borderId="0" applyNumberFormat="0" applyBorder="0" applyAlignment="0" applyProtection="0"/>
    <xf numFmtId="0" fontId="167" fillId="22" borderId="0" applyNumberFormat="0" applyBorder="0" applyAlignment="0" applyProtection="0"/>
    <xf numFmtId="0" fontId="166" fillId="48" borderId="0" applyNumberFormat="0" applyBorder="0" applyAlignment="0" applyProtection="0"/>
    <xf numFmtId="0" fontId="167" fillId="22" borderId="0" applyNumberFormat="0" applyBorder="0" applyAlignment="0" applyProtection="0"/>
    <xf numFmtId="0" fontId="166" fillId="22" borderId="0" applyNumberFormat="0" applyBorder="0" applyAlignment="0" applyProtection="0"/>
    <xf numFmtId="0" fontId="164" fillId="0" borderId="0"/>
    <xf numFmtId="0" fontId="2" fillId="28" borderId="23" applyNumberFormat="0" applyFont="0" applyAlignment="0" applyProtection="0"/>
    <xf numFmtId="0" fontId="169" fillId="0" borderId="0" applyNumberFormat="0" applyFill="0" applyBorder="0">
      <protection locked="0"/>
    </xf>
    <xf numFmtId="0" fontId="169" fillId="0" borderId="0" applyNumberFormat="0" applyFill="0" applyBorder="0">
      <protection locked="0"/>
    </xf>
    <xf numFmtId="0" fontId="170" fillId="0" borderId="0" applyNumberFormat="0" applyFill="0" applyBorder="0">
      <protection locked="0"/>
    </xf>
    <xf numFmtId="0" fontId="172" fillId="4" borderId="24" applyNumberFormat="0" applyAlignment="0" applyProtection="0"/>
    <xf numFmtId="0" fontId="171" fillId="40" borderId="24" applyNumberFormat="0" applyAlignment="0" applyProtection="0"/>
    <xf numFmtId="0" fontId="173" fillId="4" borderId="24" applyNumberFormat="0" applyAlignment="0" applyProtection="0"/>
    <xf numFmtId="0" fontId="175" fillId="0" borderId="0" applyNumberFormat="0" applyFill="0" applyBorder="0" applyAlignment="0"/>
    <xf numFmtId="0" fontId="175" fillId="0" borderId="0" applyNumberFormat="0" applyFill="0" applyBorder="0" applyAlignment="0"/>
    <xf numFmtId="0" fontId="175" fillId="0" borderId="0" applyNumberFormat="0" applyFill="0" applyBorder="0" applyAlignment="0"/>
    <xf numFmtId="0" fontId="174" fillId="0" borderId="0" applyNumberFormat="0" applyFont="0" applyBorder="0" applyAlignment="0" applyProtection="0"/>
    <xf numFmtId="0" fontId="175" fillId="0" borderId="0" applyNumberFormat="0" applyFill="0" applyBorder="0" applyAlignment="0"/>
    <xf numFmtId="0" fontId="176" fillId="0" borderId="0" applyNumberFormat="0" applyFill="0" applyBorder="0">
      <alignment horizontal="left"/>
    </xf>
    <xf numFmtId="0" fontId="177" fillId="23" borderId="0" applyNumberFormat="0" applyBorder="0" applyAlignment="0" applyProtection="0"/>
    <xf numFmtId="49" fontId="178" fillId="0" borderId="0" applyFont="0" applyFill="0" applyBorder="0" applyProtection="0"/>
    <xf numFmtId="49" fontId="178" fillId="0" borderId="0" applyFont="0" applyFill="0" applyBorder="0" applyProtection="0"/>
    <xf numFmtId="240" fontId="11" fillId="0" borderId="0" applyAlignment="0" applyProtection="0"/>
    <xf numFmtId="240" fontId="11" fillId="0" borderId="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79" fillId="0" borderId="25" applyNumberFormat="0" applyProtection="0"/>
    <xf numFmtId="0" fontId="179" fillId="0" borderId="25" applyNumberFormat="0" applyProtection="0"/>
    <xf numFmtId="0" fontId="179" fillId="0" borderId="0" applyNumberFormat="0" applyProtection="0"/>
    <xf numFmtId="0" fontId="179" fillId="0" borderId="0" applyNumberFormat="0" applyProtection="0"/>
    <xf numFmtId="49" fontId="180" fillId="0" borderId="0" applyProtection="0"/>
    <xf numFmtId="49" fontId="180"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81" fillId="50" borderId="26" applyNumberFormat="0" applyAlignment="0" applyProtection="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0" fontId="168" fillId="29" borderId="0" applyNumberFormat="0" applyBorder="0" applyAlignment="0" applyProtection="0"/>
    <xf numFmtId="0" fontId="183" fillId="25" borderId="0" applyNumberFormat="0" applyBorder="0" applyAlignment="0" applyProtection="0"/>
    <xf numFmtId="0" fontId="168" fillId="25" borderId="0" applyNumberFormat="0" applyBorder="0" applyAlignment="0" applyProtection="0"/>
    <xf numFmtId="0" fontId="183" fillId="25" borderId="0" applyNumberFormat="0" applyBorder="0" applyAlignment="0" applyProtection="0"/>
    <xf numFmtId="0" fontId="168" fillId="51" borderId="0" applyNumberFormat="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23" fontId="184" fillId="0" borderId="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3" fontId="184"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66" fillId="54" borderId="0" applyNumberFormat="0" applyBorder="0" applyAlignment="0" applyProtection="0"/>
    <xf numFmtId="0" fontId="166" fillId="36" borderId="0" applyNumberFormat="0" applyBorder="0" applyAlignment="0" applyProtection="0"/>
    <xf numFmtId="0" fontId="166" fillId="42" borderId="0" applyNumberFormat="0" applyBorder="0" applyAlignment="0" applyProtection="0"/>
    <xf numFmtId="0" fontId="166" fillId="38" borderId="0" applyNumberFormat="0" applyBorder="0" applyAlignment="0" applyProtection="0"/>
    <xf numFmtId="0" fontId="166" fillId="44" borderId="0" applyNumberFormat="0" applyBorder="0" applyAlignment="0" applyProtection="0"/>
    <xf numFmtId="0" fontId="166" fillId="49" borderId="0" applyNumberFormat="0" applyBorder="0" applyAlignment="0" applyProtection="0"/>
    <xf numFmtId="0" fontId="185" fillId="0" borderId="0" applyNumberFormat="0" applyFill="0" applyBorder="0" applyAlignment="0" applyProtection="0"/>
    <xf numFmtId="0" fontId="177" fillId="30" borderId="0" applyNumberFormat="0" applyBorder="0" applyAlignment="0" applyProtection="0"/>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90" fillId="0" borderId="0">
      <alignment horizontal="right"/>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9" fillId="12" borderId="24" applyNumberFormat="0" applyAlignment="0" applyProtection="0"/>
    <xf numFmtId="0" fontId="190" fillId="22" borderId="24" applyNumberFormat="0" applyAlignment="0" applyProtection="0"/>
    <xf numFmtId="0" fontId="189" fillId="22" borderId="24" applyNumberFormat="0" applyAlignment="0" applyProtection="0"/>
    <xf numFmtId="0" fontId="189" fillId="22" borderId="24" applyNumberFormat="0" applyAlignment="0" applyProtection="0"/>
    <xf numFmtId="0" fontId="191" fillId="0" borderId="30" applyNumberFormat="0" applyFill="0" applyAlignment="0" applyProtection="0"/>
    <xf numFmtId="0" fontId="192" fillId="0" borderId="30" applyNumberFormat="0" applyFill="0" applyAlignment="0" applyProtection="0"/>
    <xf numFmtId="0" fontId="191" fillId="0" borderId="30" applyNumberFormat="0" applyFill="0" applyAlignment="0" applyProtection="0"/>
    <xf numFmtId="0" fontId="193" fillId="0" borderId="29" applyNumberFormat="0" applyFill="0" applyBorder="0">
      <alignment horizontal="center"/>
    </xf>
    <xf numFmtId="168" fontId="194" fillId="0" borderId="0" applyFont="0" applyFill="0" applyBorder="0" applyAlignment="0" applyProtection="0"/>
    <xf numFmtId="168" fontId="174" fillId="0" borderId="0" applyFont="0" applyFill="0" applyBorder="0" applyAlignment="0" applyProtection="0"/>
    <xf numFmtId="168" fontId="195" fillId="0" borderId="0" applyFont="0" applyFill="0" applyBorder="0" applyAlignment="0" applyProtection="0"/>
    <xf numFmtId="168" fontId="196" fillId="0" borderId="0" applyFont="0" applyFill="0" applyBorder="0" applyAlignment="0" applyProtection="0"/>
    <xf numFmtId="168" fontId="195" fillId="0" borderId="0" applyFont="0" applyFill="0" applyBorder="0" applyAlignment="0" applyProtection="0"/>
    <xf numFmtId="168" fontId="80" fillId="0" borderId="0" applyFont="0" applyFill="0" applyBorder="0" applyAlignment="0" applyProtection="0"/>
    <xf numFmtId="168" fontId="2"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40" fontId="182" fillId="0" borderId="0" applyFont="0" applyFill="0" applyBorder="0" applyAlignment="0" applyProtection="0"/>
    <xf numFmtId="168" fontId="174" fillId="0" borderId="0" applyFont="0" applyFill="0" applyBorder="0" applyAlignment="0" applyProtection="0"/>
    <xf numFmtId="168" fontId="197" fillId="0" borderId="0" applyFont="0" applyFill="0" applyBorder="0" applyAlignment="0" applyProtection="0"/>
    <xf numFmtId="168" fontId="194" fillId="0" borderId="0" applyFont="0" applyFill="0" applyBorder="0" applyAlignment="0" applyProtection="0"/>
    <xf numFmtId="168" fontId="2"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174" fillId="0" borderId="0" applyFont="0" applyFill="0" applyBorder="0" applyAlignment="0" applyProtection="0"/>
    <xf numFmtId="168" fontId="197" fillId="0" borderId="0" applyFont="0" applyFill="0" applyBorder="0" applyAlignment="0" applyProtection="0"/>
    <xf numFmtId="168" fontId="197"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2"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2" fillId="0" borderId="0" applyFont="0" applyFill="0" applyBorder="0" applyAlignment="0" applyProtection="0"/>
    <xf numFmtId="168" fontId="174" fillId="0" borderId="0" applyFont="0" applyFill="0" applyBorder="0" applyAlignment="0" applyProtection="0"/>
    <xf numFmtId="0" fontId="181" fillId="50" borderId="26" applyNumberFormat="0" applyAlignment="0" applyProtection="0"/>
    <xf numFmtId="0" fontId="198" fillId="50" borderId="27" applyNumberFormat="0" applyAlignment="0" applyProtection="0"/>
    <xf numFmtId="0" fontId="181" fillId="50" borderId="26" applyNumberFormat="0" applyAlignment="0" applyProtection="0"/>
    <xf numFmtId="0" fontId="198" fillId="50" borderId="27" applyNumberFormat="0" applyAlignment="0" applyProtection="0"/>
    <xf numFmtId="0" fontId="181" fillId="50" borderId="27" applyNumberFormat="0" applyAlignment="0" applyProtection="0"/>
    <xf numFmtId="0" fontId="199" fillId="0" borderId="29" applyNumberFormat="0" applyFill="0" applyBorder="0">
      <alignment horizontal="left"/>
    </xf>
    <xf numFmtId="0" fontId="200"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80" fillId="28" borderId="23" applyNumberFormat="0" applyFont="0" applyAlignment="0" applyProtection="0"/>
    <xf numFmtId="0" fontId="80" fillId="28" borderId="23" applyNumberFormat="0" applyFont="0" applyAlignment="0" applyProtection="0"/>
    <xf numFmtId="0" fontId="2" fillId="28" borderId="23" applyNumberFormat="0" applyFont="0" applyAlignment="0" applyProtection="0"/>
    <xf numFmtId="0" fontId="80" fillId="28" borderId="23" applyNumberFormat="0" applyFont="0" applyAlignment="0" applyProtection="0"/>
    <xf numFmtId="0" fontId="2" fillId="28" borderId="23" applyNumberFormat="0" applyFont="0" applyAlignment="0" applyProtection="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7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5" fillId="0" borderId="0"/>
    <xf numFmtId="0" fontId="5" fillId="0" borderId="0"/>
    <xf numFmtId="0" fontId="5" fillId="0" borderId="0"/>
    <xf numFmtId="0" fontId="2" fillId="0" borderId="0"/>
    <xf numFmtId="0" fontId="5" fillId="0" borderId="0"/>
    <xf numFmtId="0" fontId="197" fillId="0" borderId="0"/>
    <xf numFmtId="0" fontId="194" fillId="0" borderId="0"/>
    <xf numFmtId="223" fontId="2" fillId="0" borderId="0"/>
    <xf numFmtId="0" fontId="75" fillId="0" borderId="21" applyNumberFormat="0" applyFill="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10" fillId="77" borderId="0" applyNumberFormat="0" applyBorder="0" applyAlignment="0" applyProtection="0"/>
    <xf numFmtId="0" fontId="211" fillId="78" borderId="39" applyNumberFormat="0" applyAlignment="0" applyProtection="0"/>
    <xf numFmtId="0" fontId="212" fillId="79" borderId="40" applyNumberFormat="0" applyAlignment="0" applyProtection="0"/>
    <xf numFmtId="0" fontId="210" fillId="77" borderId="0" applyNumberFormat="0" applyBorder="0" applyAlignment="0" applyProtection="0"/>
    <xf numFmtId="0" fontId="213" fillId="0" borderId="0" applyNumberFormat="0" applyFill="0" applyBorder="0" applyAlignment="0" applyProtection="0"/>
    <xf numFmtId="0" fontId="214" fillId="80" borderId="0" applyNumberFormat="0" applyBorder="0" applyAlignment="0" applyProtection="0"/>
    <xf numFmtId="0" fontId="215" fillId="0" borderId="41" applyNumberFormat="0" applyFill="0" applyAlignment="0" applyProtection="0"/>
    <xf numFmtId="0" fontId="216" fillId="0" borderId="42" applyNumberFormat="0" applyFill="0" applyAlignment="0" applyProtection="0"/>
    <xf numFmtId="0" fontId="217" fillId="0" borderId="43" applyNumberFormat="0" applyFill="0" applyAlignment="0" applyProtection="0"/>
    <xf numFmtId="0" fontId="21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18" fillId="0" borderId="44" applyNumberFormat="0" applyFill="0" applyAlignment="0" applyProtection="0"/>
    <xf numFmtId="0" fontId="219" fillId="81" borderId="0" applyNumberFormat="0" applyBorder="0" applyAlignment="0" applyProtection="0"/>
    <xf numFmtId="222" fontId="36" fillId="0" borderId="0"/>
    <xf numFmtId="0" fontId="62" fillId="82" borderId="45" applyNumberFormat="0" applyFont="0" applyAlignment="0" applyProtection="0"/>
    <xf numFmtId="0" fontId="220" fillId="78" borderId="46" applyNumberFormat="0" applyAlignment="0" applyProtection="0"/>
    <xf numFmtId="9" fontId="62" fillId="0" borderId="0" applyFont="0" applyFill="0" applyBorder="0" applyAlignment="0" applyProtection="0"/>
    <xf numFmtId="0" fontId="221" fillId="0" borderId="47" applyNumberFormat="0" applyFill="0" applyAlignment="0" applyProtection="0"/>
    <xf numFmtId="0" fontId="222"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10" fillId="77" borderId="0" applyNumberFormat="0" applyBorder="0" applyAlignment="0" applyProtection="0"/>
    <xf numFmtId="0" fontId="212" fillId="79" borderId="40" applyNumberFormat="0" applyAlignment="0" applyProtection="0"/>
    <xf numFmtId="0" fontId="213" fillId="0" borderId="0" applyNumberFormat="0" applyFill="0" applyBorder="0" applyAlignment="0" applyProtection="0"/>
    <xf numFmtId="0" fontId="215" fillId="0" borderId="41" applyNumberFormat="0" applyFill="0" applyAlignment="0" applyProtection="0"/>
    <xf numFmtId="0" fontId="216" fillId="0" borderId="42" applyNumberFormat="0" applyFill="0" applyAlignment="0" applyProtection="0"/>
    <xf numFmtId="0" fontId="217" fillId="0" borderId="43" applyNumberFormat="0" applyFill="0" applyAlignment="0" applyProtection="0"/>
    <xf numFmtId="0" fontId="21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19" fillId="81" borderId="0" applyNumberFormat="0" applyBorder="0" applyAlignment="0" applyProtection="0"/>
    <xf numFmtId="222" fontId="36" fillId="0" borderId="0"/>
    <xf numFmtId="0" fontId="62" fillId="82" borderId="45" applyNumberFormat="0" applyFont="0" applyAlignment="0" applyProtection="0"/>
    <xf numFmtId="0" fontId="220" fillId="78" borderId="46" applyNumberFormat="0" applyAlignment="0" applyProtection="0"/>
    <xf numFmtId="9" fontId="62" fillId="0" borderId="0" applyFont="0" applyFill="0" applyBorder="0" applyAlignment="0" applyProtection="0"/>
    <xf numFmtId="0" fontId="221" fillId="0" borderId="47" applyNumberFormat="0" applyFill="0" applyAlignment="0" applyProtection="0"/>
    <xf numFmtId="0" fontId="222"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10" fillId="77" borderId="0" applyNumberFormat="0" applyBorder="0" applyAlignment="0" applyProtection="0"/>
    <xf numFmtId="0" fontId="212" fillId="79" borderId="40" applyNumberFormat="0" applyAlignment="0" applyProtection="0"/>
    <xf numFmtId="0" fontId="213" fillId="0" borderId="0" applyNumberFormat="0" applyFill="0" applyBorder="0" applyAlignment="0" applyProtection="0"/>
    <xf numFmtId="0" fontId="215" fillId="0" borderId="41" applyNumberFormat="0" applyFill="0" applyAlignment="0" applyProtection="0"/>
    <xf numFmtId="0" fontId="216" fillId="0" borderId="42" applyNumberFormat="0" applyFill="0" applyAlignment="0" applyProtection="0"/>
    <xf numFmtId="0" fontId="217" fillId="0" borderId="43" applyNumberFormat="0" applyFill="0" applyAlignment="0" applyProtection="0"/>
    <xf numFmtId="0" fontId="21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19" fillId="81" borderId="0" applyNumberFormat="0" applyBorder="0" applyAlignment="0" applyProtection="0"/>
    <xf numFmtId="222" fontId="36" fillId="0" borderId="0"/>
    <xf numFmtId="0" fontId="62" fillId="82" borderId="45" applyNumberFormat="0" applyFont="0" applyAlignment="0" applyProtection="0"/>
    <xf numFmtId="0" fontId="220" fillId="78" borderId="46" applyNumberFormat="0" applyAlignment="0" applyProtection="0"/>
    <xf numFmtId="9" fontId="62" fillId="0" borderId="0" applyFont="0" applyFill="0" applyBorder="0" applyAlignment="0" applyProtection="0"/>
    <xf numFmtId="0" fontId="221" fillId="0" borderId="47" applyNumberFormat="0" applyFill="0" applyAlignment="0" applyProtection="0"/>
  </cellStyleXfs>
  <cellXfs count="1990">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71"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4"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4"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52" fillId="0" borderId="0" xfId="2" applyFont="1" applyAlignment="1">
      <alignment horizontal="right"/>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10" fillId="4" borderId="0" xfId="0" applyFont="1" applyFill="1"/>
    <xf numFmtId="0" fontId="2" fillId="0" borderId="0" xfId="21"/>
    <xf numFmtId="0" fontId="55" fillId="0" borderId="0" xfId="0" applyFont="1"/>
    <xf numFmtId="0" fontId="5" fillId="0" borderId="0" xfId="21" applyFont="1"/>
    <xf numFmtId="198"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80" fontId="45" fillId="0" borderId="0" xfId="21" applyNumberFormat="1" applyFont="1"/>
    <xf numFmtId="180"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8" fontId="2" fillId="0" borderId="0" xfId="21" applyNumberFormat="1"/>
    <xf numFmtId="1" fontId="2" fillId="0" borderId="0" xfId="21" applyNumberFormat="1"/>
    <xf numFmtId="0" fontId="59" fillId="10" borderId="0" xfId="21" applyFont="1" applyFill="1"/>
    <xf numFmtId="0" fontId="2" fillId="0" borderId="16" xfId="21" applyBorder="1"/>
    <xf numFmtId="198"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 fillId="0" borderId="0" xfId="2" applyFont="1" applyAlignment="1">
      <alignment horizontal="left" wrapText="1"/>
    </xf>
    <xf numFmtId="0" fontId="57" fillId="0" borderId="0" xfId="0" quotePrefix="1" applyFont="1" applyAlignment="1">
      <alignment vertical="top"/>
    </xf>
    <xf numFmtId="1" fontId="5" fillId="0" borderId="0" xfId="21" applyNumberFormat="1" applyFont="1"/>
    <xf numFmtId="0" fontId="2" fillId="0" borderId="0" xfId="21" quotePrefix="1"/>
    <xf numFmtId="0" fontId="5" fillId="0" borderId="0" xfId="21" applyFont="1" applyAlignment="1">
      <alignment horizontal="left"/>
    </xf>
    <xf numFmtId="0" fontId="5" fillId="0" borderId="0" xfId="21" quotePrefix="1" applyFont="1" applyAlignment="1">
      <alignment horizontal="left"/>
    </xf>
    <xf numFmtId="0" fontId="2" fillId="2" borderId="0" xfId="4" applyFill="1"/>
    <xf numFmtId="0" fontId="2" fillId="2" borderId="0" xfId="2" applyFill="1"/>
    <xf numFmtId="0" fontId="61" fillId="0" borderId="0" xfId="4" applyFont="1"/>
    <xf numFmtId="0" fontId="16" fillId="0" borderId="0" xfId="2" applyFont="1"/>
    <xf numFmtId="0" fontId="2" fillId="0" borderId="0" xfId="25"/>
    <xf numFmtId="0" fontId="0" fillId="0" borderId="4" xfId="0" applyBorder="1" applyProtection="1">
      <protection locked="0"/>
    </xf>
    <xf numFmtId="0" fontId="64" fillId="0" borderId="0" xfId="4" applyFont="1"/>
    <xf numFmtId="0" fontId="0" fillId="0" borderId="5" xfId="0" applyBorder="1"/>
    <xf numFmtId="0" fontId="0" fillId="0" borderId="4" xfId="0" applyBorder="1" applyAlignment="1">
      <alignment horizontal="left" indent="1"/>
    </xf>
    <xf numFmtId="0" fontId="63" fillId="0" borderId="0" xfId="28" applyFont="1"/>
    <xf numFmtId="0" fontId="65" fillId="0" borderId="0" xfId="28" applyFont="1" applyAlignment="1">
      <alignment vertical="center"/>
    </xf>
    <xf numFmtId="0" fontId="65" fillId="0" borderId="0" xfId="28" applyFont="1"/>
    <xf numFmtId="0" fontId="68" fillId="0" borderId="0" xfId="28" applyFont="1"/>
    <xf numFmtId="0" fontId="69" fillId="0" borderId="0" xfId="4" applyFont="1"/>
    <xf numFmtId="0" fontId="26" fillId="4" borderId="0" xfId="5" applyFont="1" applyFill="1" applyProtection="1"/>
    <xf numFmtId="0" fontId="49" fillId="0" borderId="0" xfId="2" applyFont="1" applyAlignment="1">
      <alignment vertical="top"/>
    </xf>
    <xf numFmtId="0" fontId="65" fillId="0" borderId="0" xfId="28" applyFont="1" applyAlignment="1">
      <alignment vertical="top"/>
    </xf>
    <xf numFmtId="0" fontId="10" fillId="0" borderId="0" xfId="13" applyFont="1" applyAlignment="1">
      <alignment vertical="center"/>
    </xf>
    <xf numFmtId="0" fontId="93" fillId="4" borderId="0" xfId="5" applyFont="1" applyFill="1" applyAlignment="1">
      <alignment vertical="top"/>
    </xf>
    <xf numFmtId="0" fontId="95" fillId="0" borderId="2" xfId="3" applyFont="1" applyBorder="1" applyAlignment="1">
      <alignment vertical="center"/>
    </xf>
    <xf numFmtId="49" fontId="96" fillId="0" borderId="2" xfId="3" applyNumberFormat="1" applyFont="1" applyBorder="1" applyAlignment="1">
      <alignment vertical="center"/>
    </xf>
    <xf numFmtId="0" fontId="97" fillId="0" borderId="0" xfId="2" applyFont="1" applyProtection="1">
      <protection locked="0"/>
    </xf>
    <xf numFmtId="0" fontId="98" fillId="0" borderId="0" xfId="2" applyFont="1" applyProtection="1">
      <protection locked="0"/>
    </xf>
    <xf numFmtId="0" fontId="95" fillId="0" borderId="2" xfId="3" applyFont="1" applyBorder="1" applyAlignment="1" applyProtection="1">
      <alignment vertical="center"/>
      <protection locked="0"/>
    </xf>
    <xf numFmtId="49" fontId="96" fillId="0" borderId="2" xfId="3" applyNumberFormat="1" applyFont="1" applyBorder="1" applyAlignment="1" applyProtection="1">
      <alignment vertical="center"/>
      <protection locked="0"/>
    </xf>
    <xf numFmtId="0" fontId="99" fillId="0" borderId="0" xfId="28" applyFont="1" applyAlignment="1">
      <alignment vertical="center" wrapText="1"/>
    </xf>
    <xf numFmtId="0" fontId="100" fillId="0" borderId="0" xfId="28" applyFont="1" applyAlignment="1">
      <alignment vertical="center"/>
    </xf>
    <xf numFmtId="0" fontId="101" fillId="0" borderId="0" xfId="0" applyFont="1" applyAlignment="1">
      <alignment wrapText="1"/>
    </xf>
    <xf numFmtId="0" fontId="101" fillId="0" borderId="0" xfId="0" applyFont="1"/>
    <xf numFmtId="0" fontId="101" fillId="0" borderId="0" xfId="0" applyFont="1" applyAlignment="1">
      <alignment horizontal="right" wrapText="1"/>
    </xf>
    <xf numFmtId="0" fontId="102" fillId="0" borderId="0" xfId="0" applyFont="1"/>
    <xf numFmtId="0" fontId="104" fillId="0" borderId="0" xfId="28" applyFont="1" applyProtection="1">
      <protection locked="0"/>
    </xf>
    <xf numFmtId="0" fontId="105" fillId="0" borderId="0" xfId="28" applyFont="1" applyProtection="1">
      <protection locked="0"/>
    </xf>
    <xf numFmtId="0" fontId="107" fillId="0" borderId="0" xfId="28" applyFont="1" applyAlignment="1" applyProtection="1">
      <alignment vertical="center"/>
      <protection locked="0"/>
    </xf>
    <xf numFmtId="0" fontId="107" fillId="0" borderId="13" xfId="28" applyFont="1" applyBorder="1" applyAlignment="1" applyProtection="1">
      <alignment horizontal="centerContinuous" vertical="center"/>
      <protection locked="0"/>
    </xf>
    <xf numFmtId="0" fontId="108" fillId="0" borderId="0" xfId="28" applyFont="1" applyAlignment="1" applyProtection="1">
      <alignment horizontal="center"/>
      <protection locked="0"/>
    </xf>
    <xf numFmtId="0" fontId="107" fillId="0" borderId="7" xfId="28" applyFont="1" applyBorder="1" applyAlignment="1" applyProtection="1">
      <alignment horizontal="center"/>
      <protection locked="0"/>
    </xf>
    <xf numFmtId="0" fontId="107" fillId="0" borderId="13" xfId="28" applyFont="1" applyBorder="1" applyAlignment="1" applyProtection="1">
      <alignment horizontal="center"/>
      <protection locked="0"/>
    </xf>
    <xf numFmtId="0" fontId="109" fillId="0" borderId="13" xfId="28" applyFont="1" applyBorder="1" applyAlignment="1" applyProtection="1">
      <alignment vertical="top"/>
      <protection locked="0"/>
    </xf>
    <xf numFmtId="0" fontId="109" fillId="0" borderId="11" xfId="0" applyFont="1" applyBorder="1" applyAlignment="1" applyProtection="1">
      <alignment vertical="top"/>
      <protection locked="0"/>
    </xf>
    <xf numFmtId="0" fontId="109" fillId="0" borderId="0" xfId="0" applyFont="1" applyAlignment="1" applyProtection="1">
      <alignment vertical="top"/>
      <protection locked="0"/>
    </xf>
    <xf numFmtId="0" fontId="109" fillId="0" borderId="12" xfId="0" applyFont="1" applyBorder="1" applyAlignment="1" applyProtection="1">
      <alignment vertical="top"/>
      <protection locked="0"/>
    </xf>
    <xf numFmtId="0" fontId="109" fillId="0" borderId="7" xfId="0" applyFont="1" applyBorder="1" applyAlignment="1" applyProtection="1">
      <alignment vertical="top"/>
      <protection locked="0"/>
    </xf>
    <xf numFmtId="0" fontId="109" fillId="0" borderId="7" xfId="28" applyFont="1" applyBorder="1" applyAlignment="1" applyProtection="1">
      <alignment vertical="top"/>
      <protection locked="0"/>
    </xf>
    <xf numFmtId="0" fontId="110" fillId="0" borderId="0" xfId="28" applyFont="1"/>
    <xf numFmtId="0" fontId="95" fillId="0" borderId="4" xfId="0" applyFont="1" applyBorder="1" applyAlignment="1">
      <alignment vertical="center"/>
    </xf>
    <xf numFmtId="0" fontId="111" fillId="0" borderId="1" xfId="1" applyFont="1" applyBorder="1" applyAlignment="1" applyProtection="1">
      <alignment horizontal="left" vertical="top"/>
    </xf>
    <xf numFmtId="0" fontId="111" fillId="0" borderId="1" xfId="1" applyFont="1" applyBorder="1" applyAlignment="1" applyProtection="1">
      <alignment horizontal="left" vertical="top"/>
      <protection locked="0"/>
    </xf>
    <xf numFmtId="0" fontId="113" fillId="0" borderId="0" xfId="4" applyFont="1" applyAlignment="1" applyProtection="1">
      <alignment horizontal="left" vertical="center"/>
      <protection locked="0"/>
    </xf>
    <xf numFmtId="0" fontId="111" fillId="0" borderId="0" xfId="1" applyFont="1" applyAlignment="1" applyProtection="1">
      <alignment horizontal="left" vertical="top"/>
      <protection locked="0"/>
    </xf>
    <xf numFmtId="0" fontId="95" fillId="0" borderId="5" xfId="0" applyFont="1" applyBorder="1" applyAlignment="1" applyProtection="1">
      <alignment vertical="center"/>
      <protection locked="0"/>
    </xf>
    <xf numFmtId="0" fontId="113" fillId="0" borderId="0" xfId="13" applyFont="1" applyAlignment="1" applyProtection="1">
      <alignment horizontal="left" vertical="center"/>
      <protection locked="0"/>
    </xf>
    <xf numFmtId="0" fontId="113" fillId="0" borderId="0" xfId="13" quotePrefix="1" applyFont="1" applyAlignment="1" applyProtection="1">
      <alignment horizontal="left" vertical="center" indent="1"/>
      <protection locked="0"/>
    </xf>
    <xf numFmtId="174" fontId="113" fillId="3" borderId="8" xfId="13" applyNumberFormat="1" applyFont="1" applyFill="1" applyBorder="1" applyAlignment="1" applyProtection="1">
      <alignment vertical="center"/>
      <protection locked="0"/>
    </xf>
    <xf numFmtId="174" fontId="113" fillId="0" borderId="8" xfId="13" applyNumberFormat="1" applyFont="1" applyBorder="1" applyAlignment="1" applyProtection="1">
      <alignment vertical="center"/>
      <protection locked="0"/>
    </xf>
    <xf numFmtId="0" fontId="114" fillId="0" borderId="0" xfId="13" applyFont="1" applyProtection="1">
      <protection locked="0"/>
    </xf>
    <xf numFmtId="0" fontId="115" fillId="0" borderId="0" xfId="1" applyFont="1" applyAlignment="1" applyProtection="1">
      <alignment horizontal="left" vertical="top"/>
      <protection locked="0"/>
    </xf>
    <xf numFmtId="0" fontId="115" fillId="0" borderId="1" xfId="1" applyFont="1" applyBorder="1" applyAlignment="1" applyProtection="1">
      <alignment horizontal="left" vertical="top"/>
      <protection locked="0"/>
    </xf>
    <xf numFmtId="0" fontId="117" fillId="0" borderId="0" xfId="4" applyFont="1" applyProtection="1">
      <protection locked="0"/>
    </xf>
    <xf numFmtId="0" fontId="118" fillId="2" borderId="0" xfId="2" applyFont="1" applyFill="1"/>
    <xf numFmtId="0" fontId="119" fillId="2" borderId="0" xfId="4" applyFont="1" applyFill="1" applyProtection="1">
      <protection locked="0"/>
    </xf>
    <xf numFmtId="0" fontId="118" fillId="0" borderId="0" xfId="2" applyFont="1"/>
    <xf numFmtId="0" fontId="120" fillId="0" borderId="0" xfId="4" applyFont="1"/>
    <xf numFmtId="0" fontId="121" fillId="0" borderId="0" xfId="5" applyFont="1" applyAlignment="1">
      <alignment vertical="top" wrapText="1"/>
    </xf>
    <xf numFmtId="0" fontId="122" fillId="2" borderId="0" xfId="4" applyFont="1" applyFill="1" applyProtection="1">
      <protection locked="0"/>
    </xf>
    <xf numFmtId="0" fontId="122" fillId="0" borderId="0" xfId="4" applyFont="1" applyProtection="1">
      <protection locked="0"/>
    </xf>
    <xf numFmtId="0" fontId="123" fillId="0" borderId="0" xfId="4" applyFont="1"/>
    <xf numFmtId="0" fontId="124" fillId="0" borderId="0" xfId="4" quotePrefix="1" applyFont="1" applyProtection="1">
      <protection locked="0"/>
    </xf>
    <xf numFmtId="0" fontId="125" fillId="0" borderId="0" xfId="4" quotePrefix="1" applyFont="1" applyProtection="1">
      <protection locked="0"/>
    </xf>
    <xf numFmtId="0" fontId="119" fillId="0" borderId="0" xfId="4" applyFont="1" applyProtection="1">
      <protection locked="0"/>
    </xf>
    <xf numFmtId="0" fontId="126" fillId="0" borderId="0" xfId="2" quotePrefix="1" applyFont="1"/>
    <xf numFmtId="0" fontId="119" fillId="0" borderId="0" xfId="2" applyFont="1" applyProtection="1">
      <protection locked="0"/>
    </xf>
    <xf numFmtId="0" fontId="113" fillId="0" borderId="0" xfId="13" applyFont="1" applyAlignment="1" applyProtection="1">
      <alignment vertical="center"/>
      <protection locked="0"/>
    </xf>
    <xf numFmtId="0" fontId="113" fillId="0" borderId="6" xfId="2" applyFont="1" applyBorder="1" applyAlignment="1" applyProtection="1">
      <alignment horizontal="left" vertical="center"/>
      <protection locked="0"/>
    </xf>
    <xf numFmtId="0" fontId="114" fillId="0" borderId="0" xfId="2" applyFont="1" applyAlignment="1">
      <alignment vertical="center"/>
    </xf>
    <xf numFmtId="0" fontId="119" fillId="0" borderId="0" xfId="2" applyFont="1" applyAlignment="1" applyProtection="1">
      <alignment vertical="center"/>
      <protection locked="0"/>
    </xf>
    <xf numFmtId="0" fontId="127" fillId="0" borderId="0" xfId="2" applyFont="1" applyAlignment="1" applyProtection="1">
      <alignment vertical="center"/>
      <protection locked="0"/>
    </xf>
    <xf numFmtId="0" fontId="127" fillId="0" borderId="0" xfId="2" applyFont="1" applyAlignment="1">
      <alignment vertical="center"/>
    </xf>
    <xf numFmtId="0" fontId="113" fillId="0" borderId="0" xfId="2" applyFont="1" applyAlignment="1" applyProtection="1">
      <alignment horizontal="left" vertical="center"/>
      <protection locked="0"/>
    </xf>
    <xf numFmtId="0" fontId="113" fillId="0" borderId="6" xfId="4" applyFont="1" applyBorder="1" applyAlignment="1" applyProtection="1">
      <alignment horizontal="left" vertical="center"/>
      <protection locked="0"/>
    </xf>
    <xf numFmtId="0" fontId="95" fillId="0" borderId="4" xfId="0" applyFont="1" applyBorder="1" applyAlignment="1" applyProtection="1">
      <alignment vertical="center"/>
      <protection locked="0"/>
    </xf>
    <xf numFmtId="0" fontId="128" fillId="0" borderId="0" xfId="2" applyFont="1" applyAlignment="1">
      <alignment vertical="center"/>
    </xf>
    <xf numFmtId="0" fontId="113" fillId="0" borderId="9" xfId="2" applyFont="1" applyBorder="1" applyAlignment="1" applyProtection="1">
      <alignment horizontal="left" vertical="center"/>
      <protection locked="0"/>
    </xf>
    <xf numFmtId="0" fontId="113" fillId="0" borderId="0" xfId="2" applyFont="1" applyAlignment="1" applyProtection="1">
      <alignment horizontal="center" vertical="center"/>
      <protection locked="0"/>
    </xf>
    <xf numFmtId="189" fontId="113" fillId="3" borderId="10" xfId="2" quotePrefix="1" applyNumberFormat="1" applyFont="1" applyFill="1" applyBorder="1" applyAlignment="1" applyProtection="1">
      <alignment horizontal="center" vertical="center"/>
      <protection locked="0"/>
    </xf>
    <xf numFmtId="189" fontId="113" fillId="0" borderId="10" xfId="2" quotePrefix="1" applyNumberFormat="1" applyFont="1" applyBorder="1" applyAlignment="1" applyProtection="1">
      <alignment horizontal="center" vertical="center"/>
      <protection locked="0"/>
    </xf>
    <xf numFmtId="189" fontId="113" fillId="0" borderId="0" xfId="2" applyNumberFormat="1" applyFont="1" applyAlignment="1">
      <alignment horizontal="center" vertical="center"/>
    </xf>
    <xf numFmtId="0" fontId="113" fillId="0" borderId="11" xfId="2" applyFont="1" applyBorder="1" applyAlignment="1" applyProtection="1">
      <alignment horizontal="left" vertical="center" indent="1"/>
      <protection locked="0"/>
    </xf>
    <xf numFmtId="174" fontId="113" fillId="3" borderId="8" xfId="2" applyNumberFormat="1" applyFont="1" applyFill="1" applyBorder="1" applyAlignment="1" applyProtection="1">
      <alignment vertical="center"/>
      <protection locked="0"/>
    </xf>
    <xf numFmtId="174" fontId="113" fillId="0" borderId="8" xfId="2" applyNumberFormat="1" applyFont="1" applyBorder="1" applyAlignment="1" applyProtection="1">
      <alignment vertical="center"/>
      <protection locked="0"/>
    </xf>
    <xf numFmtId="174" fontId="113" fillId="0" borderId="0" xfId="2" applyNumberFormat="1" applyFont="1" applyAlignment="1">
      <alignment vertical="center"/>
    </xf>
    <xf numFmtId="0" fontId="113" fillId="0" borderId="0" xfId="2" applyFont="1" applyAlignment="1" applyProtection="1">
      <alignment horizontal="left" vertical="center" indent="1"/>
      <protection locked="0"/>
    </xf>
    <xf numFmtId="0" fontId="113" fillId="0" borderId="0" xfId="2" applyFont="1" applyAlignment="1" applyProtection="1">
      <alignment horizontal="left" wrapText="1" indent="1"/>
      <protection locked="0"/>
    </xf>
    <xf numFmtId="174" fontId="113" fillId="3" borderId="8" xfId="2" applyNumberFormat="1" applyFont="1" applyFill="1" applyBorder="1" applyAlignment="1" applyProtection="1">
      <alignment horizontal="right"/>
      <protection locked="0"/>
    </xf>
    <xf numFmtId="174" fontId="113" fillId="0" borderId="8" xfId="2" applyNumberFormat="1" applyFont="1" applyBorder="1" applyProtection="1">
      <protection locked="0"/>
    </xf>
    <xf numFmtId="174" fontId="113" fillId="0" borderId="0" xfId="2" applyNumberFormat="1" applyFont="1" applyAlignment="1">
      <alignment horizontal="right"/>
    </xf>
    <xf numFmtId="0" fontId="113" fillId="0" borderId="9" xfId="2" applyFont="1" applyBorder="1" applyAlignment="1" applyProtection="1">
      <alignment horizontal="left" vertical="center" indent="1"/>
      <protection locked="0"/>
    </xf>
    <xf numFmtId="174" fontId="113" fillId="3" borderId="10" xfId="2" applyNumberFormat="1" applyFont="1" applyFill="1" applyBorder="1" applyAlignment="1" applyProtection="1">
      <alignment vertical="center"/>
      <protection locked="0"/>
    </xf>
    <xf numFmtId="174" fontId="113" fillId="0" borderId="10" xfId="2" applyNumberFormat="1" applyFont="1" applyBorder="1" applyAlignment="1" applyProtection="1">
      <alignment vertical="center"/>
      <protection locked="0"/>
    </xf>
    <xf numFmtId="0" fontId="130" fillId="0" borderId="0" xfId="2" applyFont="1" applyAlignment="1" applyProtection="1">
      <alignment vertical="center"/>
      <protection locked="0"/>
    </xf>
    <xf numFmtId="0" fontId="119" fillId="0" borderId="0" xfId="2" applyFont="1" applyAlignment="1" applyProtection="1">
      <alignment vertical="top"/>
      <protection locked="0"/>
    </xf>
    <xf numFmtId="0" fontId="113" fillId="0" borderId="0" xfId="13" applyFont="1" applyAlignment="1" applyProtection="1">
      <alignment horizontal="left" vertical="top"/>
      <protection locked="0"/>
    </xf>
    <xf numFmtId="0" fontId="113" fillId="0" borderId="6" xfId="13" applyFont="1" applyBorder="1" applyAlignment="1" applyProtection="1">
      <alignment horizontal="left" vertical="top"/>
      <protection locked="0"/>
    </xf>
    <xf numFmtId="0" fontId="113" fillId="0" borderId="0" xfId="2" quotePrefix="1" applyFont="1" applyAlignment="1" applyProtection="1">
      <alignment horizontal="left" wrapText="1" indent="1"/>
      <protection locked="0"/>
    </xf>
    <xf numFmtId="0" fontId="113" fillId="0" borderId="6" xfId="2" quotePrefix="1" applyFont="1" applyBorder="1" applyAlignment="1" applyProtection="1">
      <alignment horizontal="left" wrapText="1" indent="1"/>
      <protection locked="0"/>
    </xf>
    <xf numFmtId="0" fontId="129" fillId="0" borderId="0" xfId="0" applyFont="1" applyAlignment="1" applyProtection="1">
      <alignment vertical="center"/>
      <protection locked="0"/>
    </xf>
    <xf numFmtId="0" fontId="115" fillId="0" borderId="0" xfId="1" applyFont="1" applyAlignment="1" applyProtection="1">
      <alignment horizontal="left" vertical="top"/>
    </xf>
    <xf numFmtId="175" fontId="131" fillId="0" borderId="0" xfId="13" applyNumberFormat="1" applyFont="1"/>
    <xf numFmtId="0" fontId="119" fillId="0" borderId="0" xfId="13" applyFont="1" applyAlignment="1" applyProtection="1">
      <alignment horizontal="left"/>
      <protection locked="0"/>
    </xf>
    <xf numFmtId="175" fontId="131" fillId="4" borderId="0" xfId="13" applyNumberFormat="1" applyFont="1" applyFill="1" applyProtection="1">
      <protection locked="0"/>
    </xf>
    <xf numFmtId="175" fontId="131" fillId="0" borderId="0" xfId="13" applyNumberFormat="1" applyFont="1" applyProtection="1">
      <protection locked="0"/>
    </xf>
    <xf numFmtId="0" fontId="132" fillId="0" borderId="0" xfId="13" applyFont="1" applyAlignment="1">
      <alignment vertical="center"/>
    </xf>
    <xf numFmtId="0" fontId="113" fillId="0" borderId="0" xfId="13" applyFont="1" applyAlignment="1" applyProtection="1">
      <alignment horizontal="left" indent="1"/>
      <protection locked="0"/>
    </xf>
    <xf numFmtId="0" fontId="113" fillId="0" borderId="6" xfId="13" applyFont="1" applyBorder="1" applyAlignment="1" applyProtection="1">
      <alignment horizontal="left" indent="1"/>
      <protection locked="0"/>
    </xf>
    <xf numFmtId="0" fontId="115" fillId="0" borderId="0" xfId="2" applyFont="1" applyAlignment="1">
      <alignment vertical="top"/>
    </xf>
    <xf numFmtId="0" fontId="134" fillId="0" borderId="0" xfId="4" applyFont="1" applyAlignment="1" applyProtection="1">
      <alignment horizontal="left" vertical="center"/>
      <protection locked="0"/>
    </xf>
    <xf numFmtId="0" fontId="113" fillId="0" borderId="0" xfId="0" applyFont="1" applyProtection="1">
      <protection locked="0"/>
    </xf>
    <xf numFmtId="0" fontId="135" fillId="0" borderId="0" xfId="4" applyFont="1" applyAlignment="1">
      <alignment vertical="top"/>
    </xf>
    <xf numFmtId="0" fontId="113" fillId="0" borderId="1" xfId="2" applyFont="1" applyBorder="1" applyProtection="1">
      <protection locked="0"/>
    </xf>
    <xf numFmtId="0" fontId="113" fillId="0" borderId="0" xfId="2" quotePrefix="1" applyFont="1" applyAlignment="1" applyProtection="1">
      <alignment horizontal="left" vertical="center" indent="1"/>
      <protection locked="0"/>
    </xf>
    <xf numFmtId="193" fontId="113" fillId="3" borderId="8" xfId="2" applyNumberFormat="1" applyFont="1" applyFill="1" applyBorder="1" applyAlignment="1" applyProtection="1">
      <alignment horizontal="right" vertical="center"/>
      <protection locked="0"/>
    </xf>
    <xf numFmtId="193" fontId="113" fillId="0" borderId="8" xfId="2" quotePrefix="1" applyNumberFormat="1" applyFont="1" applyBorder="1" applyAlignment="1" applyProtection="1">
      <alignment horizontal="right" vertical="center"/>
      <protection locked="0"/>
    </xf>
    <xf numFmtId="0" fontId="113" fillId="0" borderId="6" xfId="2" quotePrefix="1" applyFont="1" applyBorder="1" applyAlignment="1" applyProtection="1">
      <alignment horizontal="left" vertical="center" indent="1"/>
      <protection locked="0"/>
    </xf>
    <xf numFmtId="193" fontId="113" fillId="3" borderId="10" xfId="2" applyNumberFormat="1" applyFont="1" applyFill="1" applyBorder="1" applyAlignment="1" applyProtection="1">
      <alignment horizontal="right" vertical="center"/>
      <protection locked="0"/>
    </xf>
    <xf numFmtId="193" fontId="113" fillId="0" borderId="10" xfId="2" quotePrefix="1" applyNumberFormat="1" applyFont="1" applyBorder="1" applyAlignment="1" applyProtection="1">
      <alignment horizontal="right" vertical="center"/>
      <protection locked="0"/>
    </xf>
    <xf numFmtId="193" fontId="113" fillId="3" borderId="7" xfId="2" applyNumberFormat="1" applyFont="1" applyFill="1" applyBorder="1" applyAlignment="1" applyProtection="1">
      <alignment vertical="center"/>
      <protection locked="0"/>
    </xf>
    <xf numFmtId="193" fontId="113" fillId="0" borderId="7" xfId="2" applyNumberFormat="1" applyFont="1" applyBorder="1" applyAlignment="1" applyProtection="1">
      <alignment vertical="center"/>
      <protection locked="0"/>
    </xf>
    <xf numFmtId="0" fontId="113" fillId="0" borderId="0" xfId="2" applyFont="1" applyAlignment="1" applyProtection="1">
      <alignment vertical="center"/>
      <protection locked="0"/>
    </xf>
    <xf numFmtId="0" fontId="119" fillId="0" borderId="0" xfId="2" applyFont="1" applyAlignment="1" applyProtection="1">
      <alignment horizontal="left"/>
      <protection locked="0"/>
    </xf>
    <xf numFmtId="0" fontId="113" fillId="0" borderId="0" xfId="2" applyFont="1" applyProtection="1">
      <protection locked="0"/>
    </xf>
    <xf numFmtId="194" fontId="134" fillId="0" borderId="0" xfId="2" applyNumberFormat="1" applyFont="1" applyProtection="1">
      <protection locked="0"/>
    </xf>
    <xf numFmtId="0" fontId="123" fillId="0" borderId="0" xfId="2" applyFont="1" applyAlignment="1" applyProtection="1">
      <alignment horizontal="left" vertical="top" wrapText="1"/>
      <protection locked="0"/>
    </xf>
    <xf numFmtId="0" fontId="136" fillId="0" borderId="0" xfId="2" applyFont="1" applyProtection="1">
      <protection locked="0"/>
    </xf>
    <xf numFmtId="0" fontId="137" fillId="0" borderId="0" xfId="2" applyFont="1" applyAlignment="1" applyProtection="1">
      <alignment vertical="center"/>
      <protection locked="0"/>
    </xf>
    <xf numFmtId="0" fontId="138" fillId="0" borderId="0" xfId="2" applyFont="1" applyProtection="1">
      <protection locked="0"/>
    </xf>
    <xf numFmtId="0" fontId="139" fillId="0" borderId="0" xfId="2" applyFont="1" applyAlignment="1" applyProtection="1">
      <alignment vertical="center"/>
      <protection locked="0"/>
    </xf>
    <xf numFmtId="0" fontId="140" fillId="0" borderId="0" xfId="2" applyFont="1" applyAlignment="1" applyProtection="1">
      <alignment vertical="center"/>
      <protection locked="0"/>
    </xf>
    <xf numFmtId="0" fontId="112" fillId="0" borderId="0" xfId="1" applyFont="1" applyAlignment="1" applyProtection="1">
      <alignment horizontal="left" vertical="top"/>
      <protection locked="0"/>
    </xf>
    <xf numFmtId="0" fontId="119" fillId="0" borderId="0" xfId="2" applyFont="1" applyAlignment="1" applyProtection="1">
      <alignment vertical="top" wrapText="1"/>
      <protection locked="0"/>
    </xf>
    <xf numFmtId="0" fontId="141" fillId="0" borderId="0" xfId="2" applyFont="1" applyAlignment="1" applyProtection="1">
      <alignment horizontal="left"/>
      <protection locked="0"/>
    </xf>
    <xf numFmtId="0" fontId="113" fillId="0" borderId="11" xfId="2" applyFont="1" applyBorder="1" applyAlignment="1" applyProtection="1">
      <alignment horizontal="left" vertical="center"/>
      <protection locked="0"/>
    </xf>
    <xf numFmtId="0" fontId="115" fillId="2" borderId="0" xfId="1" applyFont="1" applyFill="1" applyAlignment="1" applyProtection="1">
      <alignment horizontal="left" vertical="top"/>
      <protection locked="0"/>
    </xf>
    <xf numFmtId="0" fontId="142" fillId="0" borderId="15" xfId="2" quotePrefix="1" applyFont="1" applyBorder="1"/>
    <xf numFmtId="0" fontId="142" fillId="0" borderId="0" xfId="2" applyFont="1"/>
    <xf numFmtId="195" fontId="143" fillId="0" borderId="0" xfId="2" applyNumberFormat="1" applyFont="1" applyAlignment="1">
      <alignment vertical="center"/>
    </xf>
    <xf numFmtId="201" fontId="143" fillId="0" borderId="0" xfId="2" applyNumberFormat="1" applyFont="1" applyAlignment="1">
      <alignment vertical="center"/>
    </xf>
    <xf numFmtId="167" fontId="143" fillId="0" borderId="0" xfId="2" applyNumberFormat="1" applyFont="1" applyAlignment="1">
      <alignment vertical="center"/>
    </xf>
    <xf numFmtId="0" fontId="144" fillId="0" borderId="0" xfId="0" applyFont="1"/>
    <xf numFmtId="0" fontId="137" fillId="0" borderId="0" xfId="2" applyFont="1" applyAlignment="1" applyProtection="1">
      <alignment vertical="top" wrapText="1"/>
      <protection locked="0"/>
    </xf>
    <xf numFmtId="0" fontId="134" fillId="0" borderId="0" xfId="0" applyFont="1" applyAlignment="1" applyProtection="1">
      <alignment vertical="center"/>
      <protection locked="0"/>
    </xf>
    <xf numFmtId="0" fontId="113" fillId="0" borderId="6" xfId="0" applyFont="1" applyBorder="1" applyProtection="1">
      <protection locked="0"/>
    </xf>
    <xf numFmtId="0" fontId="145" fillId="0" borderId="0" xfId="2" applyFont="1" applyAlignment="1">
      <alignment vertical="top" wrapText="1"/>
    </xf>
    <xf numFmtId="37" fontId="113" fillId="0" borderId="1" xfId="2" applyNumberFormat="1" applyFont="1" applyBorder="1" applyAlignment="1" applyProtection="1">
      <alignment horizontal="left" vertical="center" indent="1"/>
      <protection locked="0"/>
    </xf>
    <xf numFmtId="174" fontId="113" fillId="0" borderId="1" xfId="2" applyNumberFormat="1" applyFont="1" applyBorder="1" applyAlignment="1" applyProtection="1">
      <alignment vertical="center"/>
      <protection locked="0"/>
    </xf>
    <xf numFmtId="174" fontId="113" fillId="0" borderId="0" xfId="2" applyNumberFormat="1" applyFont="1" applyAlignment="1" applyProtection="1">
      <alignment vertical="center"/>
      <protection locked="0"/>
    </xf>
    <xf numFmtId="37" fontId="113" fillId="0" borderId="1" xfId="2" applyNumberFormat="1" applyFont="1" applyBorder="1" applyAlignment="1" applyProtection="1">
      <alignment horizontal="left" vertical="center"/>
      <protection locked="0"/>
    </xf>
    <xf numFmtId="0" fontId="113" fillId="0" borderId="0" xfId="0" applyFont="1" applyAlignment="1" applyProtection="1">
      <alignment horizontal="left" indent="1"/>
      <protection locked="0"/>
    </xf>
    <xf numFmtId="3" fontId="113" fillId="6" borderId="8" xfId="0" applyNumberFormat="1" applyFont="1" applyFill="1" applyBorder="1" applyProtection="1">
      <protection locked="0"/>
    </xf>
    <xf numFmtId="0" fontId="113" fillId="0" borderId="6" xfId="0" applyFont="1" applyBorder="1" applyAlignment="1" applyProtection="1">
      <alignment horizontal="left" indent="1"/>
      <protection locked="0"/>
    </xf>
    <xf numFmtId="1" fontId="113" fillId="6" borderId="10" xfId="0" applyNumberFormat="1" applyFont="1" applyFill="1" applyBorder="1" applyProtection="1">
      <protection locked="0"/>
    </xf>
    <xf numFmtId="0" fontId="146" fillId="0" borderId="0" xfId="0" applyFont="1" applyProtection="1">
      <protection locked="0"/>
    </xf>
    <xf numFmtId="0" fontId="147" fillId="0" borderId="0" xfId="0" applyFont="1" applyProtection="1">
      <protection locked="0"/>
    </xf>
    <xf numFmtId="174" fontId="147" fillId="0" borderId="0" xfId="15" applyNumberFormat="1" applyFont="1" applyProtection="1">
      <protection locked="0"/>
    </xf>
    <xf numFmtId="37" fontId="147" fillId="0" borderId="0" xfId="15" applyNumberFormat="1" applyFont="1" applyProtection="1">
      <protection locked="0"/>
    </xf>
    <xf numFmtId="0" fontId="134" fillId="0" borderId="0" xfId="0" applyFont="1" applyProtection="1">
      <protection locked="0"/>
    </xf>
    <xf numFmtId="0" fontId="123" fillId="0" borderId="0" xfId="2" applyFont="1" applyAlignment="1" applyProtection="1">
      <alignment vertical="top"/>
      <protection locked="0"/>
    </xf>
    <xf numFmtId="0" fontId="120" fillId="0" borderId="0" xfId="0" applyFont="1" applyAlignment="1">
      <alignment vertical="top"/>
    </xf>
    <xf numFmtId="0" fontId="139" fillId="0" borderId="0" xfId="2" applyFont="1" applyProtection="1">
      <protection locked="0"/>
    </xf>
    <xf numFmtId="0" fontId="148" fillId="0" borderId="0" xfId="2" applyFont="1" applyAlignment="1" applyProtection="1">
      <alignment vertical="top"/>
      <protection locked="0"/>
    </xf>
    <xf numFmtId="0" fontId="139" fillId="0" borderId="0" xfId="2" applyFont="1" applyAlignment="1" applyProtection="1">
      <alignment vertical="top"/>
      <protection locked="0"/>
    </xf>
    <xf numFmtId="174" fontId="149" fillId="0" borderId="0" xfId="2" applyNumberFormat="1" applyFont="1" applyAlignment="1" applyProtection="1">
      <alignment vertical="center"/>
      <protection locked="0"/>
    </xf>
    <xf numFmtId="183" fontId="113" fillId="3" borderId="8" xfId="2" applyNumberFormat="1" applyFont="1" applyFill="1" applyBorder="1" applyAlignment="1" applyProtection="1">
      <alignment vertical="center"/>
      <protection locked="0"/>
    </xf>
    <xf numFmtId="183" fontId="113" fillId="0" borderId="8" xfId="2" applyNumberFormat="1" applyFont="1" applyBorder="1" applyAlignment="1" applyProtection="1">
      <alignment vertical="center"/>
      <protection locked="0"/>
    </xf>
    <xf numFmtId="0" fontId="113" fillId="0" borderId="6" xfId="2" applyFont="1" applyBorder="1" applyAlignment="1" applyProtection="1">
      <alignment horizontal="left" vertical="center" indent="1"/>
      <protection locked="0"/>
    </xf>
    <xf numFmtId="183" fontId="113" fillId="3" borderId="10" xfId="2" applyNumberFormat="1" applyFont="1" applyFill="1" applyBorder="1" applyAlignment="1" applyProtection="1">
      <alignment vertical="center"/>
      <protection locked="0"/>
    </xf>
    <xf numFmtId="183" fontId="113" fillId="0" borderId="10" xfId="2" applyNumberFormat="1" applyFont="1" applyBorder="1" applyAlignment="1" applyProtection="1">
      <alignment vertical="center"/>
      <protection locked="0"/>
    </xf>
    <xf numFmtId="176" fontId="113" fillId="3" borderId="8" xfId="2" applyNumberFormat="1" applyFont="1" applyFill="1" applyBorder="1" applyAlignment="1" applyProtection="1">
      <alignment vertical="center"/>
      <protection locked="0"/>
    </xf>
    <xf numFmtId="176" fontId="113" fillId="0" borderId="8" xfId="2" applyNumberFormat="1" applyFont="1" applyBorder="1" applyAlignment="1" applyProtection="1">
      <alignment vertical="center"/>
      <protection locked="0"/>
    </xf>
    <xf numFmtId="166" fontId="38" fillId="0" borderId="0" xfId="9" applyFont="1"/>
    <xf numFmtId="0" fontId="150" fillId="0" borderId="0" xfId="2" applyFont="1" applyAlignment="1" applyProtection="1">
      <alignment vertical="top"/>
      <protection locked="0"/>
    </xf>
    <xf numFmtId="0" fontId="123" fillId="0" borderId="0" xfId="2" applyFont="1" applyAlignment="1">
      <alignment vertical="top"/>
    </xf>
    <xf numFmtId="0" fontId="123" fillId="0" borderId="0" xfId="2" quotePrefix="1" applyFont="1" applyAlignment="1" applyProtection="1">
      <alignment vertical="top"/>
      <protection locked="0"/>
    </xf>
    <xf numFmtId="0" fontId="151" fillId="0" borderId="0" xfId="2" applyFont="1" applyAlignment="1" applyProtection="1">
      <alignment horizontal="left" vertical="center"/>
      <protection locked="0"/>
    </xf>
    <xf numFmtId="0" fontId="137" fillId="0" borderId="0" xfId="5" applyFont="1" applyProtection="1">
      <protection locked="0"/>
    </xf>
    <xf numFmtId="0" fontId="152" fillId="4" borderId="0" xfId="5" applyFont="1" applyFill="1" applyProtection="1">
      <protection locked="0"/>
    </xf>
    <xf numFmtId="175" fontId="152" fillId="4" borderId="0" xfId="7" applyNumberFormat="1" applyFont="1" applyFill="1" applyProtection="1">
      <protection locked="0"/>
    </xf>
    <xf numFmtId="175" fontId="152" fillId="0" borderId="0" xfId="7" applyNumberFormat="1" applyFont="1" applyProtection="1">
      <protection locked="0"/>
    </xf>
    <xf numFmtId="0" fontId="113" fillId="4" borderId="6" xfId="5" applyFont="1" applyFill="1" applyBorder="1" applyAlignment="1" applyProtection="1">
      <alignment vertical="center"/>
      <protection locked="0"/>
    </xf>
    <xf numFmtId="0" fontId="113" fillId="4" borderId="6" xfId="5" applyFont="1" applyFill="1" applyBorder="1" applyProtection="1">
      <protection locked="0"/>
    </xf>
    <xf numFmtId="0" fontId="153" fillId="4" borderId="1" xfId="5" applyFont="1" applyFill="1" applyBorder="1" applyProtection="1">
      <protection locked="0"/>
    </xf>
    <xf numFmtId="0" fontId="113" fillId="4" borderId="1" xfId="5" applyFont="1" applyFill="1" applyBorder="1" applyProtection="1">
      <protection locked="0"/>
    </xf>
    <xf numFmtId="0" fontId="152" fillId="4" borderId="1" xfId="5" applyFont="1" applyFill="1" applyBorder="1" applyProtection="1">
      <protection locked="0"/>
    </xf>
    <xf numFmtId="0" fontId="111" fillId="0" borderId="1" xfId="1" applyFont="1" applyBorder="1" applyAlignment="1" applyProtection="1">
      <alignment vertical="top"/>
      <protection locked="0"/>
    </xf>
    <xf numFmtId="0" fontId="156" fillId="0" borderId="2" xfId="5" applyFont="1" applyBorder="1" applyAlignment="1" applyProtection="1">
      <alignment horizontal="left" vertical="center"/>
      <protection locked="0"/>
    </xf>
    <xf numFmtId="49" fontId="157" fillId="0" borderId="0" xfId="5" applyNumberFormat="1" applyFont="1" applyAlignment="1" applyProtection="1">
      <alignment horizontal="left"/>
      <protection locked="0"/>
    </xf>
    <xf numFmtId="49" fontId="158" fillId="0" borderId="0" xfId="5" applyNumberFormat="1" applyFont="1" applyAlignment="1" applyProtection="1">
      <alignment horizontal="left" vertical="center"/>
      <protection locked="0"/>
    </xf>
    <xf numFmtId="0" fontId="159" fillId="0" borderId="0" xfId="5" applyFont="1" applyAlignment="1" applyProtection="1">
      <alignment vertical="center"/>
      <protection locked="0"/>
    </xf>
    <xf numFmtId="49" fontId="159" fillId="0" borderId="0" xfId="5" applyNumberFormat="1" applyFont="1" applyProtection="1">
      <protection locked="0"/>
    </xf>
    <xf numFmtId="0" fontId="159" fillId="0" borderId="0" xfId="5" applyFont="1" applyProtection="1">
      <protection locked="0"/>
    </xf>
    <xf numFmtId="174" fontId="20" fillId="0" borderId="0" xfId="13" applyNumberFormat="1" applyFont="1" applyAlignment="1">
      <alignment vertical="center"/>
    </xf>
    <xf numFmtId="178" fontId="23" fillId="0" borderId="0" xfId="2" applyNumberFormat="1" applyFont="1" applyAlignment="1">
      <alignment vertical="center"/>
    </xf>
    <xf numFmtId="17" fontId="65" fillId="0" borderId="13" xfId="28" quotePrefix="1" applyNumberFormat="1" applyFont="1" applyBorder="1" applyAlignment="1" applyProtection="1">
      <alignment horizontal="left" vertical="top" wrapText="1"/>
      <protection locked="0"/>
    </xf>
    <xf numFmtId="17" fontId="65" fillId="2" borderId="13" xfId="28" quotePrefix="1" applyNumberFormat="1" applyFont="1" applyFill="1" applyBorder="1" applyAlignment="1" applyProtection="1">
      <alignment horizontal="left" vertical="top" wrapText="1"/>
      <protection locked="0"/>
    </xf>
    <xf numFmtId="17" fontId="65" fillId="2" borderId="7" xfId="28" quotePrefix="1" applyNumberFormat="1" applyFont="1" applyFill="1" applyBorder="1" applyAlignment="1" applyProtection="1">
      <alignment horizontal="left" vertical="top" wrapText="1"/>
      <protection locked="0"/>
    </xf>
    <xf numFmtId="0" fontId="65" fillId="0" borderId="7" xfId="28" applyFont="1" applyBorder="1" applyAlignment="1" applyProtection="1">
      <alignment horizontal="left" vertical="top" wrapText="1"/>
      <protection locked="0"/>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2" borderId="0" xfId="3" applyFont="1" applyFill="1" applyAlignment="1" applyProtection="1">
      <alignment vertical="center"/>
      <protection locked="0"/>
    </xf>
    <xf numFmtId="49" fontId="5" fillId="2" borderId="0" xfId="3" quotePrefix="1" applyNumberFormat="1" applyFont="1" applyFill="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0" fontId="7" fillId="0" borderId="0" xfId="4" applyFont="1" applyProtection="1">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10" fillId="0" borderId="0" xfId="5" applyFont="1" applyAlignment="1">
      <alignment horizontal="left" vertical="center"/>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9"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70" fontId="10" fillId="0" borderId="0" xfId="1" applyNumberFormat="1" applyFont="1" applyAlignment="1" applyProtection="1">
      <alignment horizontal="left" indent="1"/>
      <protection locked="0"/>
    </xf>
    <xf numFmtId="171" fontId="10" fillId="0" borderId="0" xfId="1" applyNumberFormat="1" applyFont="1" applyAlignment="1" applyProtection="1">
      <protection locked="0"/>
    </xf>
    <xf numFmtId="0" fontId="12" fillId="0" borderId="0" xfId="5" applyFont="1" applyAlignment="1" applyProtection="1">
      <alignment horizontal="left" vertical="center" indent="1"/>
      <protection locked="0"/>
    </xf>
    <xf numFmtId="172" fontId="10" fillId="0" borderId="0" xfId="1" applyNumberFormat="1" applyFont="1" applyAlignment="1" applyProtection="1">
      <protection locked="0"/>
    </xf>
    <xf numFmtId="49" fontId="10" fillId="0" borderId="0" xfId="1" applyNumberFormat="1" applyFont="1" applyAlignment="1" applyProtection="1">
      <protection locked="0"/>
    </xf>
    <xf numFmtId="0" fontId="2" fillId="0" borderId="1" xfId="0" applyFont="1" applyBorder="1"/>
    <xf numFmtId="171"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71"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3" fontId="16" fillId="3" borderId="7" xfId="2" applyNumberFormat="1" applyFont="1" applyFill="1" applyBorder="1" applyAlignment="1" applyProtection="1">
      <alignment horizontal="right" vertical="center"/>
      <protection locked="0"/>
    </xf>
    <xf numFmtId="173" fontId="16" fillId="0" borderId="7" xfId="2" applyNumberFormat="1" applyFont="1" applyBorder="1" applyAlignment="1" applyProtection="1">
      <alignment horizontal="right" vertical="center"/>
      <protection locked="0"/>
    </xf>
    <xf numFmtId="175" fontId="19" fillId="3" borderId="7" xfId="7" applyNumberFormat="1" applyFont="1" applyFill="1" applyBorder="1" applyProtection="1">
      <protection locked="0"/>
    </xf>
    <xf numFmtId="174" fontId="16" fillId="0" borderId="7" xfId="2" applyNumberFormat="1" applyFont="1" applyBorder="1" applyAlignment="1" applyProtection="1">
      <alignment vertical="center"/>
      <protection locked="0"/>
    </xf>
    <xf numFmtId="4" fontId="5" fillId="0" borderId="0" xfId="2" applyNumberFormat="1" applyFont="1" applyAlignment="1">
      <alignment vertical="center"/>
    </xf>
    <xf numFmtId="0" fontId="16" fillId="0" borderId="0" xfId="2" applyFont="1" applyAlignment="1" applyProtection="1">
      <alignment horizontal="left" vertical="center"/>
      <protection locked="0"/>
    </xf>
    <xf numFmtId="174" fontId="16" fillId="0" borderId="8" xfId="2" applyNumberFormat="1" applyFont="1" applyBorder="1" applyAlignment="1" applyProtection="1">
      <alignment vertical="center"/>
      <protection locked="0"/>
    </xf>
    <xf numFmtId="4" fontId="10" fillId="0" borderId="0" xfId="2" applyNumberFormat="1" applyFont="1" applyAlignment="1">
      <alignment vertical="center"/>
    </xf>
    <xf numFmtId="175" fontId="16" fillId="3" borderId="8" xfId="7" applyNumberFormat="1" applyFont="1" applyFill="1" applyBorder="1" applyProtection="1">
      <protection locked="0"/>
    </xf>
    <xf numFmtId="175" fontId="16" fillId="3" borderId="10" xfId="7" applyNumberFormat="1" applyFont="1" applyFill="1" applyBorder="1" applyProtection="1">
      <protection locked="0"/>
    </xf>
    <xf numFmtId="167"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4" fontId="16" fillId="2" borderId="8" xfId="6" applyNumberFormat="1" applyFont="1" applyFill="1" applyBorder="1" applyAlignment="1" applyProtection="1">
      <alignment vertical="center"/>
      <protection locked="0"/>
    </xf>
    <xf numFmtId="174"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4"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4" fontId="19" fillId="0" borderId="7" xfId="2" applyNumberFormat="1" applyFont="1" applyBorder="1" applyAlignment="1" applyProtection="1">
      <alignment vertical="center"/>
      <protection locked="0"/>
    </xf>
    <xf numFmtId="167"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2" borderId="8" xfId="7" applyNumberFormat="1" applyFont="1" applyFill="1" applyBorder="1" applyProtection="1">
      <protection locked="0"/>
    </xf>
    <xf numFmtId="0" fontId="16" fillId="4" borderId="6" xfId="5"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174" fontId="16" fillId="2" borderId="10" xfId="7" applyNumberFormat="1" applyFont="1" applyFill="1" applyBorder="1" applyProtection="1">
      <protection locked="0"/>
    </xf>
    <xf numFmtId="174" fontId="19" fillId="0" borderId="7" xfId="7" applyNumberFormat="1" applyFont="1" applyBorder="1" applyProtection="1">
      <protection locked="0"/>
    </xf>
    <xf numFmtId="174" fontId="19" fillId="4" borderId="7" xfId="7" applyNumberFormat="1" applyFont="1" applyFill="1" applyBorder="1" applyProtection="1">
      <protection locked="0"/>
    </xf>
    <xf numFmtId="175"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6"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6" fillId="0" borderId="11" xfId="2" applyFont="1" applyBorder="1" applyProtection="1">
      <protection locked="0"/>
    </xf>
    <xf numFmtId="0" fontId="19" fillId="4" borderId="0" xfId="5" applyFont="1" applyFill="1" applyProtection="1">
      <protection locked="0"/>
    </xf>
    <xf numFmtId="175" fontId="19" fillId="3" borderId="8" xfId="7" applyNumberFormat="1" applyFont="1" applyFill="1" applyBorder="1" applyProtection="1">
      <protection locked="0"/>
    </xf>
    <xf numFmtId="175" fontId="19" fillId="0" borderId="8" xfId="7" applyNumberFormat="1" applyFont="1" applyBorder="1" applyProtection="1">
      <protection locked="0"/>
    </xf>
    <xf numFmtId="175" fontId="19" fillId="4" borderId="8" xfId="7" applyNumberFormat="1" applyFont="1" applyFill="1" applyBorder="1" applyProtection="1">
      <protection locked="0"/>
    </xf>
    <xf numFmtId="176" fontId="16" fillId="3" borderId="8" xfId="7" applyNumberFormat="1" applyFont="1" applyFill="1" applyBorder="1" applyProtection="1">
      <protection locked="0"/>
    </xf>
    <xf numFmtId="176" fontId="16" fillId="0" borderId="8" xfId="7" applyNumberFormat="1" applyFont="1" applyBorder="1" applyProtection="1">
      <protection locked="0"/>
    </xf>
    <xf numFmtId="176" fontId="16" fillId="4" borderId="8" xfId="7" applyNumberFormat="1" applyFont="1" applyFill="1" applyBorder="1" applyProtection="1">
      <protection locked="0"/>
    </xf>
    <xf numFmtId="176" fontId="16" fillId="3" borderId="10" xfId="7" applyNumberFormat="1" applyFont="1" applyFill="1" applyBorder="1" applyProtection="1">
      <protection locked="0"/>
    </xf>
    <xf numFmtId="176" fontId="16" fillId="0" borderId="10" xfId="7" applyNumberFormat="1" applyFont="1" applyBorder="1" applyProtection="1">
      <protection locked="0"/>
    </xf>
    <xf numFmtId="176"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6"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3" fontId="16" fillId="0" borderId="6" xfId="2" applyNumberFormat="1" applyFont="1" applyBorder="1" applyAlignment="1" applyProtection="1">
      <alignment horizontal="right" vertical="center"/>
      <protection locked="0"/>
    </xf>
    <xf numFmtId="175" fontId="16" fillId="0" borderId="1" xfId="7" applyNumberFormat="1" applyFont="1" applyBorder="1" applyProtection="1">
      <protection locked="0"/>
    </xf>
    <xf numFmtId="175" fontId="16" fillId="0" borderId="0" xfId="7" applyNumberFormat="1" applyFont="1" applyProtection="1">
      <protection locked="0"/>
    </xf>
    <xf numFmtId="175" fontId="16" fillId="0" borderId="8" xfId="7" applyNumberFormat="1" applyFont="1" applyBorder="1" applyProtection="1">
      <protection locked="0"/>
    </xf>
    <xf numFmtId="175" fontId="16" fillId="0" borderId="6" xfId="7" applyNumberFormat="1" applyFont="1" applyBorder="1" applyProtection="1">
      <protection locked="0"/>
    </xf>
    <xf numFmtId="175" fontId="16" fillId="0" borderId="10" xfId="7" applyNumberFormat="1" applyFont="1" applyBorder="1" applyProtection="1">
      <protection locked="0"/>
    </xf>
    <xf numFmtId="175" fontId="19" fillId="0" borderId="7" xfId="7" applyNumberFormat="1" applyFont="1" applyBorder="1" applyProtection="1">
      <protection locked="0"/>
    </xf>
    <xf numFmtId="174" fontId="16" fillId="0" borderId="11" xfId="7" applyNumberFormat="1" applyFont="1" applyBorder="1" applyProtection="1">
      <protection locked="0"/>
    </xf>
    <xf numFmtId="174" fontId="16" fillId="3" borderId="8" xfId="7" applyNumberFormat="1" applyFont="1" applyFill="1" applyBorder="1" applyProtection="1">
      <protection locked="0"/>
    </xf>
    <xf numFmtId="175"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4" fontId="19" fillId="3" borderId="7" xfId="7" applyNumberFormat="1" applyFont="1" applyFill="1" applyBorder="1" applyProtection="1">
      <protection locked="0"/>
    </xf>
    <xf numFmtId="175" fontId="19" fillId="0" borderId="0" xfId="7" applyNumberFormat="1" applyFont="1" applyProtection="1">
      <protection locked="0"/>
    </xf>
    <xf numFmtId="175" fontId="19" fillId="4" borderId="0" xfId="7" applyNumberFormat="1" applyFont="1" applyFill="1" applyProtection="1">
      <protection locked="0"/>
    </xf>
    <xf numFmtId="176" fontId="16" fillId="4" borderId="0" xfId="7" applyNumberFormat="1" applyFont="1" applyFill="1" applyProtection="1">
      <protection locked="0"/>
    </xf>
    <xf numFmtId="176" fontId="16" fillId="0" borderId="6" xfId="7" applyNumberFormat="1" applyFont="1" applyBorder="1" applyProtection="1">
      <protection locked="0"/>
    </xf>
    <xf numFmtId="176" fontId="16" fillId="4" borderId="6" xfId="7" applyNumberFormat="1" applyFont="1" applyFill="1" applyBorder="1" applyProtection="1">
      <protection locked="0"/>
    </xf>
    <xf numFmtId="176" fontId="16" fillId="0" borderId="9" xfId="7" applyNumberFormat="1" applyFont="1" applyBorder="1" applyProtection="1">
      <protection locked="0"/>
    </xf>
    <xf numFmtId="176" fontId="21" fillId="0" borderId="0" xfId="7" applyNumberFormat="1" applyFont="1" applyProtection="1">
      <protection locked="0"/>
    </xf>
    <xf numFmtId="176" fontId="16" fillId="0" borderId="1" xfId="7" applyNumberFormat="1" applyFont="1" applyBorder="1" applyProtection="1">
      <protection locked="0"/>
    </xf>
    <xf numFmtId="176" fontId="11" fillId="0" borderId="0" xfId="7" applyNumberFormat="1" applyFont="1"/>
    <xf numFmtId="175" fontId="19" fillId="4" borderId="7" xfId="7" applyNumberFormat="1" applyFont="1" applyFill="1" applyBorder="1" applyProtection="1">
      <protection locked="0"/>
    </xf>
    <xf numFmtId="0" fontId="16" fillId="0" borderId="11" xfId="5" applyFont="1" applyBorder="1" applyProtection="1">
      <protection locked="0"/>
    </xf>
    <xf numFmtId="0" fontId="16" fillId="0" borderId="9" xfId="5" applyFont="1" applyBorder="1" applyProtection="1">
      <protection locked="0"/>
    </xf>
    <xf numFmtId="175" fontId="16" fillId="3" borderId="7" xfId="7" applyNumberFormat="1" applyFont="1" applyFill="1" applyBorder="1" applyProtection="1">
      <protection locked="0"/>
    </xf>
    <xf numFmtId="175" fontId="16" fillId="0" borderId="7" xfId="7" applyNumberFormat="1" applyFont="1" applyBorder="1" applyProtection="1">
      <protection locked="0"/>
    </xf>
    <xf numFmtId="175" fontId="16" fillId="4" borderId="7" xfId="7" applyNumberFormat="1" applyFont="1" applyFill="1" applyBorder="1" applyProtection="1">
      <protection locked="0"/>
    </xf>
    <xf numFmtId="175"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5" fontId="16" fillId="4" borderId="0" xfId="7" applyNumberFormat="1" applyFont="1" applyFill="1" applyProtection="1">
      <protection locked="0"/>
    </xf>
    <xf numFmtId="175" fontId="16" fillId="4" borderId="6" xfId="7" applyNumberFormat="1" applyFont="1" applyFill="1" applyBorder="1" applyProtection="1">
      <protection locked="0"/>
    </xf>
    <xf numFmtId="175" fontId="16" fillId="4" borderId="1" xfId="7" applyNumberFormat="1" applyFont="1" applyFill="1" applyBorder="1" applyProtection="1">
      <protection locked="0"/>
    </xf>
    <xf numFmtId="175" fontId="25" fillId="4" borderId="0" xfId="5" applyNumberFormat="1" applyFont="1" applyFill="1"/>
    <xf numFmtId="175" fontId="2" fillId="0" borderId="1" xfId="2" applyNumberFormat="1" applyBorder="1" applyProtection="1">
      <protection locked="0"/>
    </xf>
    <xf numFmtId="0" fontId="16" fillId="0" borderId="0" xfId="2" applyFont="1" applyAlignment="1" applyProtection="1">
      <alignment vertical="top"/>
      <protection locked="0"/>
    </xf>
    <xf numFmtId="177" fontId="16" fillId="3" borderId="10" xfId="7" quotePrefix="1" applyNumberFormat="1" applyFont="1" applyFill="1" applyBorder="1" applyAlignment="1" applyProtection="1">
      <alignment horizontal="right" vertical="center"/>
      <protection locked="0"/>
    </xf>
    <xf numFmtId="177" fontId="16" fillId="0" borderId="10" xfId="7" quotePrefix="1" applyNumberFormat="1" applyFont="1" applyBorder="1" applyAlignment="1" applyProtection="1">
      <alignment horizontal="right" vertical="center"/>
      <protection locked="0"/>
    </xf>
    <xf numFmtId="174" fontId="26" fillId="3" borderId="8" xfId="7" applyNumberFormat="1" applyFont="1" applyFill="1" applyBorder="1" applyProtection="1">
      <protection locked="0"/>
    </xf>
    <xf numFmtId="174" fontId="26" fillId="4" borderId="8" xfId="7" applyNumberFormat="1" applyFont="1" applyFill="1" applyBorder="1" applyProtection="1">
      <protection locked="0"/>
    </xf>
    <xf numFmtId="0" fontId="16" fillId="4" borderId="0" xfId="5" quotePrefix="1" applyFont="1" applyFill="1" applyProtection="1">
      <protection locked="0"/>
    </xf>
    <xf numFmtId="174" fontId="26" fillId="0" borderId="8" xfId="7" applyNumberFormat="1" applyFont="1" applyBorder="1" applyProtection="1">
      <protection locked="0"/>
    </xf>
    <xf numFmtId="174" fontId="26" fillId="3" borderId="10" xfId="7" applyNumberFormat="1" applyFont="1" applyFill="1" applyBorder="1" applyProtection="1">
      <protection locked="0"/>
    </xf>
    <xf numFmtId="174" fontId="26" fillId="4" borderId="10" xfId="7" applyNumberFormat="1" applyFont="1" applyFill="1" applyBorder="1" applyProtection="1">
      <protection locked="0"/>
    </xf>
    <xf numFmtId="174" fontId="27" fillId="3" borderId="7" xfId="7" applyNumberFormat="1" applyFont="1" applyFill="1" applyBorder="1" applyProtection="1">
      <protection locked="0"/>
    </xf>
    <xf numFmtId="174" fontId="27" fillId="4" borderId="7" xfId="7" applyNumberFormat="1" applyFont="1" applyFill="1" applyBorder="1" applyProtection="1">
      <protection locked="0"/>
    </xf>
    <xf numFmtId="174" fontId="10" fillId="4" borderId="0" xfId="5" applyNumberFormat="1" applyFont="1" applyFill="1"/>
    <xf numFmtId="174" fontId="27" fillId="3" borderId="8" xfId="7" applyNumberFormat="1" applyFont="1" applyFill="1" applyBorder="1" applyProtection="1">
      <protection locked="0"/>
    </xf>
    <xf numFmtId="174" fontId="27" fillId="4" borderId="8" xfId="7" applyNumberFormat="1" applyFont="1" applyFill="1" applyBorder="1" applyProtection="1">
      <protection locked="0"/>
    </xf>
    <xf numFmtId="0" fontId="19" fillId="4" borderId="6" xfId="5" applyFont="1" applyFill="1" applyBorder="1" applyProtection="1">
      <protection locked="0"/>
    </xf>
    <xf numFmtId="174" fontId="27" fillId="3" borderId="10" xfId="7" applyNumberFormat="1" applyFont="1" applyFill="1" applyBorder="1" applyProtection="1">
      <protection locked="0"/>
    </xf>
    <xf numFmtId="174" fontId="27" fillId="4" borderId="10" xfId="7" applyNumberFormat="1" applyFont="1" applyFill="1" applyBorder="1" applyProtection="1">
      <protection locked="0"/>
    </xf>
    <xf numFmtId="175" fontId="22" fillId="4" borderId="0" xfId="5" applyNumberFormat="1" applyFont="1" applyFill="1"/>
    <xf numFmtId="0" fontId="21" fillId="4" borderId="0" xfId="5" applyFont="1" applyFill="1" applyProtection="1">
      <protection locked="0"/>
    </xf>
    <xf numFmtId="176" fontId="21" fillId="4" borderId="0" xfId="7" applyNumberFormat="1" applyFont="1" applyFill="1" applyProtection="1">
      <protection locked="0"/>
    </xf>
    <xf numFmtId="0" fontId="22" fillId="4" borderId="0" xfId="5" applyFont="1" applyFill="1" applyProtection="1">
      <protection locked="0"/>
    </xf>
    <xf numFmtId="177" fontId="16" fillId="4" borderId="0" xfId="7" applyNumberFormat="1" applyFont="1" applyFill="1" applyAlignment="1" applyProtection="1">
      <alignment horizontal="right"/>
      <protection locked="0"/>
    </xf>
    <xf numFmtId="177" fontId="16" fillId="4" borderId="0" xfId="7" quotePrefix="1" applyNumberFormat="1" applyFont="1" applyFill="1" applyAlignment="1" applyProtection="1">
      <alignment horizontal="right"/>
      <protection locked="0"/>
    </xf>
    <xf numFmtId="177" fontId="16" fillId="4" borderId="6" xfId="7" quotePrefix="1" applyNumberFormat="1" applyFont="1" applyFill="1" applyBorder="1" applyAlignment="1" applyProtection="1">
      <alignment horizontal="right" vertical="center"/>
      <protection locked="0"/>
    </xf>
    <xf numFmtId="177" fontId="16" fillId="4" borderId="10" xfId="7" quotePrefix="1" applyNumberFormat="1" applyFont="1" applyFill="1" applyBorder="1" applyAlignment="1" applyProtection="1">
      <alignment horizontal="right" vertical="center"/>
      <protection locked="0"/>
    </xf>
    <xf numFmtId="177" fontId="16" fillId="4" borderId="1" xfId="7" quotePrefix="1" applyNumberFormat="1" applyFont="1" applyFill="1" applyBorder="1" applyAlignment="1" applyProtection="1">
      <alignment horizontal="right" vertical="center"/>
      <protection locked="0"/>
    </xf>
    <xf numFmtId="175" fontId="26" fillId="4" borderId="0" xfId="7" applyNumberFormat="1" applyFont="1" applyFill="1" applyProtection="1">
      <protection locked="0"/>
    </xf>
    <xf numFmtId="175" fontId="26" fillId="4" borderId="11" xfId="7" applyNumberFormat="1" applyFont="1" applyFill="1" applyBorder="1" applyProtection="1">
      <protection locked="0"/>
    </xf>
    <xf numFmtId="175" fontId="26" fillId="0" borderId="0" xfId="7" applyNumberFormat="1" applyFont="1" applyProtection="1">
      <protection locked="0"/>
    </xf>
    <xf numFmtId="175" fontId="26" fillId="0" borderId="11" xfId="7" applyNumberFormat="1" applyFont="1" applyBorder="1" applyProtection="1">
      <protection locked="0"/>
    </xf>
    <xf numFmtId="175" fontId="26" fillId="4" borderId="6" xfId="7" applyNumberFormat="1" applyFont="1" applyFill="1" applyBorder="1" applyProtection="1">
      <protection locked="0"/>
    </xf>
    <xf numFmtId="175" fontId="26" fillId="4" borderId="9" xfId="7" applyNumberFormat="1" applyFont="1" applyFill="1" applyBorder="1" applyProtection="1">
      <protection locked="0"/>
    </xf>
    <xf numFmtId="175" fontId="27" fillId="4" borderId="0" xfId="7" applyNumberFormat="1" applyFont="1" applyFill="1" applyProtection="1">
      <protection locked="0"/>
    </xf>
    <xf numFmtId="175" fontId="27" fillId="4" borderId="11" xfId="7" applyNumberFormat="1" applyFont="1" applyFill="1" applyBorder="1" applyProtection="1">
      <protection locked="0"/>
    </xf>
    <xf numFmtId="174" fontId="26" fillId="4" borderId="11" xfId="7" applyNumberFormat="1" applyFont="1" applyFill="1" applyBorder="1" applyProtection="1">
      <protection locked="0"/>
    </xf>
    <xf numFmtId="175" fontId="27" fillId="4" borderId="6" xfId="7" applyNumberFormat="1" applyFont="1" applyFill="1" applyBorder="1" applyProtection="1">
      <protection locked="0"/>
    </xf>
    <xf numFmtId="174" fontId="27" fillId="4" borderId="9"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9"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6" fontId="16" fillId="3" borderId="8" xfId="7" applyNumberFormat="1" applyFont="1" applyFill="1" applyBorder="1" applyAlignment="1" applyProtection="1">
      <alignment vertical="center"/>
      <protection locked="0"/>
    </xf>
    <xf numFmtId="176" fontId="16" fillId="0" borderId="8" xfId="7" applyNumberFormat="1" applyFont="1" applyBorder="1" applyAlignment="1" applyProtection="1">
      <alignment vertical="center"/>
      <protection locked="0"/>
    </xf>
    <xf numFmtId="239"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80" fontId="16" fillId="3" borderId="8" xfId="8" applyNumberFormat="1" applyFont="1" applyFill="1" applyBorder="1" applyProtection="1">
      <protection locked="0"/>
    </xf>
    <xf numFmtId="180" fontId="16" fillId="0" borderId="8" xfId="8" applyNumberFormat="1" applyFont="1" applyBorder="1" applyProtection="1">
      <protection locked="0"/>
    </xf>
    <xf numFmtId="177" fontId="16" fillId="3" borderId="8" xfId="7" applyNumberFormat="1" applyFont="1" applyFill="1" applyBorder="1" applyProtection="1">
      <protection locked="0"/>
    </xf>
    <xf numFmtId="177"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6" fontId="16" fillId="3" borderId="8" xfId="7" applyNumberFormat="1" applyFont="1" applyFill="1" applyBorder="1" applyAlignment="1" applyProtection="1">
      <alignment horizontal="right" vertical="center"/>
      <protection locked="0"/>
    </xf>
    <xf numFmtId="176" fontId="16" fillId="0" borderId="8" xfId="7" applyNumberFormat="1" applyFont="1" applyBorder="1" applyAlignment="1" applyProtection="1">
      <alignment horizontal="right" vertical="center"/>
      <protection locked="0"/>
    </xf>
    <xf numFmtId="180" fontId="16" fillId="3" borderId="8" xfId="8" applyNumberFormat="1" applyFont="1" applyFill="1" applyBorder="1" applyAlignment="1" applyProtection="1">
      <alignment vertical="center"/>
      <protection locked="0"/>
    </xf>
    <xf numFmtId="180" fontId="16" fillId="0" borderId="8" xfId="8" applyNumberFormat="1" applyFont="1" applyBorder="1" applyAlignment="1" applyProtection="1">
      <alignment vertical="center"/>
      <protection locked="0"/>
    </xf>
    <xf numFmtId="0" fontId="12" fillId="0" borderId="0" xfId="2" applyFont="1" applyProtection="1">
      <protection locked="0"/>
    </xf>
    <xf numFmtId="177" fontId="16" fillId="3" borderId="8" xfId="7" applyNumberFormat="1" applyFont="1" applyFill="1" applyBorder="1" applyAlignment="1" applyProtection="1">
      <alignment vertical="center"/>
      <protection locked="0"/>
    </xf>
    <xf numFmtId="177" fontId="16" fillId="0" borderId="8" xfId="7" applyNumberFormat="1" applyFont="1" applyBorder="1" applyAlignment="1" applyProtection="1">
      <alignment vertical="center"/>
      <protection locked="0"/>
    </xf>
    <xf numFmtId="0" fontId="26" fillId="4" borderId="0" xfId="5" applyFont="1" applyFill="1" applyProtection="1">
      <protection locked="0"/>
    </xf>
    <xf numFmtId="180" fontId="16" fillId="4" borderId="8" xfId="8" applyNumberFormat="1" applyFont="1" applyFill="1" applyBorder="1" applyProtection="1">
      <protection locked="0"/>
    </xf>
    <xf numFmtId="0" fontId="26" fillId="4" borderId="0" xfId="5" applyFont="1" applyFill="1" applyAlignment="1">
      <alignment horizontal="center" vertical="center" wrapText="1"/>
    </xf>
    <xf numFmtId="177" fontId="26" fillId="3" borderId="8" xfId="7" applyNumberFormat="1" applyFont="1" applyFill="1" applyBorder="1" applyProtection="1">
      <protection locked="0"/>
    </xf>
    <xf numFmtId="177" fontId="26" fillId="0" borderId="8" xfId="8" applyNumberFormat="1" applyFont="1" applyBorder="1" applyProtection="1">
      <protection locked="0"/>
    </xf>
    <xf numFmtId="177" fontId="26" fillId="4" borderId="8" xfId="8" applyNumberFormat="1" applyFont="1" applyFill="1" applyBorder="1" applyProtection="1">
      <protection locked="0"/>
    </xf>
    <xf numFmtId="177" fontId="26" fillId="0" borderId="8" xfId="7" applyNumberFormat="1" applyFont="1" applyBorder="1" applyProtection="1">
      <protection locked="0"/>
    </xf>
    <xf numFmtId="177" fontId="26" fillId="4" borderId="0" xfId="5" applyNumberFormat="1" applyFont="1" applyFill="1"/>
    <xf numFmtId="0" fontId="26" fillId="4" borderId="6" xfId="5" applyFont="1" applyFill="1" applyBorder="1" applyAlignment="1" applyProtection="1">
      <alignment wrapText="1"/>
      <protection locked="0"/>
    </xf>
    <xf numFmtId="180" fontId="16" fillId="4" borderId="10" xfId="8" applyNumberFormat="1" applyFont="1" applyFill="1" applyBorder="1" applyProtection="1">
      <protection locked="0"/>
    </xf>
    <xf numFmtId="180" fontId="16" fillId="0" borderId="10" xfId="8" applyNumberFormat="1" applyFont="1" applyBorder="1" applyProtection="1">
      <protection locked="0"/>
    </xf>
    <xf numFmtId="0" fontId="21" fillId="4" borderId="1" xfId="5" applyFont="1" applyFill="1" applyBorder="1" applyProtection="1">
      <protection locked="0"/>
    </xf>
    <xf numFmtId="177" fontId="21" fillId="4" borderId="1" xfId="7" applyNumberFormat="1" applyFont="1" applyFill="1" applyBorder="1" applyProtection="1">
      <protection locked="0"/>
    </xf>
    <xf numFmtId="177"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7"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3"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81" fontId="16" fillId="3" borderId="8" xfId="7" applyNumberFormat="1" applyFont="1" applyFill="1" applyBorder="1" applyProtection="1">
      <protection locked="0"/>
    </xf>
    <xf numFmtId="181"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81" fontId="16" fillId="3" borderId="8" xfId="2" applyNumberFormat="1" applyFont="1" applyFill="1" applyBorder="1" applyAlignment="1" applyProtection="1">
      <alignment horizontal="right" vertical="center"/>
      <protection locked="0"/>
    </xf>
    <xf numFmtId="181" fontId="16" fillId="0" borderId="8" xfId="2" applyNumberFormat="1" applyFont="1" applyBorder="1" applyAlignment="1" applyProtection="1">
      <alignment horizontal="right" vertical="center"/>
      <protection locked="0"/>
    </xf>
    <xf numFmtId="180" fontId="16" fillId="3" borderId="8" xfId="7" applyNumberFormat="1" applyFont="1" applyFill="1" applyBorder="1" applyProtection="1">
      <protection locked="0"/>
    </xf>
    <xf numFmtId="180" fontId="16" fillId="0" borderId="8" xfId="7" applyNumberFormat="1" applyFont="1" applyBorder="1" applyProtection="1">
      <protection locked="0"/>
    </xf>
    <xf numFmtId="0" fontId="26" fillId="0" borderId="0" xfId="5" applyFont="1" applyAlignment="1" applyProtection="1">
      <alignment horizontal="left" wrapText="1"/>
      <protection locked="0"/>
    </xf>
    <xf numFmtId="181" fontId="26" fillId="3" borderId="8" xfId="7" applyNumberFormat="1" applyFont="1" applyFill="1" applyBorder="1" applyProtection="1">
      <protection locked="0"/>
    </xf>
    <xf numFmtId="181" fontId="26" fillId="0" borderId="8" xfId="7" applyNumberFormat="1" applyFont="1" applyBorder="1" applyProtection="1">
      <protection locked="0"/>
    </xf>
    <xf numFmtId="0" fontId="26" fillId="4" borderId="0" xfId="5" applyFont="1" applyFill="1" applyAlignment="1" applyProtection="1">
      <alignment horizontal="left"/>
      <protection locked="0"/>
    </xf>
    <xf numFmtId="239"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80"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3" fontId="32" fillId="0" borderId="0" xfId="2" applyNumberFormat="1" applyFont="1" applyAlignment="1">
      <alignment vertical="center"/>
    </xf>
    <xf numFmtId="183" fontId="19" fillId="3" borderId="7" xfId="2" applyNumberFormat="1" applyFont="1" applyFill="1" applyBorder="1" applyAlignment="1" applyProtection="1">
      <alignment vertical="center"/>
      <protection locked="0"/>
    </xf>
    <xf numFmtId="183" fontId="16" fillId="0" borderId="7" xfId="2" applyNumberFormat="1" applyFont="1" applyBorder="1" applyAlignment="1" applyProtection="1">
      <alignment vertical="center"/>
      <protection locked="0"/>
    </xf>
    <xf numFmtId="183"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3"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6" fontId="19" fillId="3" borderId="7" xfId="2" applyNumberFormat="1" applyFont="1" applyFill="1" applyBorder="1" applyProtection="1">
      <protection locked="0"/>
    </xf>
    <xf numFmtId="176"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4" fontId="16" fillId="3" borderId="8" xfId="2" applyNumberFormat="1" applyFont="1" applyFill="1" applyBorder="1" applyAlignment="1" applyProtection="1">
      <alignment vertical="center"/>
      <protection locked="0"/>
    </xf>
    <xf numFmtId="184" fontId="5" fillId="0" borderId="0" xfId="2" applyNumberFormat="1" applyFont="1" applyAlignment="1">
      <alignment vertical="center"/>
    </xf>
    <xf numFmtId="0" fontId="80" fillId="0" borderId="0" xfId="41864"/>
    <xf numFmtId="185" fontId="80" fillId="0" borderId="0" xfId="41868" applyNumberFormat="1" applyFont="1"/>
    <xf numFmtId="174" fontId="19" fillId="3" borderId="7" xfId="2" applyNumberFormat="1" applyFont="1" applyFill="1" applyBorder="1" applyAlignment="1" applyProtection="1">
      <alignment vertical="center"/>
      <protection locked="0"/>
    </xf>
    <xf numFmtId="238" fontId="80" fillId="0" borderId="0" xfId="41864" applyNumberFormat="1"/>
    <xf numFmtId="0" fontId="10" fillId="0" borderId="0" xfId="2" applyFont="1" applyAlignment="1" applyProtection="1">
      <alignment horizontal="left" vertical="center"/>
      <protection locked="0"/>
    </xf>
    <xf numFmtId="167" fontId="10" fillId="0" borderId="0" xfId="2" applyNumberFormat="1" applyFont="1" applyAlignment="1" applyProtection="1">
      <alignment vertical="center"/>
      <protection locked="0"/>
    </xf>
    <xf numFmtId="173" fontId="16" fillId="0" borderId="7" xfId="2" quotePrefix="1" applyNumberFormat="1" applyFont="1" applyBorder="1" applyAlignment="1" applyProtection="1">
      <alignment horizontal="right" vertical="center"/>
      <protection locked="0"/>
    </xf>
    <xf numFmtId="174" fontId="16" fillId="0" borderId="0" xfId="2" applyNumberFormat="1" applyFont="1" applyAlignment="1" applyProtection="1">
      <alignment vertical="center"/>
      <protection locked="0"/>
    </xf>
    <xf numFmtId="174" fontId="16" fillId="0" borderId="11" xfId="2" applyNumberFormat="1" applyFont="1" applyBorder="1" applyAlignment="1" applyProtection="1">
      <alignment vertical="center"/>
      <protection locked="0"/>
    </xf>
    <xf numFmtId="174" fontId="16" fillId="0" borderId="6" xfId="2" applyNumberFormat="1" applyFont="1" applyBorder="1" applyAlignment="1" applyProtection="1">
      <alignment vertical="center"/>
      <protection locked="0"/>
    </xf>
    <xf numFmtId="174" fontId="80" fillId="0" borderId="0" xfId="41864" applyNumberFormat="1"/>
    <xf numFmtId="174" fontId="5" fillId="0" borderId="0" xfId="2" applyNumberFormat="1" applyFont="1" applyAlignment="1">
      <alignment vertical="center"/>
    </xf>
    <xf numFmtId="174" fontId="16" fillId="0" borderId="1" xfId="2" applyNumberFormat="1" applyFont="1" applyBorder="1" applyAlignment="1" applyProtection="1">
      <alignment vertical="center"/>
      <protection locked="0"/>
    </xf>
    <xf numFmtId="174"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5" fontId="17" fillId="0" borderId="0" xfId="2" applyNumberFormat="1" applyFont="1" applyProtection="1">
      <protection locked="0"/>
    </xf>
    <xf numFmtId="175" fontId="16" fillId="3" borderId="7" xfId="2" applyNumberFormat="1" applyFont="1" applyFill="1" applyBorder="1" applyAlignment="1" applyProtection="1">
      <alignment vertical="center"/>
      <protection locked="0"/>
    </xf>
    <xf numFmtId="175" fontId="16" fillId="0" borderId="7" xfId="2" applyNumberFormat="1" applyFont="1" applyBorder="1" applyAlignment="1" applyProtection="1">
      <alignment vertical="center"/>
      <protection locked="0"/>
    </xf>
    <xf numFmtId="167"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7"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5" fontId="2" fillId="0" borderId="0" xfId="11" applyNumberFormat="1" applyProtection="1">
      <protection locked="0"/>
    </xf>
    <xf numFmtId="174" fontId="16" fillId="3" borderId="7" xfId="2" applyNumberFormat="1" applyFont="1" applyFill="1" applyBorder="1" applyAlignment="1" applyProtection="1">
      <alignment vertical="center"/>
      <protection locked="0"/>
    </xf>
    <xf numFmtId="168" fontId="2" fillId="0" borderId="0" xfId="10" applyFont="1" applyProtection="1">
      <protection locked="0"/>
    </xf>
    <xf numFmtId="175" fontId="2" fillId="0" borderId="0" xfId="2" applyNumberFormat="1" applyProtection="1">
      <protection locked="0"/>
    </xf>
    <xf numFmtId="0" fontId="16" fillId="2" borderId="0" xfId="2" applyFont="1" applyFill="1" applyAlignment="1" applyProtection="1">
      <alignment horizontal="left" vertical="center"/>
      <protection locked="0"/>
    </xf>
    <xf numFmtId="174" fontId="16" fillId="2" borderId="8" xfId="2" applyNumberFormat="1" applyFont="1" applyFill="1" applyBorder="1" applyAlignment="1" applyProtection="1">
      <alignment vertical="center"/>
      <protection locked="0"/>
    </xf>
    <xf numFmtId="174" fontId="16" fillId="3" borderId="8" xfId="2" applyNumberFormat="1" applyFont="1" applyFill="1" applyBorder="1" applyProtection="1">
      <protection locked="0"/>
    </xf>
    <xf numFmtId="174"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4" fontId="16" fillId="0" borderId="11" xfId="2" applyNumberFormat="1" applyFont="1" applyBorder="1" applyProtection="1">
      <protection locked="0"/>
    </xf>
    <xf numFmtId="0" fontId="9" fillId="0" borderId="0" xfId="5" applyFont="1" applyAlignment="1">
      <alignment vertical="top" wrapText="1"/>
    </xf>
    <xf numFmtId="167" fontId="20" fillId="0" borderId="0" xfId="2" applyNumberFormat="1" applyFont="1" applyAlignment="1">
      <alignment vertical="center"/>
    </xf>
    <xf numFmtId="0" fontId="16" fillId="0" borderId="1" xfId="2" applyFont="1" applyBorder="1" applyAlignment="1" applyProtection="1">
      <alignment horizontal="left"/>
      <protection locked="0"/>
    </xf>
    <xf numFmtId="174"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5" fontId="16" fillId="3" borderId="7" xfId="4" applyNumberFormat="1" applyFont="1" applyFill="1" applyBorder="1" applyProtection="1">
      <protection locked="0"/>
    </xf>
    <xf numFmtId="175" fontId="16" fillId="0" borderId="7" xfId="4" applyNumberFormat="1" applyFont="1" applyBorder="1" applyProtection="1">
      <protection locked="0"/>
    </xf>
    <xf numFmtId="174" fontId="16" fillId="0" borderId="7" xfId="4" applyNumberFormat="1" applyFont="1" applyBorder="1" applyProtection="1">
      <protection locked="0"/>
    </xf>
    <xf numFmtId="173" fontId="16" fillId="0" borderId="0" xfId="2" applyNumberFormat="1" applyFont="1" applyAlignment="1" applyProtection="1">
      <alignment horizontal="right" vertical="center"/>
      <protection locked="0"/>
    </xf>
    <xf numFmtId="173" fontId="16" fillId="0" borderId="0" xfId="2" applyNumberFormat="1" applyFont="1" applyAlignment="1">
      <alignment horizontal="right" vertical="center"/>
    </xf>
    <xf numFmtId="167" fontId="16" fillId="0" borderId="1" xfId="2" applyNumberFormat="1" applyFont="1" applyBorder="1" applyProtection="1">
      <protection locked="0"/>
    </xf>
    <xf numFmtId="175" fontId="16" fillId="3" borderId="12" xfId="2" applyNumberFormat="1" applyFont="1" applyFill="1" applyBorder="1" applyProtection="1">
      <protection locked="0"/>
    </xf>
    <xf numFmtId="175" fontId="16" fillId="0" borderId="12" xfId="2" applyNumberFormat="1" applyFont="1" applyBorder="1" applyProtection="1">
      <protection locked="0"/>
    </xf>
    <xf numFmtId="167" fontId="16" fillId="0" borderId="0" xfId="2" applyNumberFormat="1" applyFont="1" applyAlignment="1" applyProtection="1">
      <alignment vertical="center"/>
      <protection locked="0"/>
    </xf>
    <xf numFmtId="174" fontId="20" fillId="0" borderId="0" xfId="2" applyNumberFormat="1" applyFont="1" applyAlignment="1">
      <alignment vertical="center"/>
    </xf>
    <xf numFmtId="167" fontId="16" fillId="0" borderId="0" xfId="2" applyNumberFormat="1" applyFont="1" applyProtection="1">
      <protection locked="0"/>
    </xf>
    <xf numFmtId="175" fontId="16" fillId="0" borderId="8" xfId="2" applyNumberFormat="1" applyFont="1" applyBorder="1" applyProtection="1">
      <protection locked="0"/>
    </xf>
    <xf numFmtId="175" fontId="16" fillId="0" borderId="0" xfId="2" applyNumberFormat="1" applyFont="1" applyProtection="1">
      <protection locked="0"/>
    </xf>
    <xf numFmtId="175" fontId="16" fillId="0" borderId="0" xfId="2" applyNumberFormat="1" applyFont="1" applyAlignment="1" applyProtection="1">
      <alignment vertical="center"/>
      <protection locked="0"/>
    </xf>
    <xf numFmtId="167"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4" fontId="16" fillId="5" borderId="10" xfId="2" applyNumberFormat="1" applyFont="1" applyFill="1" applyBorder="1" applyAlignment="1" applyProtection="1">
      <alignment vertical="center"/>
      <protection locked="0"/>
    </xf>
    <xf numFmtId="174" fontId="16" fillId="5" borderId="8" xfId="2" applyNumberFormat="1" applyFont="1" applyFill="1" applyBorder="1" applyAlignment="1" applyProtection="1">
      <alignment vertical="center"/>
      <protection locked="0"/>
    </xf>
    <xf numFmtId="174"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6"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7" fontId="2" fillId="0" borderId="0" xfId="2" applyNumberFormat="1"/>
    <xf numFmtId="174"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4" fontId="19" fillId="5" borderId="7" xfId="2" applyNumberFormat="1" applyFont="1" applyFill="1" applyBorder="1" applyAlignment="1" applyProtection="1">
      <alignment vertical="center"/>
      <protection locked="0"/>
    </xf>
    <xf numFmtId="188" fontId="5" fillId="0" borderId="0" xfId="14" applyNumberFormat="1" applyFont="1" applyAlignment="1">
      <alignment vertical="center"/>
    </xf>
    <xf numFmtId="188"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4" fontId="16" fillId="3" borderId="10" xfId="2" applyNumberFormat="1" applyFont="1" applyFill="1" applyBorder="1" applyProtection="1">
      <protection locked="0"/>
    </xf>
    <xf numFmtId="174"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4" fontId="19" fillId="0" borderId="0" xfId="2" applyNumberFormat="1" applyFont="1" applyAlignment="1" applyProtection="1">
      <alignment vertical="center"/>
      <protection locked="0"/>
    </xf>
    <xf numFmtId="174" fontId="16" fillId="2" borderId="0" xfId="6" applyNumberFormat="1" applyFont="1" applyFill="1" applyAlignment="1" applyProtection="1">
      <alignment vertical="center"/>
      <protection locked="0"/>
    </xf>
    <xf numFmtId="174" fontId="16" fillId="3" borderId="8" xfId="6" applyNumberFormat="1" applyFont="1" applyFill="1" applyBorder="1" applyAlignment="1" applyProtection="1">
      <alignment vertical="center"/>
      <protection locked="0"/>
    </xf>
    <xf numFmtId="174"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9" fontId="16" fillId="5" borderId="8" xfId="2" quotePrefix="1" applyNumberFormat="1" applyFont="1" applyFill="1" applyBorder="1" applyAlignment="1" applyProtection="1">
      <alignment horizontal="right" vertical="center"/>
      <protection locked="0"/>
    </xf>
    <xf numFmtId="189" fontId="16" fillId="0" borderId="8" xfId="2" quotePrefix="1" applyNumberFormat="1" applyFont="1" applyBorder="1" applyAlignment="1" applyProtection="1">
      <alignment horizontal="right" vertical="center"/>
      <protection locked="0"/>
    </xf>
    <xf numFmtId="174" fontId="19" fillId="0" borderId="1" xfId="2" applyNumberFormat="1" applyFont="1" applyBorder="1" applyAlignment="1" applyProtection="1">
      <alignment vertical="center"/>
      <protection locked="0"/>
    </xf>
    <xf numFmtId="174" fontId="19" fillId="3" borderId="7" xfId="2" applyNumberFormat="1" applyFont="1" applyFill="1" applyBorder="1" applyAlignment="1" applyProtection="1">
      <alignment horizontal="right" vertical="center"/>
      <protection locked="0"/>
    </xf>
    <xf numFmtId="174" fontId="19" fillId="0" borderId="7" xfId="2" applyNumberFormat="1" applyFont="1" applyBorder="1" applyAlignment="1" applyProtection="1">
      <alignment horizontal="right" vertical="center"/>
      <protection locked="0"/>
    </xf>
    <xf numFmtId="174"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90"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90"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9" fontId="16" fillId="0" borderId="7" xfId="4" quotePrefix="1" applyNumberFormat="1" applyFont="1" applyBorder="1" applyAlignment="1" applyProtection="1">
      <alignment horizontal="center" vertical="center"/>
      <protection locked="0"/>
    </xf>
    <xf numFmtId="189"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4" fontId="31" fillId="0" borderId="0" xfId="4" applyNumberFormat="1" applyFont="1" applyAlignment="1">
      <alignment vertical="center"/>
    </xf>
    <xf numFmtId="0" fontId="16" fillId="0" borderId="0" xfId="4" applyFont="1" applyAlignment="1" applyProtection="1">
      <alignment horizontal="left" vertical="center"/>
      <protection locked="0"/>
    </xf>
    <xf numFmtId="174"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4" fontId="16" fillId="0" borderId="10" xfId="4" applyNumberFormat="1" applyFont="1" applyBorder="1" applyAlignment="1" applyProtection="1">
      <alignment vertical="center"/>
      <protection locked="0"/>
    </xf>
    <xf numFmtId="174"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4" fontId="19" fillId="0" borderId="10" xfId="4" applyNumberFormat="1" applyFont="1" applyBorder="1" applyAlignment="1" applyProtection="1">
      <alignment vertical="center"/>
      <protection locked="0"/>
    </xf>
    <xf numFmtId="191" fontId="11" fillId="0" borderId="0" xfId="4" applyNumberFormat="1" applyFont="1" applyAlignment="1" applyProtection="1">
      <alignment vertical="center"/>
      <protection locked="0"/>
    </xf>
    <xf numFmtId="191"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9" fontId="16" fillId="0" borderId="0" xfId="4" applyNumberFormat="1" applyFont="1" applyProtection="1">
      <protection locked="0"/>
    </xf>
    <xf numFmtId="189" fontId="16" fillId="0" borderId="0" xfId="4" applyNumberFormat="1" applyFont="1" applyAlignment="1">
      <alignment horizontal="right"/>
    </xf>
    <xf numFmtId="189" fontId="16" fillId="0" borderId="8" xfId="4" applyNumberFormat="1" applyFont="1" applyBorder="1" applyAlignment="1" applyProtection="1">
      <alignment horizontal="right"/>
      <protection locked="0"/>
    </xf>
    <xf numFmtId="189" fontId="16" fillId="0" borderId="0" xfId="4" applyNumberFormat="1" applyFont="1" applyAlignment="1" applyProtection="1">
      <alignment horizontal="center"/>
      <protection locked="0"/>
    </xf>
    <xf numFmtId="189" fontId="16" fillId="3" borderId="10" xfId="4" quotePrefix="1" applyNumberFormat="1" applyFont="1" applyFill="1" applyBorder="1" applyAlignment="1" applyProtection="1">
      <alignment horizontal="right" vertical="center"/>
      <protection locked="0"/>
    </xf>
    <xf numFmtId="189" fontId="16" fillId="0" borderId="0" xfId="4" quotePrefix="1" applyNumberFormat="1" applyFont="1" applyAlignment="1" applyProtection="1">
      <alignment horizontal="right" vertical="center"/>
      <protection locked="0"/>
    </xf>
    <xf numFmtId="189"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4" fontId="16" fillId="0" borderId="0" xfId="4" applyNumberFormat="1" applyFont="1" applyAlignment="1" applyProtection="1">
      <alignment horizontal="right" vertical="center"/>
      <protection locked="0"/>
    </xf>
    <xf numFmtId="174" fontId="16" fillId="0" borderId="0" xfId="4" applyNumberFormat="1" applyFont="1" applyAlignment="1">
      <alignment horizontal="right" vertical="center"/>
    </xf>
    <xf numFmtId="174" fontId="16" fillId="3" borderId="8" xfId="4" applyNumberFormat="1" applyFont="1" applyFill="1" applyBorder="1" applyAlignment="1" applyProtection="1">
      <alignment horizontal="right" vertical="center"/>
      <protection locked="0"/>
    </xf>
    <xf numFmtId="174" fontId="16" fillId="3" borderId="10" xfId="4" applyNumberFormat="1" applyFont="1" applyFill="1" applyBorder="1" applyAlignment="1" applyProtection="1">
      <alignment vertical="center"/>
      <protection locked="0"/>
    </xf>
    <xf numFmtId="174" fontId="16" fillId="0" borderId="0" xfId="4" applyNumberFormat="1" applyFont="1" applyAlignment="1" applyProtection="1">
      <alignment vertical="center"/>
      <protection locked="0"/>
    </xf>
    <xf numFmtId="174" fontId="16" fillId="0" borderId="0" xfId="4" applyNumberFormat="1" applyFont="1" applyAlignment="1">
      <alignment vertical="center"/>
    </xf>
    <xf numFmtId="174"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2" fontId="16" fillId="0" borderId="10" xfId="2" applyNumberFormat="1" applyFont="1" applyBorder="1" applyAlignment="1" applyProtection="1">
      <alignment vertical="center"/>
      <protection locked="0"/>
    </xf>
    <xf numFmtId="192" fontId="16" fillId="0" borderId="0" xfId="2" applyNumberFormat="1" applyFont="1" applyAlignment="1" applyProtection="1">
      <alignment vertical="center"/>
      <protection locked="0"/>
    </xf>
    <xf numFmtId="192" fontId="19" fillId="0" borderId="10" xfId="2" applyNumberFormat="1" applyFont="1" applyBorder="1" applyAlignment="1" applyProtection="1">
      <alignment vertical="center"/>
      <protection locked="0"/>
    </xf>
    <xf numFmtId="174" fontId="16" fillId="0" borderId="0" xfId="4" applyNumberFormat="1" applyFont="1" applyAlignment="1">
      <alignment horizontal="left" vertical="center"/>
    </xf>
    <xf numFmtId="0" fontId="8" fillId="0" borderId="0" xfId="2" applyFont="1" applyAlignment="1" applyProtection="1">
      <alignment vertical="top"/>
      <protection locked="0"/>
    </xf>
    <xf numFmtId="190"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90" fontId="17" fillId="0" borderId="0" xfId="16" applyNumberFormat="1" applyFont="1" applyProtection="1">
      <protection locked="0"/>
    </xf>
    <xf numFmtId="192" fontId="19" fillId="3" borderId="7" xfId="2" applyNumberFormat="1" applyFont="1" applyFill="1" applyBorder="1" applyAlignment="1" applyProtection="1">
      <alignment vertical="center"/>
      <protection locked="0"/>
    </xf>
    <xf numFmtId="192"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4" fontId="16" fillId="6" borderId="8" xfId="0" applyNumberFormat="1" applyFont="1" applyFill="1" applyBorder="1" applyProtection="1">
      <protection locked="0"/>
    </xf>
    <xf numFmtId="174" fontId="16" fillId="0" borderId="11" xfId="0" applyNumberFormat="1" applyFont="1" applyBorder="1" applyProtection="1">
      <protection locked="0"/>
    </xf>
    <xf numFmtId="0" fontId="16" fillId="0" borderId="11" xfId="0" applyFont="1" applyBorder="1" applyProtection="1">
      <protection locked="0"/>
    </xf>
    <xf numFmtId="174" fontId="16" fillId="6" borderId="11" xfId="0" applyNumberFormat="1" applyFont="1" applyFill="1" applyBorder="1" applyProtection="1">
      <protection locked="0"/>
    </xf>
    <xf numFmtId="174"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9" fontId="16" fillId="7" borderId="10" xfId="4" quotePrefix="1" applyNumberFormat="1" applyFont="1" applyFill="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2"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3" fontId="19" fillId="0" borderId="7" xfId="2" quotePrefix="1" applyNumberFormat="1" applyFont="1" applyBorder="1" applyAlignment="1" applyProtection="1">
      <alignment horizontal="right"/>
      <protection locked="0"/>
    </xf>
    <xf numFmtId="193" fontId="2" fillId="0" borderId="0" xfId="2" applyNumberFormat="1" applyProtection="1">
      <protection locked="0"/>
    </xf>
    <xf numFmtId="193" fontId="2" fillId="7" borderId="0" xfId="2" applyNumberFormat="1" applyFill="1" applyProtection="1">
      <protection locked="0"/>
    </xf>
    <xf numFmtId="188" fontId="80" fillId="0" borderId="0" xfId="4054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9" fontId="16" fillId="0" borderId="10" xfId="2" quotePrefix="1" applyNumberFormat="1" applyFont="1" applyBorder="1" applyAlignment="1" applyProtection="1">
      <alignment horizontal="right" vertical="center"/>
      <protection locked="0"/>
    </xf>
    <xf numFmtId="195" fontId="16" fillId="3" borderId="8" xfId="2" applyNumberFormat="1" applyFont="1" applyFill="1" applyBorder="1" applyAlignment="1" applyProtection="1">
      <alignment vertical="center"/>
      <protection locked="0"/>
    </xf>
    <xf numFmtId="195" fontId="16" fillId="0" borderId="8" xfId="2" applyNumberFormat="1" applyFont="1" applyBorder="1" applyAlignment="1" applyProtection="1">
      <alignment vertical="center"/>
      <protection locked="0"/>
    </xf>
    <xf numFmtId="195" fontId="16" fillId="3" borderId="7" xfId="2" applyNumberFormat="1" applyFont="1" applyFill="1" applyBorder="1" applyAlignment="1" applyProtection="1">
      <alignment vertical="center"/>
      <protection locked="0"/>
    </xf>
    <xf numFmtId="195" fontId="16" fillId="0" borderId="7" xfId="2" applyNumberFormat="1" applyFont="1" applyBorder="1" applyAlignment="1" applyProtection="1">
      <alignment vertical="center"/>
      <protection locked="0"/>
    </xf>
    <xf numFmtId="193"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4" fontId="34" fillId="0" borderId="0" xfId="2" applyNumberFormat="1" applyFont="1" applyProtection="1">
      <protection locked="0"/>
    </xf>
    <xf numFmtId="188" fontId="20" fillId="0" borderId="0" xfId="16" applyNumberFormat="1" applyFont="1" applyAlignment="1">
      <alignment vertical="center"/>
    </xf>
    <xf numFmtId="186" fontId="16" fillId="3" borderId="10" xfId="7" applyNumberFormat="1" applyFont="1" applyFill="1" applyBorder="1" applyAlignment="1" applyProtection="1">
      <alignment vertical="center"/>
      <protection locked="0"/>
    </xf>
    <xf numFmtId="186" fontId="16" fillId="0" borderId="10" xfId="7" applyNumberFormat="1" applyFont="1" applyBorder="1" applyAlignment="1" applyProtection="1">
      <alignment vertical="center"/>
      <protection locked="0"/>
    </xf>
    <xf numFmtId="9" fontId="20" fillId="0" borderId="0" xfId="16" applyFont="1" applyAlignment="1">
      <alignment vertical="center"/>
    </xf>
    <xf numFmtId="195" fontId="19" fillId="3" borderId="7" xfId="2" applyNumberFormat="1" applyFont="1" applyFill="1" applyBorder="1" applyAlignment="1" applyProtection="1">
      <alignment vertical="center"/>
      <protection locked="0"/>
    </xf>
    <xf numFmtId="186" fontId="19" fillId="0" borderId="7" xfId="7" applyNumberFormat="1" applyFont="1" applyBorder="1" applyAlignment="1" applyProtection="1">
      <alignment vertical="center"/>
      <protection locked="0"/>
    </xf>
    <xf numFmtId="9" fontId="31" fillId="0" borderId="0" xfId="16" applyFont="1" applyAlignment="1">
      <alignment vertical="center"/>
    </xf>
    <xf numFmtId="180" fontId="3" fillId="0" borderId="0" xfId="2" applyNumberFormat="1" applyFont="1" applyProtection="1">
      <protection locked="0"/>
    </xf>
    <xf numFmtId="180" fontId="16" fillId="3" borderId="8" xfId="2" applyNumberFormat="1" applyFont="1" applyFill="1" applyBorder="1" applyAlignment="1" applyProtection="1">
      <alignment vertical="center"/>
      <protection locked="0"/>
    </xf>
    <xf numFmtId="180" fontId="16" fillId="2" borderId="8" xfId="2" applyNumberFormat="1" applyFont="1" applyFill="1" applyBorder="1" applyAlignment="1" applyProtection="1">
      <alignment vertical="center"/>
      <protection locked="0"/>
    </xf>
    <xf numFmtId="180"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0" fontId="19" fillId="0" borderId="7" xfId="2" applyNumberFormat="1" applyFont="1" applyBorder="1" applyAlignment="1" applyProtection="1">
      <alignment vertical="center"/>
      <protection locked="0"/>
    </xf>
    <xf numFmtId="188"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5"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5" fontId="19" fillId="0" borderId="1" xfId="2" applyNumberFormat="1" applyFont="1" applyBorder="1" applyAlignment="1" applyProtection="1">
      <alignment vertical="center"/>
      <protection locked="0"/>
    </xf>
    <xf numFmtId="196" fontId="16" fillId="3" borderId="8" xfId="4" applyNumberFormat="1" applyFont="1" applyFill="1" applyBorder="1" applyAlignment="1" applyProtection="1">
      <alignment vertical="center"/>
      <protection locked="0"/>
    </xf>
    <xf numFmtId="196" fontId="16" fillId="0" borderId="8" xfId="4" applyNumberFormat="1" applyFont="1" applyBorder="1" applyAlignment="1" applyProtection="1">
      <alignment vertical="center"/>
      <protection locked="0"/>
    </xf>
    <xf numFmtId="196" fontId="16" fillId="3" borderId="10" xfId="4" applyNumberFormat="1" applyFont="1" applyFill="1" applyBorder="1" applyAlignment="1" applyProtection="1">
      <alignment vertical="center"/>
      <protection locked="0"/>
    </xf>
    <xf numFmtId="196" fontId="16" fillId="0" borderId="10" xfId="4" applyNumberFormat="1" applyFont="1" applyBorder="1" applyAlignment="1" applyProtection="1">
      <alignment vertical="center"/>
      <protection locked="0"/>
    </xf>
    <xf numFmtId="197" fontId="19" fillId="3" borderId="7" xfId="4" applyNumberFormat="1" applyFont="1" applyFill="1" applyBorder="1" applyAlignment="1" applyProtection="1">
      <alignment vertical="center"/>
      <protection locked="0"/>
    </xf>
    <xf numFmtId="197"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5" fontId="16" fillId="0" borderId="0" xfId="2" applyNumberFormat="1" applyFont="1" applyAlignment="1" applyProtection="1">
      <alignment vertical="center"/>
      <protection locked="0"/>
    </xf>
    <xf numFmtId="0" fontId="17" fillId="0" borderId="0" xfId="2" quotePrefix="1" applyFont="1"/>
    <xf numFmtId="198"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3" fontId="19" fillId="3" borderId="7" xfId="2" applyNumberFormat="1" applyFont="1" applyFill="1" applyBorder="1" applyAlignment="1" applyProtection="1">
      <alignment horizontal="right" vertical="center"/>
      <protection locked="0"/>
    </xf>
    <xf numFmtId="193" fontId="19" fillId="0" borderId="7" xfId="2" quotePrefix="1" applyNumberFormat="1" applyFont="1" applyBorder="1" applyAlignment="1" applyProtection="1">
      <alignment horizontal="right" vertical="center"/>
      <protection locked="0"/>
    </xf>
    <xf numFmtId="167" fontId="21" fillId="0" borderId="0" xfId="2" applyNumberFormat="1" applyFont="1" applyAlignment="1" applyProtection="1">
      <alignment vertical="center"/>
      <protection locked="0"/>
    </xf>
    <xf numFmtId="199" fontId="16" fillId="3" borderId="8" xfId="2" applyNumberFormat="1" applyFont="1" applyFill="1" applyBorder="1" applyAlignment="1" applyProtection="1">
      <alignment vertical="center"/>
      <protection locked="0"/>
    </xf>
    <xf numFmtId="199" fontId="16" fillId="0" borderId="8" xfId="2" applyNumberFormat="1" applyFont="1" applyBorder="1" applyAlignment="1" applyProtection="1">
      <alignment vertical="center"/>
      <protection locked="0"/>
    </xf>
    <xf numFmtId="199" fontId="16" fillId="2" borderId="8"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0" xfId="18" applyFont="1" applyProtection="1">
      <protection locked="0"/>
    </xf>
    <xf numFmtId="0" fontId="9" fillId="0" borderId="0" xfId="18" applyFont="1" applyProtection="1">
      <protection locked="0"/>
    </xf>
    <xf numFmtId="0" fontId="10" fillId="0" borderId="1" xfId="18" applyFont="1" applyBorder="1" applyAlignment="1" applyProtection="1">
      <alignment horizontal="left"/>
      <protection locked="0"/>
    </xf>
    <xf numFmtId="0" fontId="10" fillId="0" borderId="0" xfId="18" applyFont="1" applyAlignment="1" applyProtection="1">
      <alignment horizontal="left"/>
      <protection locked="0"/>
    </xf>
    <xf numFmtId="0" fontId="10" fillId="0" borderId="11" xfId="18" applyFont="1" applyBorder="1" applyProtection="1">
      <protection locked="0"/>
    </xf>
    <xf numFmtId="0" fontId="10" fillId="0" borderId="6" xfId="18" applyFont="1" applyBorder="1" applyAlignment="1" applyProtection="1">
      <alignment horizontal="left"/>
      <protection locked="0"/>
    </xf>
    <xf numFmtId="0" fontId="10" fillId="0" borderId="9"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2" fontId="16" fillId="0" borderId="12" xfId="4" applyNumberFormat="1" applyFont="1" applyBorder="1" applyAlignment="1" applyProtection="1">
      <alignment horizontal="right" vertical="center"/>
      <protection locked="0"/>
    </xf>
    <xf numFmtId="202"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0" fontId="20" fillId="0" borderId="6" xfId="4" applyFont="1" applyBorder="1" applyAlignment="1">
      <alignment vertical="center"/>
    </xf>
    <xf numFmtId="0" fontId="20" fillId="0" borderId="9" xfId="4" applyFont="1" applyBorder="1" applyAlignment="1">
      <alignment vertical="center"/>
    </xf>
    <xf numFmtId="202" fontId="16" fillId="0" borderId="14" xfId="4" applyNumberFormat="1" applyFont="1" applyBorder="1" applyAlignment="1" applyProtection="1">
      <alignment horizontal="right" vertical="center"/>
      <protection locked="0"/>
    </xf>
    <xf numFmtId="202" fontId="16" fillId="0" borderId="10" xfId="4" applyNumberFormat="1" applyFont="1" applyBorder="1" applyAlignment="1" applyProtection="1">
      <alignment horizontal="right" vertical="center"/>
      <protection locked="0"/>
    </xf>
    <xf numFmtId="202" fontId="19" fillId="0" borderId="13" xfId="4" applyNumberFormat="1" applyFont="1" applyBorder="1" applyAlignment="1" applyProtection="1">
      <alignment horizontal="right" vertical="center"/>
      <protection locked="0"/>
    </xf>
    <xf numFmtId="202"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31" fillId="0" borderId="9" xfId="4" applyFont="1" applyBorder="1" applyAlignment="1">
      <alignment vertical="center"/>
    </xf>
    <xf numFmtId="202" fontId="16" fillId="0" borderId="13" xfId="4" applyNumberFormat="1" applyFont="1" applyBorder="1" applyAlignment="1" applyProtection="1">
      <alignment horizontal="right" vertical="center"/>
      <protection locked="0"/>
    </xf>
    <xf numFmtId="202" fontId="16" fillId="0" borderId="7" xfId="4" applyNumberFormat="1" applyFont="1" applyBorder="1" applyAlignment="1" applyProtection="1">
      <alignment horizontal="right" vertical="center"/>
      <protection locked="0"/>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5"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6" fillId="2" borderId="0" xfId="2" applyNumberFormat="1" applyFont="1" applyFill="1" applyAlignment="1">
      <alignment vertical="top"/>
    </xf>
    <xf numFmtId="0" fontId="3" fillId="2" borderId="0" xfId="2" applyFont="1" applyFill="1" applyAlignment="1">
      <alignment vertical="top"/>
    </xf>
    <xf numFmtId="2" fontId="49" fillId="2" borderId="0" xfId="2" applyNumberFormat="1" applyFont="1" applyFill="1"/>
    <xf numFmtId="0" fontId="17" fillId="2" borderId="0" xfId="2" applyFont="1" applyFill="1"/>
    <xf numFmtId="189"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11" fontId="16" fillId="0" borderId="8" xfId="19" applyNumberFormat="1" applyFont="1" applyBorder="1" applyProtection="1">
      <protection locked="0"/>
    </xf>
    <xf numFmtId="211" fontId="19" fillId="0" borderId="7" xfId="19" applyNumberFormat="1" applyFont="1" applyBorder="1" applyProtection="1">
      <protection locked="0"/>
    </xf>
    <xf numFmtId="0" fontId="19" fillId="0" borderId="0" xfId="19" applyFont="1" applyAlignment="1" applyProtection="1">
      <alignment horizontal="left"/>
      <protection locked="0"/>
    </xf>
    <xf numFmtId="193" fontId="19" fillId="0" borderId="0" xfId="19" applyNumberFormat="1" applyFont="1" applyProtection="1">
      <protection locked="0"/>
    </xf>
    <xf numFmtId="0" fontId="2" fillId="0" borderId="0" xfId="19" applyProtection="1">
      <protection locked="0"/>
    </xf>
    <xf numFmtId="198" fontId="2" fillId="2" borderId="0" xfId="19" applyNumberFormat="1" applyFill="1"/>
    <xf numFmtId="0" fontId="5" fillId="0" borderId="0" xfId="19" applyFont="1" applyProtection="1">
      <protection locked="0"/>
    </xf>
    <xf numFmtId="175" fontId="26" fillId="0" borderId="0" xfId="13" applyNumberFormat="1" applyFont="1"/>
    <xf numFmtId="189"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9" fontId="16" fillId="0" borderId="12" xfId="4" quotePrefix="1" applyNumberFormat="1" applyFont="1" applyBorder="1" applyAlignment="1">
      <alignment horizontal="right" vertical="center"/>
    </xf>
    <xf numFmtId="0" fontId="26" fillId="0" borderId="0" xfId="13" applyFont="1" applyAlignment="1">
      <alignment horizontal="right" vertical="top"/>
    </xf>
    <xf numFmtId="174" fontId="26" fillId="3" borderId="8" xfId="13" applyNumberFormat="1" applyFont="1" applyFill="1" applyBorder="1" applyAlignment="1" applyProtection="1">
      <alignment horizontal="right"/>
      <protection locked="0"/>
    </xf>
    <xf numFmtId="174" fontId="26" fillId="0" borderId="8" xfId="13" applyNumberFormat="1" applyFont="1" applyBorder="1" applyAlignment="1" applyProtection="1">
      <alignment horizontal="right"/>
      <protection locked="0"/>
    </xf>
    <xf numFmtId="174" fontId="26" fillId="0" borderId="12" xfId="13" applyNumberFormat="1" applyFont="1" applyBorder="1" applyAlignment="1">
      <alignment horizontal="right"/>
    </xf>
    <xf numFmtId="174" fontId="26" fillId="0" borderId="0" xfId="13" applyNumberFormat="1" applyFont="1" applyAlignment="1">
      <alignment horizontal="right"/>
    </xf>
    <xf numFmtId="175" fontId="26" fillId="4" borderId="0" xfId="13" applyNumberFormat="1" applyFont="1" applyFill="1"/>
    <xf numFmtId="174" fontId="28" fillId="3" borderId="8" xfId="13" applyNumberFormat="1" applyFont="1" applyFill="1" applyBorder="1" applyAlignment="1" applyProtection="1">
      <alignment horizontal="right"/>
      <protection locked="0"/>
    </xf>
    <xf numFmtId="174" fontId="28" fillId="0" borderId="8" xfId="13" applyNumberFormat="1" applyFont="1" applyBorder="1" applyAlignment="1" applyProtection="1">
      <alignment horizontal="right"/>
      <protection locked="0"/>
    </xf>
    <xf numFmtId="174" fontId="28" fillId="0" borderId="12" xfId="13" applyNumberFormat="1" applyFont="1" applyBorder="1" applyAlignment="1">
      <alignment horizontal="right"/>
    </xf>
    <xf numFmtId="174" fontId="28" fillId="0" borderId="0" xfId="13" applyNumberFormat="1" applyFont="1" applyAlignment="1">
      <alignment horizontal="right"/>
    </xf>
    <xf numFmtId="175" fontId="28" fillId="4" borderId="0" xfId="13" applyNumberFormat="1" applyFont="1" applyFill="1"/>
    <xf numFmtId="175" fontId="28" fillId="0" borderId="0" xfId="13" applyNumberFormat="1" applyFont="1"/>
    <xf numFmtId="174" fontId="26" fillId="3" borderId="7" xfId="13" applyNumberFormat="1" applyFont="1" applyFill="1" applyBorder="1" applyAlignment="1" applyProtection="1">
      <alignment horizontal="right"/>
      <protection locked="0"/>
    </xf>
    <xf numFmtId="174"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3"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4" fontId="26" fillId="3" borderId="10" xfId="13" applyNumberFormat="1" applyFont="1" applyFill="1" applyBorder="1" applyAlignment="1" applyProtection="1">
      <alignment horizontal="right"/>
      <protection locked="0"/>
    </xf>
    <xf numFmtId="174" fontId="26" fillId="0" borderId="10" xfId="13" applyNumberFormat="1" applyFont="1" applyBorder="1" applyAlignment="1" applyProtection="1">
      <alignment horizontal="right"/>
      <protection locked="0"/>
    </xf>
    <xf numFmtId="174" fontId="26" fillId="0" borderId="0" xfId="13" applyNumberFormat="1" applyFont="1" applyAlignment="1" applyProtection="1">
      <alignment horizontal="right"/>
      <protection locked="0"/>
    </xf>
    <xf numFmtId="0" fontId="10" fillId="0" borderId="0" xfId="2" applyFont="1" applyAlignment="1" applyProtection="1">
      <alignment horizontal="left" wrapText="1"/>
      <protection locked="0"/>
    </xf>
    <xf numFmtId="174" fontId="10" fillId="0" borderId="0" xfId="13" applyNumberFormat="1" applyFont="1" applyAlignment="1" applyProtection="1">
      <alignment horizontal="right"/>
      <protection locked="0"/>
    </xf>
    <xf numFmtId="174" fontId="10" fillId="0" borderId="0" xfId="13" applyNumberFormat="1" applyFont="1" applyAlignment="1">
      <alignment horizontal="right"/>
    </xf>
    <xf numFmtId="175" fontId="10" fillId="4" borderId="0" xfId="13" applyNumberFormat="1" applyFont="1" applyFill="1"/>
    <xf numFmtId="175" fontId="10" fillId="0" borderId="0" xfId="13" applyNumberFormat="1" applyFont="1"/>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5" fontId="26" fillId="7" borderId="0" xfId="0" applyNumberFormat="1" applyFont="1" applyFill="1"/>
    <xf numFmtId="175" fontId="26" fillId="7" borderId="0" xfId="0" applyNumberFormat="1" applyFont="1" applyFill="1" applyProtection="1">
      <protection locked="0"/>
    </xf>
    <xf numFmtId="175" fontId="28" fillId="7" borderId="0" xfId="0" applyNumberFormat="1" applyFont="1" applyFill="1" applyProtection="1">
      <protection locked="0"/>
    </xf>
    <xf numFmtId="175" fontId="26" fillId="7" borderId="1" xfId="0" applyNumberFormat="1" applyFont="1" applyFill="1" applyBorder="1" applyProtection="1">
      <protection locked="0"/>
    </xf>
    <xf numFmtId="175"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5" fontId="27" fillId="7" borderId="0" xfId="0" applyNumberFormat="1" applyFont="1" applyFill="1" applyProtection="1">
      <protection locked="0"/>
    </xf>
    <xf numFmtId="175"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28" fillId="7" borderId="0" xfId="0" applyNumberFormat="1" applyFont="1" applyFill="1"/>
    <xf numFmtId="175" fontId="27" fillId="7" borderId="0" xfId="0" applyNumberFormat="1" applyFont="1" applyFill="1"/>
    <xf numFmtId="49" fontId="16" fillId="0" borderId="12" xfId="13" applyNumberFormat="1" applyFont="1" applyBorder="1" applyAlignment="1">
      <alignment horizontal="right" vertical="top"/>
    </xf>
    <xf numFmtId="175"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5"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175" fontId="19" fillId="0" borderId="7" xfId="2" applyNumberFormat="1" applyFont="1" applyBorder="1" applyProtection="1">
      <protection locked="0"/>
    </xf>
    <xf numFmtId="37" fontId="19" fillId="0" borderId="0" xfId="2" applyNumberFormat="1" applyFont="1"/>
    <xf numFmtId="0" fontId="27" fillId="0" borderId="1" xfId="13" applyFont="1" applyBorder="1" applyAlignment="1" applyProtection="1">
      <alignment horizontal="left" wrapText="1"/>
      <protection locked="0"/>
    </xf>
    <xf numFmtId="175" fontId="27" fillId="4" borderId="1" xfId="13" applyNumberFormat="1" applyFont="1" applyFill="1" applyBorder="1" applyProtection="1">
      <protection locked="0"/>
    </xf>
    <xf numFmtId="174" fontId="26" fillId="3" borderId="8" xfId="13" applyNumberFormat="1" applyFont="1" applyFill="1" applyBorder="1" applyProtection="1">
      <protection locked="0"/>
    </xf>
    <xf numFmtId="174" fontId="26" fillId="0" borderId="8" xfId="13" applyNumberFormat="1" applyFont="1" applyBorder="1" applyProtection="1">
      <protection locked="0"/>
    </xf>
    <xf numFmtId="174" fontId="26" fillId="4" borderId="8" xfId="13" applyNumberFormat="1" applyFont="1" applyFill="1" applyBorder="1" applyProtection="1">
      <protection locked="0"/>
    </xf>
    <xf numFmtId="175" fontId="27" fillId="3" borderId="7" xfId="13" applyNumberFormat="1" applyFont="1" applyFill="1" applyBorder="1" applyProtection="1">
      <protection locked="0"/>
    </xf>
    <xf numFmtId="175" fontId="27" fillId="0" borderId="7" xfId="13" applyNumberFormat="1" applyFont="1" applyBorder="1" applyProtection="1">
      <protection locked="0"/>
    </xf>
    <xf numFmtId="175" fontId="27" fillId="4" borderId="7" xfId="13" applyNumberFormat="1" applyFont="1" applyFill="1" applyBorder="1" applyProtection="1">
      <protection locked="0"/>
    </xf>
    <xf numFmtId="175" fontId="27" fillId="4" borderId="0" xfId="13" applyNumberFormat="1" applyFont="1" applyFill="1"/>
    <xf numFmtId="175"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4" fontId="26" fillId="3" borderId="10" xfId="13" applyNumberFormat="1" applyFont="1" applyFill="1" applyBorder="1" applyProtection="1">
      <protection locked="0"/>
    </xf>
    <xf numFmtId="174" fontId="26" fillId="0" borderId="10" xfId="13" applyNumberFormat="1" applyFont="1" applyBorder="1" applyProtection="1">
      <protection locked="0"/>
    </xf>
    <xf numFmtId="174" fontId="26" fillId="4" borderId="10" xfId="13" applyNumberFormat="1" applyFont="1" applyFill="1" applyBorder="1" applyProtection="1">
      <protection locked="0"/>
    </xf>
    <xf numFmtId="0" fontId="26" fillId="0" borderId="0" xfId="13" applyFont="1" applyAlignment="1" applyProtection="1">
      <alignment horizontal="left" wrapText="1"/>
      <protection locked="0"/>
    </xf>
    <xf numFmtId="174" fontId="26" fillId="0" borderId="0" xfId="13" applyNumberFormat="1" applyFont="1" applyProtection="1">
      <protection locked="0"/>
    </xf>
    <xf numFmtId="174" fontId="26" fillId="4" borderId="0" xfId="13" applyNumberFormat="1" applyFont="1" applyFill="1" applyProtection="1">
      <protection locked="0"/>
    </xf>
    <xf numFmtId="189" fontId="16" fillId="0" borderId="0" xfId="4" applyNumberFormat="1" applyFont="1" applyAlignment="1" applyProtection="1">
      <alignment horizontal="right"/>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9" fillId="3" borderId="8" xfId="2" applyNumberFormat="1" applyFont="1" applyFill="1" applyBorder="1" applyAlignment="1" applyProtection="1">
      <alignment horizontal="center" vertical="center"/>
      <protection locked="0"/>
    </xf>
    <xf numFmtId="2" fontId="19" fillId="3" borderId="11" xfId="2" applyNumberFormat="1" applyFont="1" applyFill="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4" fontId="16" fillId="0" borderId="0" xfId="10" applyNumberFormat="1" applyFont="1" applyAlignment="1">
      <alignment vertical="center"/>
    </xf>
    <xf numFmtId="189" fontId="16" fillId="0" borderId="13" xfId="4" applyNumberFormat="1" applyFont="1" applyBorder="1" applyAlignment="1" applyProtection="1">
      <alignment horizontal="right" vertical="center"/>
      <protection locked="0"/>
    </xf>
    <xf numFmtId="189"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7" fontId="16" fillId="0" borderId="8" xfId="4" applyNumberFormat="1" applyFont="1" applyBorder="1" applyAlignment="1" applyProtection="1">
      <alignment vertical="center"/>
      <protection locked="0"/>
    </xf>
    <xf numFmtId="206"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5" fontId="16" fillId="0" borderId="8" xfId="2" applyNumberFormat="1" applyFont="1" applyBorder="1" applyAlignment="1" applyProtection="1">
      <alignment vertical="center"/>
      <protection locked="0"/>
    </xf>
    <xf numFmtId="204" fontId="16" fillId="0" borderId="0" xfId="2" applyNumberFormat="1" applyFont="1" applyAlignment="1">
      <alignment vertical="center"/>
    </xf>
    <xf numFmtId="205"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7" fontId="16" fillId="0" borderId="10" xfId="2" applyNumberFormat="1" applyFont="1" applyBorder="1" applyAlignment="1" applyProtection="1">
      <alignment vertical="center"/>
      <protection locked="0"/>
    </xf>
    <xf numFmtId="2" fontId="19" fillId="0" borderId="6" xfId="2" applyNumberFormat="1" applyFont="1" applyBorder="1" applyAlignment="1" applyProtection="1">
      <alignment horizontal="left" vertical="center"/>
      <protection locked="0"/>
    </xf>
    <xf numFmtId="167" fontId="19" fillId="0" borderId="7" xfId="2" applyNumberFormat="1" applyFont="1" applyBorder="1" applyAlignment="1" applyProtection="1">
      <alignment vertical="center"/>
      <protection locked="0"/>
    </xf>
    <xf numFmtId="205" fontId="19" fillId="0" borderId="7" xfId="2" applyNumberFormat="1" applyFont="1" applyBorder="1" applyAlignment="1" applyProtection="1">
      <alignment vertical="center"/>
      <protection locked="0"/>
    </xf>
    <xf numFmtId="167"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7"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9"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4" fontId="16" fillId="0" borderId="10" xfId="2" applyNumberFormat="1" applyFont="1" applyBorder="1" applyProtection="1">
      <protection locked="0"/>
    </xf>
    <xf numFmtId="167" fontId="23" fillId="0" borderId="0" xfId="2" applyNumberFormat="1" applyFont="1" applyAlignment="1">
      <alignment vertical="center"/>
    </xf>
    <xf numFmtId="0" fontId="16" fillId="0" borderId="9" xfId="2" applyFont="1" applyBorder="1" applyAlignment="1" applyProtection="1">
      <alignment horizontal="left"/>
      <protection locked="0"/>
    </xf>
    <xf numFmtId="167" fontId="51" fillId="0" borderId="0" xfId="2" applyNumberFormat="1" applyFont="1" applyAlignment="1">
      <alignment vertical="center"/>
    </xf>
    <xf numFmtId="174" fontId="19" fillId="0" borderId="7" xfId="2" applyNumberFormat="1" applyFont="1" applyBorder="1" applyProtection="1">
      <protection locked="0"/>
    </xf>
    <xf numFmtId="207"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9" fontId="19" fillId="3" borderId="8" xfId="2" applyNumberFormat="1" applyFont="1" applyFill="1" applyBorder="1" applyProtection="1">
      <protection locked="0"/>
    </xf>
    <xf numFmtId="198" fontId="23" fillId="0" borderId="0" xfId="2" applyNumberFormat="1" applyFont="1" applyAlignment="1">
      <alignment vertical="center"/>
    </xf>
    <xf numFmtId="199" fontId="16" fillId="3" borderId="8" xfId="2" applyNumberFormat="1" applyFont="1" applyFill="1" applyBorder="1" applyProtection="1">
      <protection locked="0"/>
    </xf>
    <xf numFmtId="180" fontId="16" fillId="0" borderId="8" xfId="2" applyNumberFormat="1" applyFont="1" applyBorder="1" applyProtection="1">
      <protection locked="0"/>
    </xf>
    <xf numFmtId="199" fontId="16" fillId="3" borderId="10" xfId="2" applyNumberFormat="1" applyFont="1" applyFill="1" applyBorder="1" applyProtection="1">
      <protection locked="0"/>
    </xf>
    <xf numFmtId="180"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8" fontId="5" fillId="0" borderId="0" xfId="2" applyNumberFormat="1" applyFont="1" applyProtection="1">
      <protection locked="0"/>
    </xf>
    <xf numFmtId="167" fontId="23" fillId="3" borderId="10" xfId="2" applyNumberFormat="1" applyFont="1" applyFill="1" applyBorder="1" applyAlignment="1" applyProtection="1">
      <alignment vertical="center"/>
      <protection locked="0"/>
    </xf>
    <xf numFmtId="167" fontId="23" fillId="0" borderId="7" xfId="2" applyNumberFormat="1" applyFont="1" applyBorder="1" applyAlignment="1" applyProtection="1">
      <alignment vertical="center"/>
      <protection locked="0"/>
    </xf>
    <xf numFmtId="167" fontId="23" fillId="0" borderId="10" xfId="2" applyNumberFormat="1" applyFont="1" applyBorder="1" applyAlignment="1" applyProtection="1">
      <alignment vertical="center"/>
      <protection locked="0"/>
    </xf>
    <xf numFmtId="174" fontId="23" fillId="3" borderId="8" xfId="2" applyNumberFormat="1" applyFont="1" applyFill="1" applyBorder="1" applyAlignment="1" applyProtection="1">
      <alignment vertical="center"/>
      <protection locked="0"/>
    </xf>
    <xf numFmtId="174" fontId="23" fillId="0" borderId="8" xfId="2" applyNumberFormat="1" applyFont="1" applyBorder="1" applyAlignment="1" applyProtection="1">
      <alignment vertical="center"/>
      <protection locked="0"/>
    </xf>
    <xf numFmtId="0" fontId="16" fillId="0" borderId="9" xfId="2" applyFont="1" applyBorder="1" applyAlignment="1" applyProtection="1">
      <alignment horizontal="left" vertical="center" indent="1"/>
      <protection locked="0"/>
    </xf>
    <xf numFmtId="174" fontId="23" fillId="3" borderId="10" xfId="2" applyNumberFormat="1" applyFont="1" applyFill="1" applyBorder="1" applyAlignment="1" applyProtection="1">
      <alignment vertical="center"/>
      <protection locked="0"/>
    </xf>
    <xf numFmtId="174" fontId="23" fillId="0" borderId="10" xfId="2" applyNumberFormat="1" applyFont="1" applyBorder="1" applyAlignment="1" applyProtection="1">
      <alignment vertical="center"/>
      <protection locked="0"/>
    </xf>
    <xf numFmtId="174" fontId="23" fillId="3" borderId="7" xfId="2" applyNumberFormat="1" applyFont="1" applyFill="1" applyBorder="1" applyAlignment="1" applyProtection="1">
      <alignment vertical="center"/>
      <protection locked="0"/>
    </xf>
    <xf numFmtId="174" fontId="23" fillId="0" borderId="7" xfId="2" applyNumberFormat="1" applyFont="1" applyBorder="1" applyAlignment="1" applyProtection="1">
      <alignment vertical="center"/>
      <protection locked="0"/>
    </xf>
    <xf numFmtId="180" fontId="26" fillId="3" borderId="14" xfId="2" applyNumberFormat="1" applyFont="1" applyFill="1" applyBorder="1" applyProtection="1">
      <protection locked="0"/>
    </xf>
    <xf numFmtId="180" fontId="26" fillId="0" borderId="10" xfId="2" applyNumberFormat="1" applyFont="1" applyBorder="1" applyProtection="1">
      <protection locked="0"/>
    </xf>
    <xf numFmtId="180" fontId="26" fillId="0" borderId="9" xfId="2" applyNumberFormat="1" applyFont="1" applyBorder="1" applyProtection="1">
      <protection locked="0"/>
    </xf>
    <xf numFmtId="167" fontId="23" fillId="0" borderId="0" xfId="2" applyNumberFormat="1" applyFont="1"/>
    <xf numFmtId="174" fontId="23" fillId="0" borderId="0" xfId="2" applyNumberFormat="1" applyFont="1"/>
    <xf numFmtId="167" fontId="23" fillId="0" borderId="0" xfId="2" applyNumberFormat="1" applyFont="1" applyAlignment="1" applyProtection="1">
      <alignment vertical="center"/>
      <protection locked="0"/>
    </xf>
    <xf numFmtId="180" fontId="23" fillId="0" borderId="0" xfId="16" applyNumberFormat="1" applyFont="1" applyAlignment="1" applyProtection="1">
      <alignment vertical="center"/>
      <protection locked="0"/>
    </xf>
    <xf numFmtId="189" fontId="16" fillId="3" borderId="10" xfId="2" applyNumberFormat="1" applyFont="1" applyFill="1" applyBorder="1" applyAlignment="1" applyProtection="1">
      <alignment horizontal="right" vertical="center"/>
      <protection locked="0"/>
    </xf>
    <xf numFmtId="189" fontId="16" fillId="0" borderId="10" xfId="2" applyNumberFormat="1" applyFont="1" applyBorder="1" applyAlignment="1" applyProtection="1">
      <alignment horizontal="right" vertical="center"/>
      <protection locked="0"/>
    </xf>
    <xf numFmtId="189" fontId="16" fillId="0" borderId="0" xfId="2" applyNumberFormat="1" applyFont="1" applyAlignment="1">
      <alignment horizontal="right" vertical="center"/>
    </xf>
    <xf numFmtId="167" fontId="26" fillId="0" borderId="0" xfId="2" applyNumberFormat="1" applyFont="1" applyAlignment="1">
      <alignment vertical="center"/>
    </xf>
    <xf numFmtId="180" fontId="26" fillId="3" borderId="8" xfId="2" applyNumberFormat="1" applyFont="1" applyFill="1" applyBorder="1" applyAlignment="1" applyProtection="1">
      <alignment vertical="center"/>
      <protection locked="0"/>
    </xf>
    <xf numFmtId="180" fontId="26" fillId="0" borderId="8" xfId="2" applyNumberFormat="1" applyFont="1" applyBorder="1" applyAlignment="1" applyProtection="1">
      <alignment vertical="center"/>
      <protection locked="0"/>
    </xf>
    <xf numFmtId="174" fontId="16" fillId="0" borderId="0" xfId="2" applyNumberFormat="1" applyFont="1" applyAlignment="1">
      <alignment vertical="center"/>
    </xf>
    <xf numFmtId="180" fontId="28" fillId="3" borderId="8" xfId="2" applyNumberFormat="1" applyFont="1" applyFill="1" applyBorder="1" applyAlignment="1" applyProtection="1">
      <alignment vertical="center"/>
      <protection locked="0"/>
    </xf>
    <xf numFmtId="180" fontId="28" fillId="0" borderId="8" xfId="2" applyNumberFormat="1" applyFont="1" applyBorder="1" applyAlignment="1" applyProtection="1">
      <alignment vertical="center"/>
      <protection locked="0"/>
    </xf>
    <xf numFmtId="0" fontId="16" fillId="0" borderId="0" xfId="2" applyFont="1" applyAlignment="1" applyProtection="1">
      <alignment vertical="center"/>
      <protection locked="0"/>
    </xf>
    <xf numFmtId="180" fontId="28" fillId="3" borderId="8" xfId="2" applyNumberFormat="1" applyFont="1" applyFill="1" applyBorder="1" applyProtection="1">
      <protection locked="0"/>
    </xf>
    <xf numFmtId="180" fontId="28" fillId="0" borderId="8" xfId="2" applyNumberFormat="1" applyFont="1" applyBorder="1" applyProtection="1">
      <protection locked="0"/>
    </xf>
    <xf numFmtId="180" fontId="28" fillId="0" borderId="10" xfId="2" applyNumberFormat="1" applyFont="1" applyBorder="1" applyAlignment="1" applyProtection="1">
      <alignment vertical="center"/>
      <protection locked="0"/>
    </xf>
    <xf numFmtId="199" fontId="16" fillId="3" borderId="7" xfId="2" applyNumberFormat="1" applyFont="1" applyFill="1" applyBorder="1" applyAlignment="1" applyProtection="1">
      <alignment vertical="center"/>
      <protection locked="0"/>
    </xf>
    <xf numFmtId="180" fontId="26" fillId="0" borderId="7" xfId="2" applyNumberFormat="1" applyFont="1" applyBorder="1" applyAlignment="1" applyProtection="1">
      <alignment vertical="center"/>
      <protection locked="0"/>
    </xf>
    <xf numFmtId="209"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180" fontId="26" fillId="3" borderId="8" xfId="2" applyNumberFormat="1" applyFont="1" applyFill="1" applyBorder="1" applyProtection="1">
      <protection locked="0"/>
    </xf>
    <xf numFmtId="174" fontId="16" fillId="0" borderId="8" xfId="2" applyNumberFormat="1" applyFont="1" applyBorder="1" applyAlignment="1" applyProtection="1">
      <alignment horizontal="right"/>
      <protection locked="0"/>
    </xf>
    <xf numFmtId="209" fontId="26" fillId="0" borderId="8" xfId="2" applyNumberFormat="1" applyFont="1" applyBorder="1" applyAlignment="1" applyProtection="1">
      <alignment horizontal="right"/>
      <protection locked="0"/>
    </xf>
    <xf numFmtId="174" fontId="16" fillId="0" borderId="0" xfId="2" applyNumberFormat="1" applyFont="1"/>
    <xf numFmtId="209" fontId="26" fillId="0" borderId="10" xfId="2" applyNumberFormat="1" applyFont="1" applyBorder="1" applyAlignment="1" applyProtection="1">
      <alignment vertical="center"/>
      <protection locked="0"/>
    </xf>
    <xf numFmtId="209" fontId="26" fillId="0" borderId="7" xfId="2" applyNumberFormat="1" applyFont="1" applyBorder="1" applyAlignment="1" applyProtection="1">
      <alignment vertical="center"/>
      <protection locked="0"/>
    </xf>
    <xf numFmtId="180" fontId="26" fillId="0" borderId="10" xfId="2" applyNumberFormat="1" applyFont="1" applyBorder="1" applyAlignment="1" applyProtection="1">
      <alignment vertical="center"/>
      <protection locked="0"/>
    </xf>
    <xf numFmtId="180" fontId="26" fillId="3" borderId="7" xfId="2" applyNumberFormat="1" applyFont="1" applyFill="1" applyBorder="1" applyAlignment="1" applyProtection="1">
      <alignment vertical="center"/>
      <protection locked="0"/>
    </xf>
    <xf numFmtId="180" fontId="26" fillId="3" borderId="10" xfId="2" applyNumberFormat="1" applyFont="1" applyFill="1" applyBorder="1" applyAlignment="1" applyProtection="1">
      <alignment vertical="center"/>
      <protection locked="0"/>
    </xf>
    <xf numFmtId="174" fontId="5" fillId="0" borderId="0" xfId="2" applyNumberFormat="1" applyFont="1" applyAlignment="1" applyProtection="1">
      <alignment horizontal="left" vertical="center"/>
      <protection locked="0"/>
    </xf>
    <xf numFmtId="189" fontId="16" fillId="0" borderId="0" xfId="2" applyNumberFormat="1" applyFont="1" applyAlignment="1" applyProtection="1">
      <alignment horizontal="right" vertical="center"/>
      <protection locked="0"/>
    </xf>
    <xf numFmtId="189" fontId="16" fillId="0" borderId="11" xfId="2" applyNumberFormat="1" applyFont="1" applyBorder="1" applyAlignment="1" applyProtection="1">
      <alignment horizontal="right" vertical="center"/>
      <protection locked="0"/>
    </xf>
    <xf numFmtId="189" fontId="16" fillId="0" borderId="6" xfId="2" quotePrefix="1" applyNumberFormat="1" applyFont="1" applyBorder="1" applyAlignment="1" applyProtection="1">
      <alignment horizontal="right" vertical="center"/>
      <protection locked="0"/>
    </xf>
    <xf numFmtId="189" fontId="16" fillId="0" borderId="6" xfId="2" applyNumberFormat="1" applyFont="1" applyBorder="1" applyAlignment="1" applyProtection="1">
      <alignment horizontal="right" vertical="center"/>
      <protection locked="0"/>
    </xf>
    <xf numFmtId="189"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4" fontId="16" fillId="3" borderId="11" xfId="2" applyNumberFormat="1" applyFont="1" applyFill="1" applyBorder="1" applyProtection="1">
      <protection locked="0"/>
    </xf>
    <xf numFmtId="4" fontId="23" fillId="0" borderId="0" xfId="2" applyNumberFormat="1" applyFont="1" applyAlignment="1">
      <alignment vertical="center"/>
    </xf>
    <xf numFmtId="168" fontId="23" fillId="0" borderId="0" xfId="2" applyNumberFormat="1" applyFont="1" applyAlignment="1">
      <alignment vertical="center"/>
    </xf>
    <xf numFmtId="174" fontId="16" fillId="3" borderId="11" xfId="2" applyNumberFormat="1" applyFont="1" applyFill="1" applyBorder="1" applyAlignment="1" applyProtection="1">
      <alignment vertical="center"/>
      <protection locked="0"/>
    </xf>
    <xf numFmtId="174" fontId="16" fillId="3" borderId="9" xfId="2" applyNumberFormat="1" applyFont="1" applyFill="1" applyBorder="1" applyProtection="1">
      <protection locked="0"/>
    </xf>
    <xf numFmtId="174" fontId="16" fillId="0" borderId="9" xfId="2" applyNumberFormat="1" applyFont="1" applyBorder="1" applyProtection="1">
      <protection locked="0"/>
    </xf>
    <xf numFmtId="174" fontId="19" fillId="3" borderId="11" xfId="2" applyNumberFormat="1" applyFont="1" applyFill="1" applyBorder="1" applyProtection="1">
      <protection locked="0"/>
    </xf>
    <xf numFmtId="174" fontId="19" fillId="0" borderId="11" xfId="2" applyNumberFormat="1" applyFont="1" applyBorder="1" applyProtection="1">
      <protection locked="0"/>
    </xf>
    <xf numFmtId="204" fontId="19" fillId="0" borderId="11" xfId="10" applyNumberFormat="1" applyFont="1" applyBorder="1" applyProtection="1">
      <protection locked="0"/>
    </xf>
    <xf numFmtId="210" fontId="51" fillId="0" borderId="0" xfId="2" applyNumberFormat="1" applyFont="1" applyAlignment="1">
      <alignment vertical="center"/>
    </xf>
    <xf numFmtId="178" fontId="16" fillId="3" borderId="8" xfId="10" applyNumberFormat="1" applyFont="1" applyFill="1" applyBorder="1" applyProtection="1">
      <protection locked="0"/>
    </xf>
    <xf numFmtId="195" fontId="16" fillId="3" borderId="11" xfId="2" applyNumberFormat="1" applyFont="1" applyFill="1" applyBorder="1" applyProtection="1">
      <protection locked="0"/>
    </xf>
    <xf numFmtId="195" fontId="16" fillId="0" borderId="11" xfId="2" applyNumberFormat="1" applyFont="1" applyBorder="1" applyProtection="1">
      <protection locked="0"/>
    </xf>
    <xf numFmtId="195" fontId="16" fillId="3" borderId="9" xfId="2" applyNumberFormat="1" applyFont="1" applyFill="1" applyBorder="1" applyProtection="1">
      <protection locked="0"/>
    </xf>
    <xf numFmtId="195"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0" fontId="9" fillId="0" borderId="0" xfId="0" applyFont="1" applyAlignment="1" applyProtection="1">
      <alignment vertical="center"/>
      <protection locked="0"/>
    </xf>
    <xf numFmtId="3" fontId="23" fillId="0" borderId="0" xfId="2" applyNumberFormat="1" applyFont="1" applyAlignment="1">
      <alignment vertical="center"/>
    </xf>
    <xf numFmtId="167" fontId="16" fillId="3" borderId="10" xfId="2" applyNumberFormat="1" applyFont="1" applyFill="1" applyBorder="1" applyProtection="1">
      <protection locked="0"/>
    </xf>
    <xf numFmtId="167"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7" fontId="19" fillId="3" borderId="10" xfId="2" applyNumberFormat="1" applyFont="1" applyFill="1" applyBorder="1" applyAlignment="1" applyProtection="1">
      <alignment vertical="center"/>
      <protection locked="0"/>
    </xf>
    <xf numFmtId="167" fontId="19" fillId="0" borderId="10" xfId="2" applyNumberFormat="1" applyFont="1" applyBorder="1" applyAlignment="1" applyProtection="1">
      <alignment vertical="center"/>
      <protection locked="0"/>
    </xf>
    <xf numFmtId="167" fontId="16" fillId="3" borderId="8" xfId="2" applyNumberFormat="1" applyFont="1" applyFill="1" applyBorder="1" applyAlignment="1" applyProtection="1">
      <alignment vertical="center"/>
      <protection locked="0"/>
    </xf>
    <xf numFmtId="167" fontId="16" fillId="0" borderId="8" xfId="2" applyNumberFormat="1" applyFont="1" applyBorder="1" applyAlignment="1" applyProtection="1">
      <alignment vertical="center"/>
      <protection locked="0"/>
    </xf>
    <xf numFmtId="167" fontId="19" fillId="3" borderId="7" xfId="2" applyNumberFormat="1" applyFont="1" applyFill="1" applyBorder="1" applyAlignment="1" applyProtection="1">
      <alignment vertical="center"/>
      <protection locked="0"/>
    </xf>
    <xf numFmtId="171"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71"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9"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9" fontId="16" fillId="0" borderId="10" xfId="2" applyNumberFormat="1" applyFont="1" applyBorder="1" applyAlignment="1" applyProtection="1">
      <alignment horizontal="right" vertical="center"/>
      <protection locked="0"/>
    </xf>
    <xf numFmtId="179" fontId="28" fillId="0" borderId="0" xfId="2" applyNumberFormat="1" applyFont="1" applyAlignment="1">
      <alignment horizontal="center" vertical="center"/>
    </xf>
    <xf numFmtId="175" fontId="26" fillId="0" borderId="0" xfId="2" applyNumberFormat="1" applyFont="1"/>
    <xf numFmtId="174" fontId="16" fillId="4" borderId="10" xfId="2" applyNumberFormat="1" applyFont="1" applyFill="1" applyBorder="1" applyProtection="1">
      <protection locked="0"/>
    </xf>
    <xf numFmtId="174" fontId="16" fillId="4" borderId="7" xfId="2" applyNumberFormat="1" applyFont="1" applyFill="1" applyBorder="1" applyProtection="1">
      <protection locked="0"/>
    </xf>
    <xf numFmtId="174"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4" fontId="3" fillId="0" borderId="0" xfId="4" applyNumberFormat="1" applyFont="1" applyProtection="1">
      <protection locked="0"/>
    </xf>
    <xf numFmtId="179" fontId="28" fillId="0" borderId="12" xfId="2" applyNumberFormat="1" applyFont="1" applyBorder="1" applyAlignment="1">
      <alignment horizontal="center" vertical="center" wrapText="1"/>
    </xf>
    <xf numFmtId="211" fontId="16" fillId="3" borderId="8" xfId="2" applyNumberFormat="1" applyFont="1" applyFill="1" applyBorder="1" applyProtection="1">
      <protection locked="0"/>
    </xf>
    <xf numFmtId="211" fontId="16" fillId="0" borderId="8" xfId="2" applyNumberFormat="1" applyFont="1" applyBorder="1" applyProtection="1">
      <protection locked="0"/>
    </xf>
    <xf numFmtId="194" fontId="26" fillId="0" borderId="0" xfId="2" applyNumberFormat="1" applyFont="1" applyAlignment="1">
      <alignment vertical="center"/>
    </xf>
    <xf numFmtId="211" fontId="16" fillId="3" borderId="10" xfId="2" applyNumberFormat="1" applyFont="1" applyFill="1" applyBorder="1" applyProtection="1">
      <protection locked="0"/>
    </xf>
    <xf numFmtId="211" fontId="16" fillId="0" borderId="10" xfId="2" applyNumberFormat="1" applyFont="1" applyBorder="1" applyProtection="1">
      <protection locked="0"/>
    </xf>
    <xf numFmtId="175" fontId="27" fillId="0" borderId="0" xfId="2" applyNumberFormat="1" applyFont="1"/>
    <xf numFmtId="211" fontId="16" fillId="5" borderId="8" xfId="2" applyNumberFormat="1" applyFont="1" applyFill="1" applyBorder="1" applyProtection="1">
      <protection locked="0"/>
    </xf>
    <xf numFmtId="211"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3"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0" fontId="16" fillId="0" borderId="11" xfId="4" applyFont="1" applyBorder="1" applyAlignment="1" applyProtection="1">
      <alignment horizontal="left" vertical="distributed" indent="1"/>
      <protection locked="0"/>
    </xf>
    <xf numFmtId="202" fontId="16" fillId="3" borderId="8" xfId="4" applyNumberFormat="1" applyFont="1" applyFill="1" applyBorder="1" applyAlignment="1" applyProtection="1">
      <alignment vertical="center"/>
      <protection locked="0"/>
    </xf>
    <xf numFmtId="202"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0" fontId="16" fillId="0" borderId="11" xfId="4" applyFont="1" applyBorder="1" applyAlignment="1" applyProtection="1">
      <alignment horizontal="left" vertical="center" indent="1"/>
      <protection locked="0"/>
    </xf>
    <xf numFmtId="202" fontId="16" fillId="3" borderId="8" xfId="4" applyNumberFormat="1" applyFont="1" applyFill="1" applyBorder="1" applyProtection="1">
      <protection locked="0"/>
    </xf>
    <xf numFmtId="202" fontId="16" fillId="0" borderId="8" xfId="4" applyNumberFormat="1" applyFont="1" applyBorder="1" applyProtection="1">
      <protection locked="0"/>
    </xf>
    <xf numFmtId="212" fontId="16" fillId="3" borderId="10" xfId="4" applyNumberFormat="1" applyFont="1" applyFill="1" applyBorder="1" applyProtection="1">
      <protection locked="0"/>
    </xf>
    <xf numFmtId="212" fontId="16" fillId="0" borderId="10" xfId="4" applyNumberFormat="1" applyFont="1" applyBorder="1" applyProtection="1">
      <protection locked="0"/>
    </xf>
    <xf numFmtId="202" fontId="5" fillId="0" borderId="0" xfId="4" applyNumberFormat="1" applyFont="1" applyAlignment="1">
      <alignment vertical="center"/>
    </xf>
    <xf numFmtId="0" fontId="5" fillId="0" borderId="0" xfId="4" applyFont="1" applyAlignment="1" applyProtection="1">
      <alignment horizontal="left" vertical="center"/>
      <protection locked="0"/>
    </xf>
    <xf numFmtId="213"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9" fontId="16" fillId="3" borderId="10" xfId="13" quotePrefix="1" applyNumberFormat="1" applyFont="1" applyFill="1" applyBorder="1" applyAlignment="1" applyProtection="1">
      <alignment horizontal="right" vertical="center"/>
      <protection locked="0"/>
    </xf>
    <xf numFmtId="179" fontId="16" fillId="0" borderId="10" xfId="13" quotePrefix="1" applyNumberFormat="1" applyFont="1" applyBorder="1" applyAlignment="1" applyProtection="1">
      <alignment horizontal="right" vertical="center"/>
      <protection locked="0"/>
    </xf>
    <xf numFmtId="179"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11" fontId="26" fillId="3" borderId="10" xfId="20" applyNumberFormat="1" applyFont="1" applyFill="1" applyBorder="1" applyAlignment="1" applyProtection="1">
      <alignment vertical="center"/>
      <protection locked="0"/>
    </xf>
    <xf numFmtId="211"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11" fontId="26" fillId="3" borderId="8" xfId="20" applyNumberFormat="1" applyFont="1" applyFill="1" applyBorder="1" applyProtection="1">
      <protection locked="0"/>
    </xf>
    <xf numFmtId="211" fontId="26" fillId="0" borderId="8" xfId="20" applyNumberFormat="1" applyFont="1" applyBorder="1" applyProtection="1">
      <protection locked="0"/>
    </xf>
    <xf numFmtId="211" fontId="26" fillId="3" borderId="10" xfId="20" applyNumberFormat="1" applyFont="1" applyFill="1" applyBorder="1" applyProtection="1">
      <protection locked="0"/>
    </xf>
    <xf numFmtId="211" fontId="26" fillId="0" borderId="10" xfId="20" applyNumberFormat="1" applyFont="1" applyBorder="1" applyProtection="1">
      <protection locked="0"/>
    </xf>
    <xf numFmtId="211" fontId="26" fillId="3" borderId="8" xfId="20" applyNumberFormat="1" applyFont="1" applyFill="1" applyBorder="1" applyAlignment="1" applyProtection="1">
      <alignment vertical="center"/>
      <protection locked="0"/>
    </xf>
    <xf numFmtId="211" fontId="26" fillId="0" borderId="8" xfId="20" applyNumberFormat="1" applyFont="1" applyBorder="1" applyAlignment="1" applyProtection="1">
      <alignment vertical="center"/>
      <protection locked="0"/>
    </xf>
    <xf numFmtId="211" fontId="27" fillId="3" borderId="7" xfId="20" applyNumberFormat="1" applyFont="1" applyFill="1" applyBorder="1" applyAlignment="1" applyProtection="1">
      <alignment vertical="center"/>
      <protection locked="0"/>
    </xf>
    <xf numFmtId="211"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4" fontId="16" fillId="3" borderId="7" xfId="4" applyNumberFormat="1" applyFont="1" applyFill="1" applyBorder="1" applyAlignment="1" applyProtection="1">
      <alignment vertical="center"/>
      <protection locked="0"/>
    </xf>
    <xf numFmtId="174" fontId="16" fillId="0" borderId="7" xfId="4" applyNumberFormat="1" applyFont="1" applyBorder="1" applyAlignment="1" applyProtection="1">
      <alignment vertical="center"/>
      <protection locked="0"/>
    </xf>
    <xf numFmtId="174" fontId="16" fillId="3" borderId="8" xfId="4" applyNumberFormat="1" applyFont="1" applyFill="1" applyBorder="1" applyAlignment="1" applyProtection="1">
      <alignment vertical="center"/>
      <protection locked="0"/>
    </xf>
    <xf numFmtId="174" fontId="16" fillId="0" borderId="8" xfId="4" applyNumberFormat="1" applyFont="1" applyBorder="1" applyAlignment="1" applyProtection="1">
      <alignment vertical="center"/>
      <protection locked="0"/>
    </xf>
    <xf numFmtId="174" fontId="19" fillId="3" borderId="7" xfId="4" applyNumberFormat="1" applyFont="1" applyFill="1" applyBorder="1" applyAlignment="1" applyProtection="1">
      <alignment vertical="center"/>
      <protection locked="0"/>
    </xf>
    <xf numFmtId="174"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7" fontId="16" fillId="5" borderId="8" xfId="4" applyNumberFormat="1" applyFont="1" applyFill="1" applyBorder="1" applyAlignment="1" applyProtection="1">
      <alignment vertical="center"/>
      <protection locked="0"/>
    </xf>
    <xf numFmtId="197"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7" fontId="16" fillId="5" borderId="10" xfId="4" applyNumberFormat="1" applyFont="1" applyFill="1" applyBorder="1" applyAlignment="1" applyProtection="1">
      <alignment vertical="center"/>
      <protection locked="0"/>
    </xf>
    <xf numFmtId="197"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6" fontId="16" fillId="3" borderId="10" xfId="4" applyNumberFormat="1" applyFont="1" applyFill="1" applyBorder="1" applyAlignment="1" applyProtection="1">
      <alignment horizontal="right" vertical="center"/>
      <protection locked="0"/>
    </xf>
    <xf numFmtId="196"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1"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4"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4"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9" fontId="19" fillId="3" borderId="8" xfId="4" applyNumberFormat="1" applyFont="1" applyFill="1" applyBorder="1" applyAlignment="1" applyProtection="1">
      <alignment vertical="center"/>
      <protection locked="0"/>
    </xf>
    <xf numFmtId="199" fontId="19" fillId="2" borderId="8" xfId="4" applyNumberFormat="1" applyFont="1" applyFill="1" applyBorder="1" applyAlignment="1" applyProtection="1">
      <alignment vertical="center"/>
      <protection locked="0"/>
    </xf>
    <xf numFmtId="199" fontId="16" fillId="3" borderId="8" xfId="4" applyNumberFormat="1" applyFont="1" applyFill="1" applyBorder="1" applyAlignment="1" applyProtection="1">
      <alignment vertical="center"/>
      <protection locked="0"/>
    </xf>
    <xf numFmtId="199" fontId="16" fillId="2" borderId="8" xfId="4" applyNumberFormat="1" applyFont="1" applyFill="1" applyBorder="1" applyAlignment="1" applyProtection="1">
      <alignment vertical="center"/>
      <protection locked="0"/>
    </xf>
    <xf numFmtId="199" fontId="16" fillId="2" borderId="10" xfId="4" applyNumberFormat="1" applyFont="1" applyFill="1" applyBorder="1" applyAlignment="1" applyProtection="1">
      <alignment vertical="center"/>
      <protection locked="0"/>
    </xf>
    <xf numFmtId="207"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7"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7" fontId="16" fillId="3" borderId="8" xfId="4" applyNumberFormat="1" applyFont="1" applyFill="1" applyBorder="1" applyAlignment="1" applyProtection="1">
      <alignment vertical="center"/>
      <protection locked="0"/>
    </xf>
    <xf numFmtId="207" fontId="16" fillId="2" borderId="8" xfId="4" applyNumberFormat="1" applyFont="1" applyFill="1" applyBorder="1" applyAlignment="1" applyProtection="1">
      <alignment vertical="center"/>
      <protection locked="0"/>
    </xf>
    <xf numFmtId="207" fontId="16" fillId="3" borderId="10" xfId="4" applyNumberFormat="1" applyFont="1" applyFill="1" applyBorder="1" applyAlignment="1" applyProtection="1">
      <alignment vertical="center"/>
      <protection locked="0"/>
    </xf>
    <xf numFmtId="207" fontId="16" fillId="2" borderId="10" xfId="4" applyNumberFormat="1" applyFont="1" applyFill="1" applyBorder="1" applyAlignment="1" applyProtection="1">
      <alignment vertical="center"/>
      <protection locked="0"/>
    </xf>
    <xf numFmtId="199"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3" fontId="16" fillId="0" borderId="7" xfId="26" applyNumberFormat="1" applyFont="1" applyBorder="1" applyAlignment="1" applyProtection="1">
      <alignment horizontal="right" vertical="center"/>
      <protection locked="0"/>
    </xf>
    <xf numFmtId="173" fontId="16" fillId="0" borderId="10" xfId="4" applyNumberFormat="1" applyFont="1" applyBorder="1" applyAlignment="1" applyProtection="1">
      <alignment horizontal="right" vertical="center" wrapText="1"/>
      <protection locked="0"/>
    </xf>
    <xf numFmtId="173"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7" fontId="37" fillId="0" borderId="0" xfId="4" applyNumberFormat="1" applyFont="1" applyAlignment="1" applyProtection="1">
      <alignment vertical="center"/>
      <protection locked="0"/>
    </xf>
    <xf numFmtId="167" fontId="16" fillId="0" borderId="10" xfId="4" applyNumberFormat="1" applyFont="1" applyBorder="1" applyAlignment="1" applyProtection="1">
      <alignment vertical="center"/>
      <protection locked="0"/>
    </xf>
    <xf numFmtId="189" fontId="16" fillId="3" borderId="8" xfId="4" quotePrefix="1" applyNumberFormat="1" applyFont="1" applyFill="1" applyBorder="1" applyAlignment="1" applyProtection="1">
      <alignment horizontal="right" vertical="center"/>
      <protection locked="0"/>
    </xf>
    <xf numFmtId="189" fontId="16" fillId="0" borderId="8" xfId="4" quotePrefix="1" applyNumberFormat="1" applyFont="1" applyBorder="1" applyAlignment="1" applyProtection="1">
      <alignment horizontal="right" vertical="center"/>
      <protection locked="0"/>
    </xf>
    <xf numFmtId="188" fontId="16" fillId="3" borderId="8" xfId="4" applyNumberFormat="1" applyFont="1" applyFill="1" applyBorder="1" applyAlignment="1" applyProtection="1">
      <alignment vertical="center"/>
      <protection locked="0"/>
    </xf>
    <xf numFmtId="188" fontId="16" fillId="0" borderId="8" xfId="4" applyNumberFormat="1" applyFont="1" applyBorder="1" applyAlignment="1" applyProtection="1">
      <alignment vertical="center"/>
      <protection locked="0"/>
    </xf>
    <xf numFmtId="188" fontId="16" fillId="3" borderId="7" xfId="4" applyNumberFormat="1" applyFont="1" applyFill="1" applyBorder="1" applyAlignment="1" applyProtection="1">
      <alignment vertical="center"/>
      <protection locked="0"/>
    </xf>
    <xf numFmtId="188" fontId="16" fillId="0" borderId="7" xfId="4" applyNumberFormat="1" applyFont="1" applyBorder="1" applyAlignment="1" applyProtection="1">
      <alignment vertical="center"/>
      <protection locked="0"/>
    </xf>
    <xf numFmtId="167" fontId="16" fillId="3" borderId="7" xfId="4" applyNumberFormat="1" applyFont="1" applyFill="1" applyBorder="1" applyAlignment="1" applyProtection="1">
      <alignment vertical="center"/>
      <protection locked="0"/>
    </xf>
    <xf numFmtId="167" fontId="16" fillId="0" borderId="7" xfId="4" applyNumberFormat="1" applyFont="1" applyBorder="1" applyAlignment="1" applyProtection="1">
      <alignment vertical="center"/>
      <protection locked="0"/>
    </xf>
    <xf numFmtId="188" fontId="16" fillId="0" borderId="1" xfId="4" applyNumberFormat="1" applyFont="1" applyBorder="1" applyAlignment="1" applyProtection="1">
      <alignment vertical="center"/>
      <protection locked="0"/>
    </xf>
    <xf numFmtId="167"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188" fontId="21" fillId="0" borderId="0" xfId="4" applyNumberFormat="1" applyFont="1" applyAlignment="1" applyProtection="1">
      <alignment vertical="center"/>
      <protection locked="0"/>
    </xf>
    <xf numFmtId="167" fontId="21" fillId="0" borderId="0" xfId="4" applyNumberFormat="1" applyFont="1" applyAlignment="1" applyProtection="1">
      <alignment vertical="center"/>
      <protection locked="0"/>
    </xf>
    <xf numFmtId="0" fontId="16" fillId="0" borderId="6" xfId="4" applyFont="1" applyBorder="1" applyAlignment="1" applyProtection="1">
      <alignment horizontal="left" vertical="center" wrapText="1"/>
      <protection locked="0"/>
    </xf>
    <xf numFmtId="182" fontId="16" fillId="3" borderId="10" xfId="4" applyNumberFormat="1" applyFont="1" applyFill="1" applyBorder="1" applyProtection="1">
      <protection locked="0"/>
    </xf>
    <xf numFmtId="182" fontId="16" fillId="0" borderId="10" xfId="4" applyNumberFormat="1" applyFont="1" applyBorder="1" applyProtection="1">
      <protection locked="0"/>
    </xf>
    <xf numFmtId="196" fontId="16" fillId="3" borderId="10" xfId="4" applyNumberFormat="1" applyFont="1" applyFill="1" applyBorder="1" applyProtection="1">
      <protection locked="0"/>
    </xf>
    <xf numFmtId="196" fontId="16" fillId="0" borderId="10" xfId="4" applyNumberFormat="1" applyFont="1" applyBorder="1" applyProtection="1">
      <protection locked="0"/>
    </xf>
    <xf numFmtId="0" fontId="69" fillId="0" borderId="0" xfId="4" quotePrefix="1" applyFont="1" applyProtection="1">
      <protection locked="0"/>
    </xf>
    <xf numFmtId="0" fontId="5" fillId="0" borderId="1" xfId="4" applyFont="1" applyBorder="1" applyAlignment="1">
      <alignment horizontal="right" vertical="top"/>
    </xf>
    <xf numFmtId="174" fontId="16" fillId="3" borderId="10" xfId="13" applyNumberFormat="1" applyFont="1" applyFill="1" applyBorder="1" applyAlignment="1" applyProtection="1">
      <alignment horizontal="right" vertical="center"/>
      <protection locked="0"/>
    </xf>
    <xf numFmtId="174" fontId="16" fillId="0" borderId="10" xfId="13" applyNumberFormat="1" applyFont="1" applyBorder="1" applyAlignment="1" applyProtection="1">
      <alignment horizontal="right" vertical="center"/>
      <protection locked="0"/>
    </xf>
    <xf numFmtId="174" fontId="16" fillId="3" borderId="7" xfId="13" applyNumberFormat="1" applyFont="1" applyFill="1" applyBorder="1" applyAlignment="1" applyProtection="1">
      <alignment vertical="center"/>
      <protection locked="0"/>
    </xf>
    <xf numFmtId="174" fontId="16" fillId="0" borderId="7" xfId="13" applyNumberFormat="1" applyFont="1" applyBorder="1" applyAlignment="1" applyProtection="1">
      <alignment vertical="center"/>
      <protection locked="0"/>
    </xf>
    <xf numFmtId="174" fontId="16" fillId="3" borderId="7" xfId="13" applyNumberFormat="1" applyFont="1" applyFill="1" applyBorder="1" applyAlignment="1" applyProtection="1">
      <alignment horizontal="right" vertical="center"/>
      <protection locked="0"/>
    </xf>
    <xf numFmtId="174" fontId="16" fillId="0" borderId="7"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horizontal="right" vertical="center"/>
      <protection locked="0"/>
    </xf>
    <xf numFmtId="174" fontId="16" fillId="0" borderId="8"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vertical="center"/>
      <protection locked="0"/>
    </xf>
    <xf numFmtId="174" fontId="16" fillId="0" borderId="8" xfId="13" applyNumberFormat="1" applyFont="1" applyBorder="1" applyAlignment="1" applyProtection="1">
      <alignment vertical="center"/>
      <protection locked="0"/>
    </xf>
    <xf numFmtId="174" fontId="19" fillId="3" borderId="7" xfId="13" applyNumberFormat="1" applyFont="1" applyFill="1" applyBorder="1" applyAlignment="1" applyProtection="1">
      <alignment vertical="center"/>
      <protection locked="0"/>
    </xf>
    <xf numFmtId="174"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5" fontId="16" fillId="3" borderId="8" xfId="13" applyNumberFormat="1" applyFont="1" applyFill="1" applyBorder="1" applyAlignment="1" applyProtection="1">
      <alignment vertical="center"/>
      <protection locked="0"/>
    </xf>
    <xf numFmtId="215" fontId="16" fillId="0" borderId="8" xfId="13" applyNumberFormat="1" applyFont="1" applyBorder="1" applyAlignment="1" applyProtection="1">
      <alignment vertical="center"/>
      <protection locked="0"/>
    </xf>
    <xf numFmtId="196" fontId="16" fillId="3" borderId="10" xfId="13" applyNumberFormat="1" applyFont="1" applyFill="1" applyBorder="1" applyAlignment="1" applyProtection="1">
      <alignment vertical="center"/>
      <protection locked="0"/>
    </xf>
    <xf numFmtId="196" fontId="16" fillId="0" borderId="10" xfId="13" applyNumberFormat="1" applyFont="1" applyBorder="1" applyAlignment="1" applyProtection="1">
      <alignment vertical="center"/>
      <protection locked="0"/>
    </xf>
    <xf numFmtId="196" fontId="16" fillId="0" borderId="0" xfId="13" applyNumberFormat="1" applyFont="1" applyAlignment="1" applyProtection="1">
      <alignment vertical="center"/>
      <protection locked="0"/>
    </xf>
    <xf numFmtId="174" fontId="16" fillId="5" borderId="10" xfId="13" applyNumberFormat="1" applyFont="1" applyFill="1" applyBorder="1" applyAlignment="1" applyProtection="1">
      <alignment horizontal="right" vertical="center"/>
      <protection locked="0"/>
    </xf>
    <xf numFmtId="174" fontId="19" fillId="3" borderId="7" xfId="13" applyNumberFormat="1" applyFont="1" applyFill="1" applyBorder="1" applyAlignment="1" applyProtection="1">
      <alignment horizontal="right" vertical="center"/>
      <protection locked="0"/>
    </xf>
    <xf numFmtId="174" fontId="19" fillId="0" borderId="7" xfId="13" applyNumberFormat="1" applyFont="1" applyBorder="1" applyAlignment="1" applyProtection="1">
      <alignment horizontal="right" vertical="center"/>
      <protection locked="0"/>
    </xf>
    <xf numFmtId="196" fontId="16" fillId="3" borderId="10" xfId="13" applyNumberFormat="1" applyFont="1" applyFill="1" applyBorder="1" applyAlignment="1" applyProtection="1">
      <alignment horizontal="right" vertical="center"/>
      <protection locked="0"/>
    </xf>
    <xf numFmtId="196" fontId="16" fillId="3" borderId="8" xfId="13" applyNumberFormat="1" applyFont="1" applyFill="1" applyBorder="1" applyAlignment="1" applyProtection="1">
      <alignment horizontal="right" vertical="center"/>
      <protection locked="0"/>
    </xf>
    <xf numFmtId="196" fontId="16" fillId="0" borderId="8" xfId="13" applyNumberFormat="1" applyFont="1" applyBorder="1" applyAlignment="1" applyProtection="1">
      <alignment vertical="center"/>
      <protection locked="0"/>
    </xf>
    <xf numFmtId="196"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3" fontId="16" fillId="0" borderId="8" xfId="4" applyNumberFormat="1" applyFont="1" applyBorder="1" applyAlignment="1" applyProtection="1">
      <alignment horizontal="right" vertical="center"/>
      <protection locked="0"/>
    </xf>
    <xf numFmtId="167" fontId="5" fillId="0" borderId="0" xfId="13" applyNumberFormat="1" applyFont="1" applyAlignment="1" applyProtection="1">
      <alignment vertical="center"/>
      <protection locked="0"/>
    </xf>
    <xf numFmtId="167" fontId="20" fillId="0" borderId="0" xfId="13" applyNumberFormat="1" applyFont="1" applyAlignment="1">
      <alignment vertical="center"/>
    </xf>
    <xf numFmtId="0" fontId="16" fillId="0" borderId="9" xfId="0" applyFont="1" applyBorder="1" applyProtection="1">
      <protection locked="0"/>
    </xf>
    <xf numFmtId="175" fontId="16" fillId="0" borderId="7" xfId="13" applyNumberFormat="1" applyFont="1" applyBorder="1" applyAlignment="1" applyProtection="1">
      <alignment horizontal="right" vertical="center"/>
      <protection locked="0"/>
    </xf>
    <xf numFmtId="174" fontId="2" fillId="0" borderId="0" xfId="13" applyNumberFormat="1" applyProtection="1">
      <protection locked="0"/>
    </xf>
    <xf numFmtId="174" fontId="16" fillId="3" borderId="10" xfId="13" applyNumberFormat="1" applyFont="1" applyFill="1" applyBorder="1" applyProtection="1">
      <protection locked="0"/>
    </xf>
    <xf numFmtId="174" fontId="16" fillId="0" borderId="10" xfId="13" applyNumberFormat="1" applyFont="1" applyBorder="1" applyProtection="1">
      <protection locked="0"/>
    </xf>
    <xf numFmtId="174" fontId="16" fillId="3" borderId="8" xfId="13" applyNumberFormat="1" applyFont="1" applyFill="1" applyBorder="1" applyProtection="1">
      <protection locked="0"/>
    </xf>
    <xf numFmtId="174" fontId="16" fillId="0" borderId="8" xfId="13" applyNumberFormat="1" applyFont="1" applyBorder="1" applyProtection="1">
      <protection locked="0"/>
    </xf>
    <xf numFmtId="174" fontId="16" fillId="5" borderId="10" xfId="13" applyNumberFormat="1" applyFont="1" applyFill="1" applyBorder="1" applyAlignment="1" applyProtection="1">
      <alignment horizontal="center"/>
      <protection locked="0"/>
    </xf>
    <xf numFmtId="174" fontId="16" fillId="0" borderId="10" xfId="13" applyNumberFormat="1" applyFont="1" applyBorder="1" applyAlignment="1" applyProtection="1">
      <alignment horizontal="center"/>
      <protection locked="0"/>
    </xf>
    <xf numFmtId="174" fontId="19" fillId="3" borderId="7" xfId="13" applyNumberFormat="1" applyFont="1" applyFill="1" applyBorder="1" applyAlignment="1" applyProtection="1">
      <alignment horizontal="center"/>
      <protection locked="0"/>
    </xf>
    <xf numFmtId="174"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4" fontId="16" fillId="3" borderId="7" xfId="13" applyNumberFormat="1" applyFont="1" applyFill="1" applyBorder="1" applyProtection="1">
      <protection locked="0"/>
    </xf>
    <xf numFmtId="174" fontId="16" fillId="0" borderId="7" xfId="13" applyNumberFormat="1" applyFont="1" applyBorder="1" applyProtection="1">
      <protection locked="0"/>
    </xf>
    <xf numFmtId="180" fontId="16" fillId="3" borderId="8" xfId="13" applyNumberFormat="1" applyFont="1" applyFill="1" applyBorder="1" applyProtection="1">
      <protection locked="0"/>
    </xf>
    <xf numFmtId="180" fontId="16" fillId="0" borderId="8" xfId="13" applyNumberFormat="1" applyFont="1" applyBorder="1" applyProtection="1">
      <protection locked="0"/>
    </xf>
    <xf numFmtId="0" fontId="2" fillId="0" borderId="0" xfId="22" applyProtection="1">
      <protection locked="0"/>
    </xf>
    <xf numFmtId="0" fontId="16" fillId="0" borderId="6" xfId="13" quotePrefix="1" applyFont="1" applyBorder="1" applyAlignment="1" applyProtection="1">
      <alignment horizontal="left"/>
      <protection locked="0"/>
    </xf>
    <xf numFmtId="0" fontId="16" fillId="0" borderId="0" xfId="13" quotePrefix="1" applyFont="1" applyAlignment="1" applyProtection="1">
      <alignment horizontal="left" vertical="center" indent="1"/>
      <protection locked="0"/>
    </xf>
    <xf numFmtId="174" fontId="16" fillId="5" borderId="8" xfId="13" applyNumberFormat="1" applyFont="1" applyFill="1" applyBorder="1" applyAlignment="1" applyProtection="1">
      <alignment horizontal="right" vertical="center"/>
      <protection locked="0"/>
    </xf>
    <xf numFmtId="174"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7" fontId="16" fillId="0" borderId="0" xfId="13" applyNumberFormat="1" applyFont="1" applyAlignment="1" applyProtection="1">
      <alignment vertical="center"/>
      <protection locked="0"/>
    </xf>
    <xf numFmtId="207" fontId="16" fillId="3" borderId="8" xfId="13" applyNumberFormat="1" applyFont="1" applyFill="1" applyBorder="1" applyAlignment="1" applyProtection="1">
      <alignment vertical="center"/>
      <protection locked="0"/>
    </xf>
    <xf numFmtId="207" fontId="16" fillId="0" borderId="8" xfId="13" applyNumberFormat="1" applyFont="1" applyBorder="1" applyAlignment="1" applyProtection="1">
      <alignment vertical="center"/>
      <protection locked="0"/>
    </xf>
    <xf numFmtId="196" fontId="16" fillId="3" borderId="8" xfId="13" applyNumberFormat="1" applyFont="1" applyFill="1" applyBorder="1" applyAlignment="1" applyProtection="1">
      <alignment vertical="center"/>
      <protection locked="0"/>
    </xf>
    <xf numFmtId="0" fontId="19" fillId="0" borderId="1" xfId="13" applyFont="1" applyBorder="1" applyAlignment="1" applyProtection="1">
      <alignment vertical="center" wrapText="1"/>
      <protection locked="0"/>
    </xf>
    <xf numFmtId="174" fontId="16" fillId="3" borderId="8" xfId="13" quotePrefix="1" applyNumberFormat="1" applyFont="1" applyFill="1" applyBorder="1" applyAlignment="1" applyProtection="1">
      <alignment horizontal="right" vertical="center"/>
      <protection locked="0"/>
    </xf>
    <xf numFmtId="174" fontId="16" fillId="0" borderId="8" xfId="13" quotePrefix="1" applyNumberFormat="1" applyFont="1" applyBorder="1" applyAlignment="1" applyProtection="1">
      <alignment horizontal="right" vertical="center"/>
      <protection locked="0"/>
    </xf>
    <xf numFmtId="0" fontId="16" fillId="0" borderId="6" xfId="13" applyFont="1" applyBorder="1" applyAlignment="1" applyProtection="1">
      <alignment horizontal="left" indent="1"/>
      <protection locked="0"/>
    </xf>
    <xf numFmtId="216" fontId="16" fillId="3" borderId="7" xfId="13" applyNumberFormat="1" applyFont="1" applyFill="1" applyBorder="1" applyAlignment="1" applyProtection="1">
      <alignment horizontal="right" vertical="center"/>
      <protection locked="0"/>
    </xf>
    <xf numFmtId="216" fontId="16" fillId="0" borderId="7" xfId="13" quotePrefix="1" applyNumberFormat="1" applyFont="1" applyBorder="1" applyAlignment="1" applyProtection="1">
      <alignment horizontal="right" vertical="center"/>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4"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7" fontId="50" fillId="0" borderId="0" xfId="2" applyNumberFormat="1" applyFont="1" applyAlignment="1" applyProtection="1">
      <alignment vertical="center"/>
      <protection locked="0"/>
    </xf>
    <xf numFmtId="173" fontId="16" fillId="0" borderId="11" xfId="4" applyNumberFormat="1" applyFont="1" applyBorder="1" applyAlignment="1" applyProtection="1">
      <alignment horizontal="right" vertical="center"/>
      <protection locked="0"/>
    </xf>
    <xf numFmtId="196" fontId="16" fillId="0" borderId="11" xfId="4" applyNumberFormat="1" applyFont="1" applyBorder="1" applyAlignment="1" applyProtection="1">
      <alignment vertical="center"/>
      <protection locked="0"/>
    </xf>
    <xf numFmtId="202" fontId="16" fillId="0" borderId="11" xfId="4" applyNumberFormat="1" applyFont="1" applyBorder="1" applyAlignment="1" applyProtection="1">
      <alignment vertical="center"/>
      <protection locked="0"/>
    </xf>
    <xf numFmtId="202"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6" fontId="16" fillId="0" borderId="0" xfId="4" applyNumberFormat="1" applyFont="1" applyAlignment="1" applyProtection="1">
      <alignment vertical="center"/>
      <protection locked="0"/>
    </xf>
    <xf numFmtId="196" fontId="10" fillId="0" borderId="0" xfId="2" applyNumberFormat="1" applyFont="1" applyAlignment="1" applyProtection="1">
      <alignment vertical="center"/>
      <protection locked="0"/>
    </xf>
    <xf numFmtId="0" fontId="3" fillId="0" borderId="0" xfId="4" quotePrefix="1" applyFont="1" applyProtection="1">
      <protection locked="0"/>
    </xf>
    <xf numFmtId="0" fontId="16" fillId="0" borderId="0" xfId="4" quotePrefix="1" applyFont="1" applyAlignment="1" applyProtection="1">
      <alignment horizontal="left" vertical="center" indent="1"/>
      <protection locked="0"/>
    </xf>
    <xf numFmtId="196" fontId="16" fillId="0" borderId="9" xfId="4" applyNumberFormat="1" applyFont="1" applyBorder="1" applyAlignment="1" applyProtection="1">
      <alignment vertical="center"/>
      <protection locked="0"/>
    </xf>
    <xf numFmtId="49" fontId="11" fillId="0" borderId="5" xfId="0" applyNumberFormat="1" applyFont="1" applyBorder="1" applyAlignment="1">
      <alignment horizontal="left" vertical="center" indent="1"/>
    </xf>
    <xf numFmtId="0" fontId="65" fillId="0" borderId="7" xfId="28" applyFont="1" applyBorder="1" applyAlignment="1" applyProtection="1">
      <alignment horizontal="left" vertical="top"/>
      <protection locked="0"/>
    </xf>
    <xf numFmtId="0" fontId="65" fillId="0" borderId="7" xfId="28" applyFont="1" applyBorder="1" applyAlignment="1" applyProtection="1">
      <alignment vertical="top"/>
      <protection locked="0"/>
    </xf>
    <xf numFmtId="0" fontId="65" fillId="0" borderId="13" xfId="28" applyFont="1" applyBorder="1" applyAlignment="1" applyProtection="1">
      <alignment vertical="top"/>
      <protection locked="0"/>
    </xf>
    <xf numFmtId="0" fontId="65" fillId="2" borderId="13" xfId="28" applyFont="1" applyFill="1" applyBorder="1" applyAlignment="1" applyProtection="1">
      <alignment vertical="top"/>
      <protection locked="0"/>
    </xf>
    <xf numFmtId="0" fontId="65" fillId="2" borderId="7" xfId="28" applyFont="1" applyFill="1" applyBorder="1" applyAlignment="1" applyProtection="1">
      <alignment vertical="top"/>
      <protection locked="0"/>
    </xf>
    <xf numFmtId="0" fontId="65" fillId="0" borderId="13" xfId="28" applyFont="1" applyBorder="1" applyAlignment="1" applyProtection="1">
      <alignment horizontal="left" vertical="top"/>
      <protection locked="0"/>
    </xf>
    <xf numFmtId="0" fontId="65" fillId="0" borderId="7" xfId="28" applyFont="1" applyBorder="1" applyAlignment="1" applyProtection="1">
      <alignment vertical="top" wrapText="1"/>
      <protection locked="0"/>
    </xf>
    <xf numFmtId="3" fontId="65" fillId="0" borderId="7" xfId="28" applyNumberFormat="1" applyFont="1" applyBorder="1" applyAlignment="1" applyProtection="1">
      <alignment horizontal="left" vertical="top"/>
      <protection locked="0"/>
    </xf>
    <xf numFmtId="3" fontId="65" fillId="0" borderId="13" xfId="28" applyNumberFormat="1" applyFont="1" applyBorder="1" applyAlignment="1" applyProtection="1">
      <alignment horizontal="left" vertical="top"/>
      <protection locked="0"/>
    </xf>
    <xf numFmtId="3" fontId="65" fillId="0" borderId="12" xfId="28" applyNumberFormat="1" applyFont="1" applyBorder="1" applyAlignment="1" applyProtection="1">
      <alignment horizontal="left" vertical="top"/>
      <protection locked="0"/>
    </xf>
    <xf numFmtId="3" fontId="65" fillId="0" borderId="8" xfId="28" applyNumberFormat="1" applyFont="1" applyBorder="1" applyAlignment="1" applyProtection="1">
      <alignment horizontal="left" vertical="top"/>
      <protection locked="0"/>
    </xf>
    <xf numFmtId="3" fontId="65" fillId="2" borderId="7" xfId="28" applyNumberFormat="1" applyFont="1" applyFill="1" applyBorder="1" applyAlignment="1" applyProtection="1">
      <alignment horizontal="left" vertical="top"/>
      <protection locked="0"/>
    </xf>
    <xf numFmtId="3" fontId="65" fillId="2" borderId="13" xfId="28" applyNumberFormat="1" applyFont="1" applyFill="1" applyBorder="1" applyAlignment="1" applyProtection="1">
      <alignment horizontal="left" vertical="top"/>
      <protection locked="0"/>
    </xf>
    <xf numFmtId="0" fontId="65" fillId="2" borderId="7" xfId="28" applyFont="1" applyFill="1" applyBorder="1" applyAlignment="1" applyProtection="1">
      <alignment horizontal="left" vertical="top"/>
      <protection locked="0"/>
    </xf>
    <xf numFmtId="0" fontId="65" fillId="2" borderId="13" xfId="28" applyFont="1" applyFill="1" applyBorder="1" applyAlignment="1" applyProtection="1">
      <alignment horizontal="left" vertical="top"/>
      <protection locked="0"/>
    </xf>
    <xf numFmtId="0" fontId="65" fillId="0" borderId="13" xfId="28" applyFont="1" applyBorder="1" applyAlignment="1" applyProtection="1">
      <alignment vertical="top" wrapText="1"/>
      <protection locked="0"/>
    </xf>
    <xf numFmtId="0" fontId="65" fillId="2" borderId="7" xfId="28" applyFont="1" applyFill="1" applyBorder="1" applyAlignment="1" applyProtection="1">
      <alignment vertical="top" wrapText="1"/>
      <protection locked="0"/>
    </xf>
    <xf numFmtId="0" fontId="65" fillId="2" borderId="13" xfId="28" applyFont="1" applyFill="1" applyBorder="1" applyAlignment="1" applyProtection="1">
      <alignment vertical="top" wrapText="1"/>
      <protection locked="0"/>
    </xf>
    <xf numFmtId="221" fontId="65" fillId="0" borderId="7" xfId="28" applyNumberFormat="1" applyFont="1" applyBorder="1" applyAlignment="1" applyProtection="1">
      <alignment horizontal="left" vertical="top"/>
      <protection locked="0"/>
    </xf>
    <xf numFmtId="221" fontId="65" fillId="0" borderId="13" xfId="28" applyNumberFormat="1" applyFont="1" applyBorder="1" applyAlignment="1" applyProtection="1">
      <alignment horizontal="left" vertical="top"/>
      <protection locked="0"/>
    </xf>
    <xf numFmtId="221" fontId="65" fillId="2" borderId="7" xfId="28" applyNumberFormat="1" applyFont="1" applyFill="1" applyBorder="1" applyAlignment="1" applyProtection="1">
      <alignment horizontal="left" vertical="top"/>
      <protection locked="0"/>
    </xf>
    <xf numFmtId="221" fontId="65" fillId="2" borderId="13" xfId="28" applyNumberFormat="1" applyFont="1" applyFill="1" applyBorder="1" applyAlignment="1" applyProtection="1">
      <alignment horizontal="left" vertical="top"/>
      <protection locked="0"/>
    </xf>
    <xf numFmtId="221" fontId="65" fillId="0" borderId="10" xfId="28" applyNumberFormat="1" applyFont="1" applyBorder="1" applyAlignment="1" applyProtection="1">
      <alignment horizontal="left" vertical="top"/>
      <protection locked="0"/>
    </xf>
    <xf numFmtId="15" fontId="65" fillId="0" borderId="7" xfId="28" applyNumberFormat="1" applyFont="1" applyBorder="1" applyAlignment="1" applyProtection="1">
      <alignment vertical="top"/>
      <protection locked="0"/>
    </xf>
    <xf numFmtId="15" fontId="65" fillId="0" borderId="13" xfId="28" applyNumberFormat="1" applyFont="1" applyBorder="1" applyAlignment="1" applyProtection="1">
      <alignment vertical="top"/>
      <protection locked="0"/>
    </xf>
    <xf numFmtId="14" fontId="65" fillId="0" borderId="7" xfId="28" applyNumberFormat="1" applyFont="1" applyBorder="1" applyAlignment="1" applyProtection="1">
      <alignment horizontal="left" vertical="top" wrapText="1"/>
      <protection locked="0"/>
    </xf>
    <xf numFmtId="14" fontId="65" fillId="0" borderId="13" xfId="28" applyNumberFormat="1" applyFont="1" applyBorder="1" applyAlignment="1" applyProtection="1">
      <alignment horizontal="left" vertical="top" wrapText="1"/>
      <protection locked="0"/>
    </xf>
    <xf numFmtId="0" fontId="65" fillId="0" borderId="13" xfId="28" applyFont="1" applyBorder="1" applyAlignment="1" applyProtection="1">
      <alignment horizontal="left" vertical="top" wrapText="1"/>
      <protection locked="0"/>
    </xf>
    <xf numFmtId="221" fontId="65" fillId="2" borderId="13" xfId="28" applyNumberFormat="1" applyFont="1" applyFill="1" applyBorder="1" applyAlignment="1" applyProtection="1">
      <alignment horizontal="left" vertical="top" wrapText="1"/>
      <protection locked="0"/>
    </xf>
    <xf numFmtId="221" fontId="65" fillId="2" borderId="7" xfId="28" applyNumberFormat="1" applyFont="1" applyFill="1" applyBorder="1" applyAlignment="1" applyProtection="1">
      <alignment horizontal="left" vertical="top" wrapText="1"/>
      <protection locked="0"/>
    </xf>
    <xf numFmtId="221" fontId="65" fillId="0" borderId="7" xfId="28" applyNumberFormat="1" applyFont="1" applyBorder="1" applyAlignment="1" applyProtection="1">
      <alignment horizontal="left" vertical="top" wrapText="1"/>
      <protection locked="0"/>
    </xf>
    <xf numFmtId="0" fontId="65" fillId="2" borderId="13" xfId="28" applyFont="1" applyFill="1" applyBorder="1" applyAlignment="1" applyProtection="1">
      <alignment horizontal="left" vertical="top" wrapText="1"/>
      <protection locked="0"/>
    </xf>
    <xf numFmtId="0" fontId="65" fillId="2" borderId="7" xfId="28" applyFont="1" applyFill="1" applyBorder="1" applyAlignment="1" applyProtection="1">
      <alignment horizontal="left" vertical="top" wrapText="1"/>
      <protection locked="0"/>
    </xf>
    <xf numFmtId="0" fontId="65" fillId="0" borderId="0" xfId="28" applyFont="1" applyProtection="1">
      <protection locked="0"/>
    </xf>
    <xf numFmtId="222" fontId="65" fillId="0" borderId="13" xfId="28" applyNumberFormat="1" applyFont="1" applyBorder="1" applyAlignment="1" applyProtection="1">
      <alignment horizontal="left" vertical="top"/>
      <protection locked="0"/>
    </xf>
    <xf numFmtId="222" fontId="65" fillId="0" borderId="7" xfId="28" applyNumberFormat="1" applyFont="1" applyBorder="1" applyAlignment="1" applyProtection="1">
      <alignment horizontal="left" vertical="top"/>
      <protection locked="0"/>
    </xf>
    <xf numFmtId="17" fontId="65" fillId="0" borderId="7" xfId="28" applyNumberFormat="1" applyFont="1" applyBorder="1" applyAlignment="1" applyProtection="1">
      <alignment horizontal="left" vertical="top" wrapText="1"/>
      <protection locked="0"/>
    </xf>
    <xf numFmtId="17" fontId="65" fillId="0" borderId="13" xfId="28" applyNumberFormat="1" applyFont="1" applyBorder="1" applyAlignment="1" applyProtection="1">
      <alignment horizontal="left" vertical="top" wrapText="1"/>
      <protection locked="0"/>
    </xf>
    <xf numFmtId="17" fontId="65" fillId="2" borderId="7" xfId="28" applyNumberFormat="1" applyFont="1" applyFill="1" applyBorder="1" applyAlignment="1" applyProtection="1">
      <alignment horizontal="left" vertical="top" wrapText="1"/>
      <protection locked="0"/>
    </xf>
    <xf numFmtId="222" fontId="65" fillId="0" borderId="13" xfId="28" applyNumberFormat="1" applyFont="1" applyBorder="1" applyAlignment="1" applyProtection="1">
      <alignment horizontal="left" vertical="top" wrapText="1"/>
      <protection locked="0"/>
    </xf>
    <xf numFmtId="222" fontId="65" fillId="0" borderId="7" xfId="28" applyNumberFormat="1" applyFont="1" applyBorder="1" applyAlignment="1" applyProtection="1">
      <alignment horizontal="left" vertical="top" wrapText="1"/>
      <protection locked="0"/>
    </xf>
    <xf numFmtId="0" fontId="97" fillId="0" borderId="0" xfId="2" applyFont="1" applyAlignment="1" applyProtection="1">
      <alignment horizontal="left"/>
      <protection locked="0"/>
    </xf>
    <xf numFmtId="0" fontId="10" fillId="0" borderId="0" xfId="0" applyFont="1" applyAlignment="1">
      <alignment vertical="center"/>
    </xf>
    <xf numFmtId="0" fontId="5" fillId="0" borderId="0" xfId="0" applyFont="1" applyAlignment="1">
      <alignment vertical="center" wrapText="1"/>
    </xf>
    <xf numFmtId="0" fontId="0" fillId="0" borderId="0" xfId="0" applyAlignment="1">
      <alignment vertical="top"/>
    </xf>
    <xf numFmtId="171" fontId="10" fillId="0" borderId="0" xfId="1" applyNumberFormat="1" applyFont="1" applyFill="1" applyAlignment="1" applyProtection="1">
      <protection locked="0"/>
    </xf>
    <xf numFmtId="0" fontId="9" fillId="0" borderId="6" xfId="2" applyFont="1" applyBorder="1" applyProtection="1">
      <protection locked="0"/>
    </xf>
    <xf numFmtId="175" fontId="39" fillId="0" borderId="0" xfId="0" applyNumberFormat="1" applyFont="1"/>
    <xf numFmtId="0" fontId="120" fillId="0" borderId="0" xfId="2" applyFont="1" applyProtection="1">
      <protection locked="0"/>
    </xf>
    <xf numFmtId="0" fontId="16" fillId="0" borderId="0" xfId="5" applyFont="1" applyAlignment="1" applyProtection="1">
      <alignment wrapText="1"/>
      <protection locked="0"/>
    </xf>
    <xf numFmtId="175" fontId="16" fillId="3" borderId="11" xfId="7" applyNumberFormat="1" applyFont="1" applyFill="1" applyBorder="1" applyProtection="1">
      <protection locked="0"/>
    </xf>
    <xf numFmtId="0" fontId="10" fillId="0" borderId="0" xfId="5" applyFont="1" applyAlignment="1">
      <alignment vertical="top"/>
    </xf>
    <xf numFmtId="0" fontId="116" fillId="2" borderId="0" xfId="4" applyFont="1" applyFill="1" applyProtection="1">
      <protection locked="0"/>
    </xf>
    <xf numFmtId="0" fontId="116" fillId="0" borderId="0" xfId="4" applyFont="1" applyProtection="1">
      <protection locked="0"/>
    </xf>
    <xf numFmtId="219" fontId="10" fillId="0" borderId="0" xfId="5" applyNumberFormat="1" applyFont="1" applyAlignment="1">
      <alignment vertical="top" wrapText="1"/>
    </xf>
    <xf numFmtId="188" fontId="10" fillId="0" borderId="0" xfId="5" applyNumberFormat="1" applyFont="1" applyAlignment="1">
      <alignment vertical="top" wrapText="1"/>
    </xf>
    <xf numFmtId="199" fontId="16" fillId="0" borderId="0" xfId="4" applyNumberFormat="1" applyFont="1" applyAlignment="1" applyProtection="1">
      <alignment vertical="center"/>
      <protection locked="0"/>
    </xf>
    <xf numFmtId="199" fontId="16" fillId="2" borderId="0" xfId="4" applyNumberFormat="1" applyFont="1" applyFill="1" applyAlignment="1" applyProtection="1">
      <alignment vertical="center"/>
      <protection locked="0"/>
    </xf>
    <xf numFmtId="0" fontId="16" fillId="0" borderId="6" xfId="4" applyFont="1" applyBorder="1" applyAlignment="1" applyProtection="1">
      <alignment horizontal="left" vertical="center" indent="1"/>
      <protection locked="0"/>
    </xf>
    <xf numFmtId="0" fontId="163" fillId="0" borderId="0" xfId="2" applyFont="1"/>
    <xf numFmtId="0" fontId="9" fillId="2" borderId="0" xfId="0" applyFont="1" applyFill="1" applyAlignment="1" applyProtection="1">
      <alignment horizontal="left" vertical="top" wrapText="1"/>
      <protection locked="0"/>
    </xf>
    <xf numFmtId="174" fontId="16" fillId="0" borderId="0" xfId="13" applyNumberFormat="1" applyFont="1" applyProtection="1">
      <protection locked="0"/>
    </xf>
    <xf numFmtId="0" fontId="16" fillId="0" borderId="0" xfId="13" applyFont="1" applyAlignment="1" applyProtection="1">
      <alignment horizontal="left" wrapText="1" indent="1"/>
      <protection locked="0"/>
    </xf>
    <xf numFmtId="174" fontId="16" fillId="0" borderId="1" xfId="13" applyNumberFormat="1" applyFont="1" applyBorder="1" applyProtection="1">
      <protection locked="0"/>
    </xf>
    <xf numFmtId="174" fontId="16" fillId="0" borderId="6" xfId="13" applyNumberFormat="1" applyFont="1" applyBorder="1" applyProtection="1">
      <protection locked="0"/>
    </xf>
    <xf numFmtId="174" fontId="16" fillId="0" borderId="1" xfId="4" applyNumberFormat="1" applyFont="1" applyBorder="1" applyProtection="1">
      <protection locked="0"/>
    </xf>
    <xf numFmtId="174" fontId="16" fillId="0" borderId="6" xfId="13" applyNumberFormat="1" applyFont="1" applyBorder="1" applyAlignment="1" applyProtection="1">
      <alignment horizontal="center"/>
      <protection locked="0"/>
    </xf>
    <xf numFmtId="173" fontId="16" fillId="0" borderId="6" xfId="4" applyNumberFormat="1" applyFont="1" applyBorder="1" applyAlignment="1" applyProtection="1">
      <alignment horizontal="right" vertical="center"/>
      <protection locked="0"/>
    </xf>
    <xf numFmtId="0" fontId="10" fillId="0" borderId="6" xfId="0" applyFont="1" applyBorder="1" applyAlignment="1" applyProtection="1">
      <alignment horizontal="left" wrapText="1"/>
      <protection locked="0"/>
    </xf>
    <xf numFmtId="180" fontId="16" fillId="0" borderId="0" xfId="13" applyNumberFormat="1" applyFont="1" applyProtection="1">
      <protection locked="0"/>
    </xf>
    <xf numFmtId="174"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2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0" fontId="115" fillId="0" borderId="1" xfId="1" applyFont="1" applyBorder="1" applyAlignment="1" applyProtection="1">
      <alignment horizontal="left" vertical="top"/>
    </xf>
    <xf numFmtId="2" fontId="5" fillId="0" borderId="10" xfId="2" applyNumberFormat="1" applyFont="1" applyBorder="1" applyAlignment="1" applyProtection="1">
      <alignment vertical="center"/>
      <protection locked="0"/>
    </xf>
    <xf numFmtId="0" fontId="16" fillId="0" borderId="32" xfId="2" applyFont="1" applyBorder="1" applyAlignment="1" applyProtection="1">
      <alignment horizontal="left" vertical="center"/>
      <protection locked="0"/>
    </xf>
    <xf numFmtId="175" fontId="16" fillId="0" borderId="34" xfId="7" applyNumberFormat="1" applyFont="1" applyBorder="1" applyProtection="1">
      <protection locked="0"/>
    </xf>
    <xf numFmtId="175" fontId="19" fillId="0" borderId="32" xfId="7" applyNumberFormat="1" applyFont="1" applyBorder="1" applyProtection="1">
      <protection locked="0"/>
    </xf>
    <xf numFmtId="175" fontId="19" fillId="0" borderId="34" xfId="7" applyNumberFormat="1" applyFont="1" applyBorder="1" applyProtection="1">
      <protection locked="0"/>
    </xf>
    <xf numFmtId="174" fontId="16" fillId="3" borderId="34" xfId="7" applyNumberFormat="1" applyFont="1" applyFill="1" applyBorder="1" applyProtection="1">
      <protection locked="0"/>
    </xf>
    <xf numFmtId="176" fontId="16" fillId="0" borderId="33" xfId="7" applyNumberFormat="1" applyFont="1" applyBorder="1" applyProtection="1">
      <protection locked="0"/>
    </xf>
    <xf numFmtId="0" fontId="16" fillId="0" borderId="32" xfId="5" applyFont="1" applyBorder="1" applyProtection="1">
      <protection locked="0"/>
    </xf>
    <xf numFmtId="0" fontId="16" fillId="0" borderId="32" xfId="5" applyFont="1" applyBorder="1" applyAlignment="1" applyProtection="1">
      <alignment horizontal="left" wrapText="1"/>
      <protection locked="0"/>
    </xf>
    <xf numFmtId="175" fontId="19" fillId="4" borderId="32" xfId="7" applyNumberFormat="1" applyFont="1" applyFill="1" applyBorder="1" applyProtection="1">
      <protection locked="0"/>
    </xf>
    <xf numFmtId="175" fontId="16" fillId="4" borderId="32" xfId="7" applyNumberFormat="1" applyFont="1" applyFill="1" applyBorder="1" applyProtection="1">
      <protection locked="0"/>
    </xf>
    <xf numFmtId="177" fontId="16" fillId="3" borderId="34" xfId="7" quotePrefix="1" applyNumberFormat="1" applyFont="1" applyFill="1" applyBorder="1" applyAlignment="1" applyProtection="1">
      <alignment horizontal="right"/>
      <protection locked="0"/>
    </xf>
    <xf numFmtId="177" fontId="16" fillId="0" borderId="34" xfId="7" quotePrefix="1" applyNumberFormat="1" applyFont="1" applyBorder="1" applyAlignment="1" applyProtection="1">
      <alignment horizontal="right"/>
      <protection locked="0"/>
    </xf>
    <xf numFmtId="177" fontId="16" fillId="4" borderId="34" xfId="7" quotePrefix="1" applyNumberFormat="1" applyFont="1" applyFill="1" applyBorder="1" applyAlignment="1" applyProtection="1">
      <alignment horizontal="right"/>
      <protection locked="0"/>
    </xf>
    <xf numFmtId="177" fontId="16" fillId="3" borderId="34" xfId="7" quotePrefix="1" applyNumberFormat="1" applyFont="1" applyFill="1" applyBorder="1" applyAlignment="1" applyProtection="1">
      <alignment horizontal="right" vertical="center"/>
      <protection locked="0"/>
    </xf>
    <xf numFmtId="177" fontId="16" fillId="4" borderId="34" xfId="7" quotePrefix="1" applyNumberFormat="1" applyFont="1" applyFill="1" applyBorder="1" applyAlignment="1" applyProtection="1">
      <alignment horizontal="right" vertical="center"/>
      <protection locked="0"/>
    </xf>
    <xf numFmtId="177" fontId="16" fillId="4" borderId="34" xfId="7" applyNumberFormat="1" applyFont="1" applyFill="1" applyBorder="1" applyAlignment="1" applyProtection="1">
      <alignment horizontal="right" vertical="center"/>
      <protection locked="0"/>
    </xf>
    <xf numFmtId="177" fontId="16" fillId="4" borderId="33" xfId="7" quotePrefix="1" applyNumberFormat="1" applyFont="1" applyFill="1" applyBorder="1" applyAlignment="1" applyProtection="1">
      <alignment horizontal="right" vertical="center"/>
      <protection locked="0"/>
    </xf>
    <xf numFmtId="175" fontId="27" fillId="4" borderId="32" xfId="7" applyNumberFormat="1" applyFont="1" applyFill="1" applyBorder="1" applyProtection="1">
      <protection locked="0"/>
    </xf>
    <xf numFmtId="178" fontId="16" fillId="3" borderId="34" xfId="7" quotePrefix="1" applyNumberFormat="1" applyFont="1" applyFill="1" applyBorder="1" applyAlignment="1" applyProtection="1">
      <alignment horizontal="right" vertical="center"/>
      <protection locked="0"/>
    </xf>
    <xf numFmtId="179" fontId="16" fillId="3" borderId="34" xfId="2" applyNumberFormat="1" applyFont="1" applyFill="1" applyBorder="1" applyAlignment="1" applyProtection="1">
      <alignment horizontal="right" vertical="center"/>
      <protection locked="0"/>
    </xf>
    <xf numFmtId="179" fontId="16" fillId="0" borderId="34" xfId="2" applyNumberFormat="1" applyFont="1" applyBorder="1" applyAlignment="1" applyProtection="1">
      <alignment horizontal="right" vertical="center"/>
      <protection locked="0"/>
    </xf>
    <xf numFmtId="239" fontId="154" fillId="0" borderId="32" xfId="5" applyNumberFormat="1" applyFont="1" applyBorder="1" applyAlignment="1" applyProtection="1">
      <alignment horizontal="center" vertical="center"/>
      <protection locked="0"/>
    </xf>
    <xf numFmtId="183" fontId="19" fillId="3" borderId="34" xfId="2" applyNumberFormat="1" applyFont="1" applyFill="1" applyBorder="1" applyAlignment="1" applyProtection="1">
      <alignment vertical="center"/>
      <protection locked="0"/>
    </xf>
    <xf numFmtId="183" fontId="19" fillId="0" borderId="34" xfId="2" applyNumberFormat="1" applyFont="1" applyBorder="1" applyAlignment="1" applyProtection="1">
      <alignment vertical="center"/>
      <protection locked="0"/>
    </xf>
    <xf numFmtId="0" fontId="19" fillId="0" borderId="32" xfId="2" applyFont="1" applyBorder="1" applyAlignment="1" applyProtection="1">
      <alignment horizontal="left" vertical="center"/>
      <protection locked="0"/>
    </xf>
    <xf numFmtId="183" fontId="19" fillId="3" borderId="34" xfId="2" applyNumberFormat="1" applyFont="1" applyFill="1" applyBorder="1" applyProtection="1">
      <protection locked="0"/>
    </xf>
    <xf numFmtId="183" fontId="19" fillId="0" borderId="34" xfId="2" applyNumberFormat="1" applyFont="1" applyBorder="1" applyProtection="1">
      <protection locked="0"/>
    </xf>
    <xf numFmtId="176" fontId="19" fillId="3" borderId="34" xfId="2" applyNumberFormat="1" applyFont="1" applyFill="1" applyBorder="1" applyAlignment="1" applyProtection="1">
      <alignment vertical="center"/>
      <protection locked="0"/>
    </xf>
    <xf numFmtId="176" fontId="19" fillId="0" borderId="34" xfId="2" applyNumberFormat="1" applyFont="1" applyBorder="1" applyAlignment="1" applyProtection="1">
      <alignment vertical="center"/>
      <protection locked="0"/>
    </xf>
    <xf numFmtId="174" fontId="16" fillId="3" borderId="34" xfId="2" applyNumberFormat="1" applyFont="1" applyFill="1" applyBorder="1" applyAlignment="1" applyProtection="1">
      <alignment vertical="center"/>
      <protection locked="0"/>
    </xf>
    <xf numFmtId="174" fontId="16" fillId="0" borderId="34" xfId="2" applyNumberFormat="1" applyFont="1" applyBorder="1" applyAlignment="1" applyProtection="1">
      <alignment vertical="center"/>
      <protection locked="0"/>
    </xf>
    <xf numFmtId="174" fontId="19" fillId="0" borderId="32" xfId="2" applyNumberFormat="1" applyFont="1" applyBorder="1" applyAlignment="1" applyProtection="1">
      <alignment vertical="center"/>
      <protection locked="0"/>
    </xf>
    <xf numFmtId="174" fontId="16" fillId="0" borderId="33" xfId="2" applyNumberFormat="1" applyFont="1" applyBorder="1" applyAlignment="1" applyProtection="1">
      <alignment vertical="center"/>
      <protection locked="0"/>
    </xf>
    <xf numFmtId="0" fontId="16" fillId="0" borderId="32" xfId="11" applyFont="1" applyBorder="1" applyAlignment="1" applyProtection="1">
      <alignment vertical="center"/>
      <protection locked="0"/>
    </xf>
    <xf numFmtId="175" fontId="19" fillId="0" borderId="32" xfId="2" applyNumberFormat="1" applyFont="1" applyBorder="1" applyAlignment="1" applyProtection="1">
      <alignment vertical="center"/>
      <protection locked="0"/>
    </xf>
    <xf numFmtId="167" fontId="19" fillId="0" borderId="32" xfId="2" applyNumberFormat="1" applyFont="1" applyBorder="1" applyAlignment="1" applyProtection="1">
      <alignment vertical="center"/>
      <protection locked="0"/>
    </xf>
    <xf numFmtId="0" fontId="16" fillId="4" borderId="32" xfId="2" applyFont="1" applyFill="1" applyBorder="1" applyAlignment="1" applyProtection="1">
      <alignment horizontal="left" vertical="center"/>
      <protection locked="0"/>
    </xf>
    <xf numFmtId="0" fontId="20" fillId="0" borderId="32" xfId="2" applyFont="1" applyBorder="1" applyAlignment="1" applyProtection="1">
      <alignment vertical="center"/>
      <protection locked="0"/>
    </xf>
    <xf numFmtId="174" fontId="16" fillId="3" borderId="34" xfId="2" applyNumberFormat="1" applyFont="1" applyFill="1" applyBorder="1" applyProtection="1">
      <protection locked="0"/>
    </xf>
    <xf numFmtId="174" fontId="16" fillId="0" borderId="34" xfId="2" applyNumberFormat="1" applyFont="1" applyBorder="1" applyProtection="1">
      <protection locked="0"/>
    </xf>
    <xf numFmtId="0" fontId="16" fillId="0" borderId="32" xfId="2" applyFont="1" applyBorder="1" applyAlignment="1" applyProtection="1">
      <alignment horizontal="left"/>
      <protection locked="0"/>
    </xf>
    <xf numFmtId="175" fontId="16" fillId="0" borderId="34" xfId="2" applyNumberFormat="1" applyFont="1" applyBorder="1" applyProtection="1">
      <protection locked="0"/>
    </xf>
    <xf numFmtId="167" fontId="16" fillId="0" borderId="32" xfId="4" applyNumberFormat="1" applyFont="1" applyBorder="1" applyProtection="1">
      <protection locked="0"/>
    </xf>
    <xf numFmtId="174" fontId="16" fillId="5" borderId="34" xfId="2" applyNumberFormat="1" applyFont="1" applyFill="1" applyBorder="1" applyAlignment="1" applyProtection="1">
      <alignment vertical="center"/>
      <protection locked="0"/>
    </xf>
    <xf numFmtId="174" fontId="16" fillId="0" borderId="32" xfId="2" applyNumberFormat="1" applyFont="1" applyBorder="1" applyAlignment="1" applyProtection="1">
      <alignment vertical="center"/>
      <protection locked="0"/>
    </xf>
    <xf numFmtId="0" fontId="16" fillId="0" borderId="32" xfId="2" applyFont="1" applyBorder="1" applyAlignment="1" applyProtection="1">
      <alignment horizontal="left" wrapText="1"/>
      <protection locked="0"/>
    </xf>
    <xf numFmtId="174" fontId="16" fillId="0" borderId="32" xfId="2" applyNumberFormat="1" applyFont="1" applyBorder="1" applyProtection="1">
      <protection locked="0"/>
    </xf>
    <xf numFmtId="189" fontId="16" fillId="5" borderId="34" xfId="2" applyNumberFormat="1" applyFont="1" applyFill="1" applyBorder="1" applyAlignment="1" applyProtection="1">
      <alignment horizontal="right"/>
      <protection locked="0"/>
    </xf>
    <xf numFmtId="189" fontId="16" fillId="0" borderId="34" xfId="2" applyNumberFormat="1" applyFont="1" applyBorder="1" applyAlignment="1" applyProtection="1">
      <alignment horizontal="right"/>
      <protection locked="0"/>
    </xf>
    <xf numFmtId="174" fontId="19" fillId="3" borderId="34" xfId="2" applyNumberFormat="1" applyFont="1" applyFill="1" applyBorder="1" applyAlignment="1" applyProtection="1">
      <alignment vertical="center"/>
      <protection locked="0"/>
    </xf>
    <xf numFmtId="0" fontId="16" fillId="0" borderId="33" xfId="2" applyFont="1" applyBorder="1" applyAlignment="1" applyProtection="1">
      <alignment horizontal="left" vertical="center"/>
      <protection locked="0"/>
    </xf>
    <xf numFmtId="174" fontId="16" fillId="0" borderId="34" xfId="4" applyNumberFormat="1" applyFont="1" applyBorder="1" applyAlignment="1" applyProtection="1">
      <alignment horizontal="right" vertical="center"/>
      <protection locked="0"/>
    </xf>
    <xf numFmtId="189" fontId="16" fillId="3" borderId="34" xfId="4" applyNumberFormat="1" applyFont="1" applyFill="1" applyBorder="1" applyAlignment="1" applyProtection="1">
      <alignment horizontal="right"/>
      <protection locked="0"/>
    </xf>
    <xf numFmtId="189" fontId="16" fillId="0" borderId="34" xfId="4" applyNumberFormat="1" applyFont="1" applyBorder="1" applyAlignment="1" applyProtection="1">
      <alignment horizontal="right"/>
      <protection locked="0"/>
    </xf>
    <xf numFmtId="174" fontId="16" fillId="3" borderId="34" xfId="4" applyNumberFormat="1" applyFont="1" applyFill="1" applyBorder="1" applyAlignment="1" applyProtection="1">
      <alignment horizontal="right" vertical="center"/>
      <protection locked="0"/>
    </xf>
    <xf numFmtId="0" fontId="19" fillId="0" borderId="32" xfId="4" applyFont="1" applyBorder="1" applyAlignment="1" applyProtection="1">
      <alignment horizontal="left" vertical="center"/>
      <protection locked="0"/>
    </xf>
    <xf numFmtId="0" fontId="19" fillId="0" borderId="32" xfId="0" applyFont="1" applyBorder="1" applyProtection="1">
      <protection locked="0"/>
    </xf>
    <xf numFmtId="189" fontId="16" fillId="7" borderId="34" xfId="4" applyNumberFormat="1" applyFont="1" applyFill="1" applyBorder="1" applyAlignment="1" applyProtection="1">
      <alignment horizontal="right"/>
      <protection locked="0"/>
    </xf>
    <xf numFmtId="0" fontId="16" fillId="0" borderId="33" xfId="2" applyFont="1" applyBorder="1" applyAlignment="1" applyProtection="1">
      <alignment horizontal="left" vertical="center" wrapText="1"/>
      <protection locked="0"/>
    </xf>
    <xf numFmtId="194" fontId="34" fillId="3" borderId="34" xfId="2" applyNumberFormat="1" applyFont="1" applyFill="1" applyBorder="1" applyProtection="1">
      <protection locked="0"/>
    </xf>
    <xf numFmtId="194" fontId="34" fillId="0" borderId="34" xfId="2" applyNumberFormat="1" applyFont="1" applyBorder="1" applyProtection="1">
      <protection locked="0"/>
    </xf>
    <xf numFmtId="0" fontId="113" fillId="0" borderId="32" xfId="2" applyFont="1" applyBorder="1" applyProtection="1">
      <protection locked="0"/>
    </xf>
    <xf numFmtId="0" fontId="16" fillId="0" borderId="33" xfId="2" applyFont="1" applyBorder="1" applyAlignment="1" applyProtection="1">
      <alignment vertical="center"/>
      <protection locked="0"/>
    </xf>
    <xf numFmtId="186" fontId="16" fillId="3" borderId="34" xfId="7" applyNumberFormat="1" applyFont="1" applyFill="1" applyBorder="1" applyAlignment="1" applyProtection="1">
      <alignment vertical="center"/>
      <protection locked="0"/>
    </xf>
    <xf numFmtId="186" fontId="16" fillId="0" borderId="34" xfId="7" applyNumberFormat="1" applyFont="1" applyBorder="1" applyAlignment="1" applyProtection="1">
      <alignment vertical="center"/>
      <protection locked="0"/>
    </xf>
    <xf numFmtId="0" fontId="113" fillId="0" borderId="33" xfId="2" applyFont="1" applyBorder="1" applyAlignment="1" applyProtection="1">
      <alignment horizontal="left"/>
      <protection locked="0"/>
    </xf>
    <xf numFmtId="167" fontId="16" fillId="3" borderId="34" xfId="2" applyNumberFormat="1" applyFont="1" applyFill="1" applyBorder="1" applyAlignment="1" applyProtection="1">
      <alignment vertical="center"/>
      <protection locked="0"/>
    </xf>
    <xf numFmtId="167" fontId="16" fillId="0" borderId="34" xfId="2" applyNumberFormat="1" applyFont="1" applyBorder="1" applyAlignment="1" applyProtection="1">
      <alignment vertical="center"/>
      <protection locked="0"/>
    </xf>
    <xf numFmtId="195" fontId="16" fillId="3" borderId="34" xfId="2" applyNumberFormat="1" applyFont="1" applyFill="1" applyBorder="1" applyAlignment="1" applyProtection="1">
      <alignment vertical="center"/>
      <protection locked="0"/>
    </xf>
    <xf numFmtId="195" fontId="16" fillId="0" borderId="34" xfId="2" applyNumberFormat="1" applyFont="1" applyBorder="1" applyAlignment="1" applyProtection="1">
      <alignment vertical="center"/>
      <protection locked="0"/>
    </xf>
    <xf numFmtId="196" fontId="16" fillId="3" borderId="34" xfId="4" applyNumberFormat="1" applyFont="1" applyFill="1" applyBorder="1" applyAlignment="1" applyProtection="1">
      <alignment vertical="center"/>
      <protection locked="0"/>
    </xf>
    <xf numFmtId="196" fontId="16" fillId="0" borderId="34" xfId="4" applyNumberFormat="1" applyFont="1" applyBorder="1" applyAlignment="1" applyProtection="1">
      <alignment vertical="center"/>
      <protection locked="0"/>
    </xf>
    <xf numFmtId="193" fontId="16" fillId="3" borderId="34" xfId="2" applyNumberFormat="1" applyFont="1" applyFill="1" applyBorder="1" applyAlignment="1" applyProtection="1">
      <alignment vertical="center"/>
      <protection locked="0"/>
    </xf>
    <xf numFmtId="193" fontId="16" fillId="0" borderId="34" xfId="2" applyNumberFormat="1" applyFont="1" applyBorder="1" applyAlignment="1" applyProtection="1">
      <alignment vertical="center"/>
      <protection locked="0"/>
    </xf>
    <xf numFmtId="0" fontId="10" fillId="0" borderId="33" xfId="18" applyFont="1" applyBorder="1" applyProtection="1">
      <protection locked="0"/>
    </xf>
    <xf numFmtId="49" fontId="16" fillId="0" borderId="34" xfId="4" applyNumberFormat="1" applyFont="1" applyBorder="1" applyAlignment="1" applyProtection="1">
      <alignment horizontal="right" vertical="center"/>
      <protection locked="0"/>
    </xf>
    <xf numFmtId="0" fontId="20" fillId="0" borderId="33" xfId="4" applyFont="1" applyBorder="1" applyAlignment="1">
      <alignment vertical="center"/>
    </xf>
    <xf numFmtId="202" fontId="16" fillId="0" borderId="35" xfId="4" applyNumberFormat="1" applyFont="1" applyBorder="1" applyAlignment="1" applyProtection="1">
      <alignment horizontal="right" vertical="center"/>
      <protection locked="0"/>
    </xf>
    <xf numFmtId="202" fontId="16" fillId="0" borderId="34" xfId="4" applyNumberFormat="1" applyFont="1" applyBorder="1" applyAlignment="1" applyProtection="1">
      <alignment horizontal="right" vertical="center"/>
      <protection locked="0"/>
    </xf>
    <xf numFmtId="0" fontId="19" fillId="0" borderId="32" xfId="4" applyFont="1" applyBorder="1" applyAlignment="1" applyProtection="1">
      <alignment vertical="center"/>
      <protection locked="0"/>
    </xf>
    <xf numFmtId="0" fontId="20" fillId="0" borderId="32" xfId="4" applyFont="1" applyBorder="1" applyAlignment="1">
      <alignment vertical="center"/>
    </xf>
    <xf numFmtId="0" fontId="31" fillId="0" borderId="33" xfId="4" applyFont="1" applyBorder="1" applyAlignment="1">
      <alignment vertical="center"/>
    </xf>
    <xf numFmtId="202" fontId="19" fillId="0" borderId="35" xfId="4" applyNumberFormat="1" applyFont="1" applyBorder="1" applyAlignment="1" applyProtection="1">
      <alignment horizontal="right" vertical="center"/>
      <protection locked="0"/>
    </xf>
    <xf numFmtId="202" fontId="16" fillId="0" borderId="34" xfId="4" applyNumberFormat="1" applyFont="1" applyBorder="1" applyAlignment="1" applyProtection="1">
      <alignment horizontal="right"/>
      <protection locked="0"/>
    </xf>
    <xf numFmtId="0" fontId="16" fillId="0" borderId="32" xfId="4" applyFont="1" applyBorder="1" applyAlignment="1" applyProtection="1">
      <alignment vertical="center"/>
      <protection locked="0"/>
    </xf>
    <xf numFmtId="0" fontId="31" fillId="0" borderId="32" xfId="4" applyFont="1" applyBorder="1" applyAlignment="1">
      <alignment vertical="center"/>
    </xf>
    <xf numFmtId="211" fontId="16" fillId="0" borderId="34" xfId="19" applyNumberFormat="1" applyFont="1" applyBorder="1" applyProtection="1">
      <protection locked="0"/>
    </xf>
    <xf numFmtId="0" fontId="19" fillId="0" borderId="32" xfId="19" applyFont="1" applyBorder="1" applyAlignment="1" applyProtection="1">
      <alignment horizontal="left"/>
      <protection locked="0"/>
    </xf>
    <xf numFmtId="49" fontId="16" fillId="0" borderId="35" xfId="13" applyNumberFormat="1" applyFont="1" applyBorder="1" applyAlignment="1" applyProtection="1">
      <alignment horizontal="right" vertical="top"/>
      <protection locked="0"/>
    </xf>
    <xf numFmtId="49" fontId="16" fillId="0" borderId="33" xfId="13" applyNumberFormat="1" applyFont="1" applyBorder="1" applyAlignment="1" applyProtection="1">
      <alignment horizontal="right" vertical="top"/>
      <protection locked="0"/>
    </xf>
    <xf numFmtId="0" fontId="16" fillId="0" borderId="32" xfId="13" applyFont="1" applyBorder="1" applyAlignment="1" applyProtection="1">
      <alignment horizontal="left"/>
      <protection locked="0"/>
    </xf>
    <xf numFmtId="175" fontId="26" fillId="7" borderId="32" xfId="0" applyNumberFormat="1" applyFont="1" applyFill="1" applyBorder="1" applyProtection="1">
      <protection locked="0"/>
    </xf>
    <xf numFmtId="175" fontId="26" fillId="7" borderId="33" xfId="0" applyNumberFormat="1" applyFont="1" applyFill="1" applyBorder="1" applyProtection="1">
      <protection locked="0"/>
    </xf>
    <xf numFmtId="0" fontId="19" fillId="0" borderId="32" xfId="13" applyFont="1" applyBorder="1" applyAlignment="1" applyProtection="1">
      <alignment horizontal="left" wrapText="1"/>
      <protection locked="0"/>
    </xf>
    <xf numFmtId="175" fontId="27" fillId="7" borderId="32" xfId="0" applyNumberFormat="1" applyFont="1" applyFill="1" applyBorder="1" applyProtection="1">
      <protection locked="0"/>
    </xf>
    <xf numFmtId="174" fontId="26" fillId="3" borderId="34" xfId="13" applyNumberFormat="1" applyFont="1" applyFill="1" applyBorder="1" applyProtection="1">
      <protection locked="0"/>
    </xf>
    <xf numFmtId="174" fontId="26" fillId="0" borderId="34" xfId="13" applyNumberFormat="1" applyFont="1" applyBorder="1" applyProtection="1">
      <protection locked="0"/>
    </xf>
    <xf numFmtId="174" fontId="26" fillId="4" borderId="34" xfId="13" applyNumberFormat="1" applyFont="1" applyFill="1" applyBorder="1" applyProtection="1">
      <protection locked="0"/>
    </xf>
    <xf numFmtId="0" fontId="27" fillId="0" borderId="32" xfId="13" applyFont="1" applyBorder="1" applyAlignment="1" applyProtection="1">
      <alignment horizontal="left" wrapText="1"/>
      <protection locked="0"/>
    </xf>
    <xf numFmtId="205" fontId="16" fillId="0" borderId="34" xfId="2" applyNumberFormat="1" applyFont="1" applyBorder="1" applyAlignment="1" applyProtection="1">
      <alignment vertical="center"/>
      <protection locked="0"/>
    </xf>
    <xf numFmtId="167" fontId="19" fillId="0" borderId="34" xfId="2" applyNumberFormat="1" applyFont="1" applyBorder="1" applyAlignment="1" applyProtection="1">
      <alignment vertical="center"/>
      <protection locked="0"/>
    </xf>
    <xf numFmtId="205" fontId="19" fillId="0" borderId="34" xfId="2" applyNumberFormat="1" applyFont="1" applyBorder="1" applyAlignment="1" applyProtection="1">
      <alignment vertical="center"/>
      <protection locked="0"/>
    </xf>
    <xf numFmtId="189" fontId="16" fillId="3" borderId="34" xfId="2" applyNumberFormat="1" applyFont="1" applyFill="1" applyBorder="1" applyAlignment="1" applyProtection="1">
      <alignment horizontal="right" vertical="center"/>
      <protection locked="0"/>
    </xf>
    <xf numFmtId="189" fontId="16" fillId="0" borderId="34" xfId="2" applyNumberFormat="1" applyFont="1" applyBorder="1" applyAlignment="1" applyProtection="1">
      <alignment horizontal="right" vertical="center"/>
      <protection locked="0"/>
    </xf>
    <xf numFmtId="0" fontId="16" fillId="0" borderId="33" xfId="2" applyFont="1" applyBorder="1" applyAlignment="1" applyProtection="1">
      <alignment horizontal="left"/>
      <protection locked="0"/>
    </xf>
    <xf numFmtId="0" fontId="19" fillId="0" borderId="33" xfId="2" applyFont="1" applyBorder="1" applyAlignment="1" applyProtection="1">
      <alignment horizontal="left"/>
      <protection locked="0"/>
    </xf>
    <xf numFmtId="174" fontId="19" fillId="3" borderId="34" xfId="2" applyNumberFormat="1" applyFont="1" applyFill="1" applyBorder="1" applyProtection="1">
      <protection locked="0"/>
    </xf>
    <xf numFmtId="174" fontId="19" fillId="0" borderId="34" xfId="2" applyNumberFormat="1" applyFont="1" applyBorder="1" applyProtection="1">
      <protection locked="0"/>
    </xf>
    <xf numFmtId="0" fontId="19" fillId="0" borderId="32" xfId="2" applyFont="1" applyBorder="1" applyAlignment="1" applyProtection="1">
      <alignment horizontal="left"/>
      <protection locked="0"/>
    </xf>
    <xf numFmtId="174" fontId="19" fillId="0" borderId="32" xfId="2" applyNumberFormat="1" applyFont="1" applyBorder="1" applyProtection="1">
      <protection locked="0"/>
    </xf>
    <xf numFmtId="180" fontId="19" fillId="0" borderId="34" xfId="2" applyNumberFormat="1" applyFont="1" applyBorder="1" applyProtection="1">
      <protection locked="0"/>
    </xf>
    <xf numFmtId="0" fontId="19" fillId="0" borderId="33" xfId="2" applyFont="1" applyBorder="1" applyAlignment="1" applyProtection="1">
      <alignment horizontal="left" vertical="center"/>
      <protection locked="0"/>
    </xf>
    <xf numFmtId="180" fontId="27" fillId="0" borderId="34" xfId="2" applyNumberFormat="1" applyFont="1" applyBorder="1" applyAlignment="1" applyProtection="1">
      <alignment vertical="center"/>
      <protection locked="0"/>
    </xf>
    <xf numFmtId="167" fontId="26" fillId="3" borderId="34" xfId="2" applyNumberFormat="1" applyFont="1" applyFill="1" applyBorder="1" applyAlignment="1" applyProtection="1">
      <alignment vertical="center"/>
      <protection locked="0"/>
    </xf>
    <xf numFmtId="167" fontId="26" fillId="0" borderId="34" xfId="2" applyNumberFormat="1" applyFont="1" applyBorder="1" applyAlignment="1" applyProtection="1">
      <alignment vertical="center"/>
      <protection locked="0"/>
    </xf>
    <xf numFmtId="180" fontId="26" fillId="3" borderId="34" xfId="2" applyNumberFormat="1" applyFont="1" applyFill="1" applyBorder="1" applyAlignment="1" applyProtection="1">
      <alignment vertical="center"/>
      <protection locked="0"/>
    </xf>
    <xf numFmtId="180" fontId="26" fillId="0" borderId="34" xfId="2" applyNumberFormat="1" applyFont="1" applyBorder="1" applyAlignment="1" applyProtection="1">
      <alignment vertical="center"/>
      <protection locked="0"/>
    </xf>
    <xf numFmtId="0" fontId="16" fillId="0" borderId="33" xfId="2" applyFont="1" applyBorder="1" applyAlignment="1" applyProtection="1">
      <alignment horizontal="left" vertical="center" indent="1"/>
      <protection locked="0"/>
    </xf>
    <xf numFmtId="174" fontId="16" fillId="0" borderId="33" xfId="2" applyNumberFormat="1" applyFont="1" applyBorder="1" applyProtection="1">
      <protection locked="0"/>
    </xf>
    <xf numFmtId="174" fontId="19" fillId="0" borderId="33" xfId="2" applyNumberFormat="1" applyFont="1" applyBorder="1" applyProtection="1">
      <protection locked="0"/>
    </xf>
    <xf numFmtId="174" fontId="23" fillId="0" borderId="32" xfId="2" applyNumberFormat="1" applyFont="1" applyBorder="1" applyProtection="1">
      <protection locked="0"/>
    </xf>
    <xf numFmtId="174" fontId="16" fillId="3" borderId="33" xfId="2" applyNumberFormat="1" applyFont="1" applyFill="1" applyBorder="1" applyProtection="1">
      <protection locked="0"/>
    </xf>
    <xf numFmtId="0" fontId="16" fillId="0" borderId="33" xfId="2" applyFont="1" applyBorder="1" applyAlignment="1" applyProtection="1">
      <alignment horizontal="left" wrapText="1"/>
      <protection locked="0"/>
    </xf>
    <xf numFmtId="167" fontId="16" fillId="3" borderId="34" xfId="2" applyNumberFormat="1" applyFont="1" applyFill="1" applyBorder="1" applyProtection="1">
      <protection locked="0"/>
    </xf>
    <xf numFmtId="167" fontId="16" fillId="0" borderId="34" xfId="2" applyNumberFormat="1" applyFont="1" applyBorder="1" applyProtection="1">
      <protection locked="0"/>
    </xf>
    <xf numFmtId="174" fontId="16" fillId="4" borderId="34" xfId="2" applyNumberFormat="1" applyFont="1" applyFill="1" applyBorder="1" applyProtection="1">
      <protection locked="0"/>
    </xf>
    <xf numFmtId="211" fontId="16" fillId="3" borderId="34" xfId="20" applyNumberFormat="1" applyFont="1" applyFill="1" applyBorder="1" applyProtection="1">
      <protection locked="0"/>
    </xf>
    <xf numFmtId="211" fontId="16" fillId="0" borderId="34" xfId="20" applyNumberFormat="1" applyFont="1" applyBorder="1" applyProtection="1">
      <protection locked="0"/>
    </xf>
    <xf numFmtId="0" fontId="16" fillId="0" borderId="33" xfId="4" applyFont="1" applyBorder="1" applyAlignment="1" applyProtection="1">
      <alignment horizontal="left" vertical="distributed"/>
      <protection locked="0"/>
    </xf>
    <xf numFmtId="202" fontId="16" fillId="3" borderId="34" xfId="4" applyNumberFormat="1" applyFont="1" applyFill="1" applyBorder="1" applyAlignment="1" applyProtection="1">
      <alignment vertical="center"/>
      <protection locked="0"/>
    </xf>
    <xf numFmtId="202" fontId="16" fillId="0" borderId="34" xfId="4" applyNumberFormat="1" applyFont="1" applyBorder="1" applyAlignment="1" applyProtection="1">
      <alignment vertical="center"/>
      <protection locked="0"/>
    </xf>
    <xf numFmtId="214" fontId="16" fillId="3" borderId="34" xfId="13" quotePrefix="1" applyNumberFormat="1" applyFont="1" applyFill="1" applyBorder="1" applyAlignment="1" applyProtection="1">
      <alignment horizontal="right"/>
      <protection locked="0"/>
    </xf>
    <xf numFmtId="214" fontId="16" fillId="0" borderId="34" xfId="13" quotePrefix="1" applyNumberFormat="1" applyFont="1" applyBorder="1" applyAlignment="1" applyProtection="1">
      <alignment horizontal="right"/>
      <protection locked="0"/>
    </xf>
    <xf numFmtId="211" fontId="26" fillId="3" borderId="34" xfId="20" applyNumberFormat="1" applyFont="1" applyFill="1" applyBorder="1" applyAlignment="1" applyProtection="1">
      <alignment vertical="center"/>
      <protection locked="0"/>
    </xf>
    <xf numFmtId="211" fontId="26" fillId="0" borderId="34" xfId="20" applyNumberFormat="1" applyFont="1" applyBorder="1" applyAlignment="1" applyProtection="1">
      <alignment vertical="center"/>
      <protection locked="0"/>
    </xf>
    <xf numFmtId="211" fontId="26" fillId="3" borderId="34" xfId="20" applyNumberFormat="1" applyFont="1" applyFill="1" applyBorder="1" applyProtection="1">
      <protection locked="0"/>
    </xf>
    <xf numFmtId="211" fontId="26" fillId="0" borderId="34" xfId="20" applyNumberFormat="1" applyFont="1" applyBorder="1" applyProtection="1">
      <protection locked="0"/>
    </xf>
    <xf numFmtId="0" fontId="16" fillId="0" borderId="33" xfId="13" applyFont="1" applyBorder="1" applyAlignment="1" applyProtection="1">
      <alignment horizontal="left" vertical="center"/>
      <protection locked="0"/>
    </xf>
    <xf numFmtId="0" fontId="19" fillId="0" borderId="32" xfId="13" applyFont="1" applyBorder="1" applyAlignment="1" applyProtection="1">
      <alignment horizontal="left" vertical="center"/>
      <protection locked="0"/>
    </xf>
    <xf numFmtId="174" fontId="16" fillId="3" borderId="34" xfId="4" applyNumberFormat="1" applyFont="1" applyFill="1" applyBorder="1" applyAlignment="1" applyProtection="1">
      <alignment vertical="center"/>
      <protection locked="0"/>
    </xf>
    <xf numFmtId="174" fontId="16" fillId="0" borderId="34" xfId="4" applyNumberFormat="1" applyFont="1" applyBorder="1" applyAlignment="1" applyProtection="1">
      <alignment vertical="center"/>
      <protection locked="0"/>
    </xf>
    <xf numFmtId="0" fontId="16" fillId="0" borderId="32" xfId="4" applyFont="1" applyBorder="1" applyAlignment="1" applyProtection="1">
      <alignment horizontal="left" vertical="center"/>
      <protection locked="0"/>
    </xf>
    <xf numFmtId="197" fontId="16" fillId="3" borderId="34" xfId="4" applyNumberFormat="1" applyFont="1" applyFill="1" applyBorder="1" applyAlignment="1" applyProtection="1">
      <alignment vertical="center"/>
      <protection locked="0"/>
    </xf>
    <xf numFmtId="197" fontId="16" fillId="0" borderId="34" xfId="4" applyNumberFormat="1" applyFont="1" applyBorder="1" applyAlignment="1" applyProtection="1">
      <alignment vertical="center"/>
      <protection locked="0"/>
    </xf>
    <xf numFmtId="199" fontId="19" fillId="3" borderId="34" xfId="4" applyNumberFormat="1" applyFont="1" applyFill="1" applyBorder="1" applyAlignment="1" applyProtection="1">
      <alignment vertical="center"/>
      <protection locked="0"/>
    </xf>
    <xf numFmtId="199" fontId="19" fillId="2" borderId="34" xfId="4" applyNumberFormat="1" applyFont="1" applyFill="1" applyBorder="1" applyAlignment="1" applyProtection="1">
      <alignment vertical="center"/>
      <protection locked="0"/>
    </xf>
    <xf numFmtId="174" fontId="19" fillId="3" borderId="34" xfId="4" applyNumberFormat="1" applyFont="1" applyFill="1" applyBorder="1" applyAlignment="1" applyProtection="1">
      <alignment vertical="center"/>
      <protection locked="0"/>
    </xf>
    <xf numFmtId="174" fontId="19" fillId="2" borderId="34" xfId="4" applyNumberFormat="1" applyFont="1" applyFill="1" applyBorder="1" applyAlignment="1" applyProtection="1">
      <alignment vertical="center"/>
      <protection locked="0"/>
    </xf>
    <xf numFmtId="173" fontId="16" fillId="0" borderId="34" xfId="4" applyNumberFormat="1" applyFont="1" applyBorder="1" applyAlignment="1" applyProtection="1">
      <alignment horizontal="right" wrapText="1"/>
      <protection locked="0"/>
    </xf>
    <xf numFmtId="173" fontId="16" fillId="0" borderId="34" xfId="4" applyNumberFormat="1" applyFont="1" applyBorder="1" applyAlignment="1" applyProtection="1">
      <alignment horizontal="right"/>
      <protection locked="0"/>
    </xf>
    <xf numFmtId="167" fontId="16" fillId="0" borderId="34" xfId="4" applyNumberFormat="1" applyFont="1" applyBorder="1" applyAlignment="1" applyProtection="1">
      <alignment vertical="center"/>
      <protection locked="0"/>
    </xf>
    <xf numFmtId="167" fontId="16" fillId="3" borderId="34" xfId="4" applyNumberFormat="1" applyFont="1" applyFill="1" applyBorder="1" applyAlignment="1" applyProtection="1">
      <alignment vertical="center"/>
      <protection locked="0"/>
    </xf>
    <xf numFmtId="0" fontId="117" fillId="0" borderId="32" xfId="4" applyFont="1" applyBorder="1" applyProtection="1">
      <protection locked="0"/>
    </xf>
    <xf numFmtId="167" fontId="16" fillId="0" borderId="32" xfId="4" applyNumberFormat="1" applyFont="1" applyBorder="1" applyAlignment="1" applyProtection="1">
      <alignment vertical="center"/>
      <protection locked="0"/>
    </xf>
    <xf numFmtId="174" fontId="16" fillId="3" borderId="34" xfId="13" applyNumberFormat="1" applyFont="1" applyFill="1" applyBorder="1" applyAlignment="1" applyProtection="1">
      <alignment vertical="center"/>
      <protection locked="0"/>
    </xf>
    <xf numFmtId="174" fontId="16" fillId="0" borderId="34" xfId="13" applyNumberFormat="1" applyFont="1" applyBorder="1" applyAlignment="1" applyProtection="1">
      <alignment vertical="center"/>
      <protection locked="0"/>
    </xf>
    <xf numFmtId="0" fontId="16" fillId="0" borderId="32" xfId="13" applyFont="1" applyBorder="1" applyAlignment="1" applyProtection="1">
      <alignment horizontal="left" vertical="center"/>
      <protection locked="0"/>
    </xf>
    <xf numFmtId="174" fontId="16" fillId="3" borderId="34" xfId="13" applyNumberFormat="1" applyFont="1" applyFill="1" applyBorder="1" applyAlignment="1" applyProtection="1">
      <alignment horizontal="right" vertical="center"/>
      <protection locked="0"/>
    </xf>
    <xf numFmtId="174" fontId="16" fillId="0" borderId="34" xfId="13" applyNumberFormat="1" applyFont="1" applyBorder="1" applyAlignment="1" applyProtection="1">
      <alignment horizontal="right" vertical="center"/>
      <protection locked="0"/>
    </xf>
    <xf numFmtId="173" fontId="16" fillId="0" borderId="34" xfId="4" applyNumberFormat="1" applyFont="1" applyBorder="1" applyAlignment="1" applyProtection="1">
      <alignment horizontal="right" vertical="center"/>
      <protection locked="0"/>
    </xf>
    <xf numFmtId="0" fontId="16" fillId="0" borderId="33" xfId="0" applyFont="1" applyBorder="1" applyProtection="1">
      <protection locked="0"/>
    </xf>
    <xf numFmtId="174" fontId="16" fillId="3" borderId="34" xfId="13" applyNumberFormat="1" applyFont="1" applyFill="1" applyBorder="1" applyProtection="1">
      <protection locked="0"/>
    </xf>
    <xf numFmtId="174" fontId="16" fillId="0" borderId="34" xfId="13" applyNumberFormat="1" applyFont="1" applyBorder="1" applyProtection="1">
      <protection locked="0"/>
    </xf>
    <xf numFmtId="174" fontId="16" fillId="0" borderId="32" xfId="13" applyNumberFormat="1" applyFont="1" applyBorder="1" applyProtection="1">
      <protection locked="0"/>
    </xf>
    <xf numFmtId="174" fontId="16" fillId="3" borderId="34" xfId="4" applyNumberFormat="1" applyFont="1" applyFill="1" applyBorder="1" applyProtection="1">
      <protection locked="0"/>
    </xf>
    <xf numFmtId="174" fontId="16" fillId="0" borderId="34" xfId="4" applyNumberFormat="1" applyFont="1" applyBorder="1" applyProtection="1">
      <protection locked="0"/>
    </xf>
    <xf numFmtId="0" fontId="19" fillId="0" borderId="32" xfId="13" applyFont="1" applyBorder="1" applyAlignment="1" applyProtection="1">
      <alignment horizontal="left"/>
      <protection locked="0"/>
    </xf>
    <xf numFmtId="174" fontId="19" fillId="0" borderId="32" xfId="13" applyNumberFormat="1" applyFont="1" applyBorder="1" applyAlignment="1" applyProtection="1">
      <alignment horizontal="center"/>
      <protection locked="0"/>
    </xf>
    <xf numFmtId="174" fontId="16" fillId="3" borderId="34" xfId="13" applyNumberFormat="1" applyFont="1" applyFill="1" applyBorder="1" applyAlignment="1" applyProtection="1">
      <alignment horizontal="center"/>
      <protection locked="0"/>
    </xf>
    <xf numFmtId="174" fontId="16" fillId="0" borderId="34" xfId="13" applyNumberFormat="1" applyFont="1" applyBorder="1" applyAlignment="1" applyProtection="1">
      <alignment horizontal="center"/>
      <protection locked="0"/>
    </xf>
    <xf numFmtId="0" fontId="16" fillId="3" borderId="34" xfId="13" applyFont="1" applyFill="1" applyBorder="1" applyProtection="1">
      <protection locked="0"/>
    </xf>
    <xf numFmtId="0" fontId="16" fillId="0" borderId="34" xfId="13" applyFont="1" applyBorder="1" applyProtection="1">
      <protection locked="0"/>
    </xf>
    <xf numFmtId="167" fontId="16" fillId="0" borderId="34" xfId="13" applyNumberFormat="1" applyFont="1" applyBorder="1" applyAlignment="1" applyProtection="1">
      <alignment vertical="center"/>
      <protection locked="0"/>
    </xf>
    <xf numFmtId="167" fontId="16" fillId="5" borderId="34" xfId="13" applyNumberFormat="1" applyFont="1" applyFill="1" applyBorder="1" applyAlignment="1" applyProtection="1">
      <alignment vertical="center"/>
      <protection locked="0"/>
    </xf>
    <xf numFmtId="167" fontId="16" fillId="3" borderId="34" xfId="13" applyNumberFormat="1" applyFont="1" applyFill="1" applyBorder="1" applyAlignment="1" applyProtection="1">
      <alignment vertical="center"/>
      <protection locked="0"/>
    </xf>
    <xf numFmtId="0" fontId="16" fillId="0" borderId="32" xfId="13" applyFont="1" applyBorder="1" applyAlignment="1" applyProtection="1">
      <alignment horizontal="left" vertical="center" indent="1"/>
      <protection locked="0"/>
    </xf>
    <xf numFmtId="2" fontId="5" fillId="0" borderId="34" xfId="2" applyNumberFormat="1" applyFont="1" applyBorder="1" applyAlignment="1" applyProtection="1">
      <alignment vertical="center"/>
      <protection locked="0"/>
    </xf>
    <xf numFmtId="196" fontId="16" fillId="0" borderId="33" xfId="4" applyNumberFormat="1" applyFont="1" applyBorder="1" applyAlignment="1" applyProtection="1">
      <alignment vertical="center"/>
      <protection locked="0"/>
    </xf>
    <xf numFmtId="0" fontId="107" fillId="0" borderId="32" xfId="28" applyFont="1" applyBorder="1" applyAlignment="1" applyProtection="1">
      <alignment horizontal="centerContinuous" vertical="center"/>
      <protection locked="0"/>
    </xf>
    <xf numFmtId="0" fontId="95" fillId="0" borderId="32" xfId="28" applyFont="1" applyBorder="1" applyProtection="1">
      <protection locked="0"/>
    </xf>
    <xf numFmtId="0" fontId="65" fillId="0" borderId="32" xfId="28" applyFont="1" applyBorder="1" applyAlignment="1" applyProtection="1">
      <alignment horizontal="left" vertical="top"/>
      <protection locked="0"/>
    </xf>
    <xf numFmtId="0" fontId="65" fillId="0" borderId="32" xfId="28" applyFont="1" applyBorder="1" applyAlignment="1" applyProtection="1">
      <alignment vertical="top"/>
      <protection locked="0"/>
    </xf>
    <xf numFmtId="0" fontId="65" fillId="0" borderId="34" xfId="28" applyFont="1" applyBorder="1" applyAlignment="1" applyProtection="1">
      <alignment vertical="top" wrapText="1"/>
      <protection locked="0"/>
    </xf>
    <xf numFmtId="0" fontId="65" fillId="0" borderId="32" xfId="28" applyFont="1" applyBorder="1" applyAlignment="1" applyProtection="1">
      <alignment horizontal="left"/>
      <protection locked="0"/>
    </xf>
    <xf numFmtId="0" fontId="65" fillId="0" borderId="32" xfId="28" applyFont="1" applyBorder="1" applyProtection="1">
      <protection locked="0"/>
    </xf>
    <xf numFmtId="0" fontId="65" fillId="2" borderId="32" xfId="28" applyFont="1" applyFill="1" applyBorder="1" applyProtection="1">
      <protection locked="0"/>
    </xf>
    <xf numFmtId="222" fontId="65" fillId="0" borderId="32" xfId="28" applyNumberFormat="1" applyFont="1" applyBorder="1" applyProtection="1">
      <protection locked="0"/>
    </xf>
    <xf numFmtId="0" fontId="50" fillId="8" borderId="33" xfId="2" applyFont="1" applyFill="1" applyBorder="1" applyAlignment="1">
      <alignment horizontal="left" vertical="center" wrapText="1"/>
    </xf>
    <xf numFmtId="217" fontId="50" fillId="8" borderId="33" xfId="2" applyNumberFormat="1" applyFont="1" applyFill="1" applyBorder="1" applyAlignment="1">
      <alignment horizontal="left" vertical="center" wrapText="1"/>
    </xf>
    <xf numFmtId="180" fontId="5" fillId="8" borderId="34" xfId="2" applyNumberFormat="1" applyFont="1" applyFill="1" applyBorder="1" applyAlignment="1">
      <alignment vertical="center"/>
    </xf>
    <xf numFmtId="177" fontId="16" fillId="4" borderId="11" xfId="7" applyNumberFormat="1" applyFont="1" applyFill="1" applyBorder="1" applyAlignment="1" applyProtection="1">
      <alignment horizontal="right"/>
      <protection locked="0"/>
    </xf>
    <xf numFmtId="177" fontId="16" fillId="4" borderId="9" xfId="7" applyNumberFormat="1" applyFont="1" applyFill="1" applyBorder="1" applyAlignment="1" applyProtection="1">
      <alignment horizontal="right" vertical="center"/>
      <protection locked="0"/>
    </xf>
    <xf numFmtId="193" fontId="16" fillId="5" borderId="8" xfId="2" applyNumberFormat="1" applyFont="1" applyFill="1" applyBorder="1" applyAlignment="1" applyProtection="1">
      <alignment vertical="center"/>
      <protection locked="0"/>
    </xf>
    <xf numFmtId="193" fontId="19" fillId="5" borderId="7" xfId="2" applyNumberFormat="1" applyFont="1" applyFill="1" applyBorder="1" applyAlignment="1" applyProtection="1">
      <alignment horizontal="right"/>
      <protection locked="0"/>
    </xf>
    <xf numFmtId="174" fontId="201" fillId="0" borderId="8" xfId="2" applyNumberFormat="1" applyFont="1" applyBorder="1" applyAlignment="1" applyProtection="1">
      <alignment vertical="center"/>
      <protection locked="0"/>
    </xf>
    <xf numFmtId="180" fontId="202" fillId="0" borderId="8" xfId="2" applyNumberFormat="1" applyFont="1" applyBorder="1" applyAlignment="1" applyProtection="1">
      <alignment vertical="center"/>
      <protection locked="0"/>
    </xf>
    <xf numFmtId="174" fontId="203" fillId="0" borderId="8" xfId="2" applyNumberFormat="1" applyFont="1" applyBorder="1" applyAlignment="1" applyProtection="1">
      <alignment vertical="center"/>
      <protection locked="0"/>
    </xf>
    <xf numFmtId="180" fontId="204" fillId="0" borderId="8" xfId="2" applyNumberFormat="1" applyFont="1" applyBorder="1" applyAlignment="1" applyProtection="1">
      <alignment vertical="center"/>
      <protection locked="0"/>
    </xf>
    <xf numFmtId="174" fontId="203" fillId="0" borderId="8" xfId="2" applyNumberFormat="1" applyFont="1" applyBorder="1" applyProtection="1">
      <protection locked="0"/>
    </xf>
    <xf numFmtId="180" fontId="204" fillId="0" borderId="8" xfId="2" applyNumberFormat="1" applyFont="1" applyBorder="1" applyProtection="1">
      <protection locked="0"/>
    </xf>
    <xf numFmtId="174" fontId="203" fillId="0" borderId="10" xfId="2" applyNumberFormat="1" applyFont="1" applyBorder="1" applyAlignment="1" applyProtection="1">
      <alignment vertical="center"/>
      <protection locked="0"/>
    </xf>
    <xf numFmtId="180" fontId="204" fillId="0" borderId="10" xfId="2" applyNumberFormat="1" applyFont="1" applyBorder="1" applyAlignment="1" applyProtection="1">
      <alignment vertical="center"/>
      <protection locked="0"/>
    </xf>
    <xf numFmtId="174" fontId="201" fillId="0" borderId="7" xfId="2" applyNumberFormat="1" applyFont="1" applyBorder="1" applyAlignment="1" applyProtection="1">
      <alignment vertical="center"/>
      <protection locked="0"/>
    </xf>
    <xf numFmtId="180" fontId="202" fillId="0" borderId="7" xfId="2" applyNumberFormat="1" applyFont="1" applyBorder="1" applyAlignment="1" applyProtection="1">
      <alignment vertical="center"/>
      <protection locked="0"/>
    </xf>
    <xf numFmtId="174" fontId="201" fillId="0" borderId="34" xfId="2" applyNumberFormat="1" applyFont="1" applyBorder="1" applyAlignment="1" applyProtection="1">
      <alignment vertical="center"/>
      <protection locked="0"/>
    </xf>
    <xf numFmtId="180" fontId="202" fillId="0" borderId="34" xfId="2" applyNumberFormat="1" applyFont="1" applyBorder="1" applyAlignment="1" applyProtection="1">
      <alignment vertical="center"/>
      <protection locked="0"/>
    </xf>
    <xf numFmtId="209" fontId="202" fillId="0" borderId="8" xfId="2" applyNumberFormat="1" applyFont="1" applyBorder="1" applyAlignment="1" applyProtection="1">
      <alignment vertical="center"/>
      <protection locked="0"/>
    </xf>
    <xf numFmtId="174" fontId="201" fillId="0" borderId="8" xfId="2" applyNumberFormat="1" applyFont="1" applyBorder="1" applyAlignment="1" applyProtection="1">
      <alignment horizontal="right"/>
      <protection locked="0"/>
    </xf>
    <xf numFmtId="209" fontId="202" fillId="0" borderId="8" xfId="2" applyNumberFormat="1" applyFont="1" applyBorder="1" applyAlignment="1" applyProtection="1">
      <alignment horizontal="right"/>
      <protection locked="0"/>
    </xf>
    <xf numFmtId="174" fontId="201" fillId="0" borderId="10" xfId="2" applyNumberFormat="1" applyFont="1" applyBorder="1" applyAlignment="1" applyProtection="1">
      <alignment vertical="center"/>
      <protection locked="0"/>
    </xf>
    <xf numFmtId="209" fontId="202" fillId="0" borderId="10" xfId="2" applyNumberFormat="1" applyFont="1" applyBorder="1" applyAlignment="1" applyProtection="1">
      <alignment vertical="center"/>
      <protection locked="0"/>
    </xf>
    <xf numFmtId="209" fontId="202" fillId="0" borderId="7" xfId="2" applyNumberFormat="1" applyFont="1" applyBorder="1" applyAlignment="1" applyProtection="1">
      <alignment vertical="center"/>
      <protection locked="0"/>
    </xf>
    <xf numFmtId="180" fontId="202" fillId="0" borderId="10" xfId="2" applyNumberFormat="1" applyFont="1" applyBorder="1" applyAlignment="1" applyProtection="1">
      <alignment vertical="center"/>
      <protection locked="0"/>
    </xf>
    <xf numFmtId="175" fontId="16" fillId="3" borderId="34" xfId="7" applyNumberFormat="1" applyFont="1" applyFill="1" applyBorder="1" applyProtection="1">
      <protection locked="0"/>
    </xf>
    <xf numFmtId="174" fontId="16" fillId="0" borderId="34" xfId="7" applyNumberFormat="1" applyFont="1" applyBorder="1" applyProtection="1">
      <protection locked="0"/>
    </xf>
    <xf numFmtId="174" fontId="16" fillId="4" borderId="34" xfId="7" applyNumberFormat="1" applyFont="1" applyFill="1" applyBorder="1" applyProtection="1">
      <protection locked="0"/>
    </xf>
    <xf numFmtId="0" fontId="19" fillId="4" borderId="32" xfId="5" applyFont="1" applyFill="1" applyBorder="1" applyProtection="1">
      <protection locked="0"/>
    </xf>
    <xf numFmtId="0" fontId="19" fillId="0" borderId="32" xfId="5" applyFont="1" applyBorder="1" applyProtection="1">
      <protection locked="0"/>
    </xf>
    <xf numFmtId="175" fontId="19" fillId="3" borderId="34" xfId="7" applyNumberFormat="1" applyFont="1" applyFill="1" applyBorder="1" applyProtection="1">
      <protection locked="0"/>
    </xf>
    <xf numFmtId="174" fontId="19" fillId="0" borderId="34" xfId="7" applyNumberFormat="1" applyFont="1" applyBorder="1" applyProtection="1">
      <protection locked="0"/>
    </xf>
    <xf numFmtId="174" fontId="19" fillId="4" borderId="34" xfId="7" applyNumberFormat="1" applyFont="1" applyFill="1" applyBorder="1" applyProtection="1">
      <protection locked="0"/>
    </xf>
    <xf numFmtId="176" fontId="16" fillId="3" borderId="34" xfId="7" applyNumberFormat="1" applyFont="1" applyFill="1" applyBorder="1" applyProtection="1">
      <protection locked="0"/>
    </xf>
    <xf numFmtId="176" fontId="16" fillId="0" borderId="34" xfId="7" applyNumberFormat="1" applyFont="1" applyBorder="1" applyProtection="1">
      <protection locked="0"/>
    </xf>
    <xf numFmtId="176" fontId="16" fillId="4" borderId="34" xfId="7" applyNumberFormat="1" applyFont="1" applyFill="1" applyBorder="1" applyProtection="1">
      <protection locked="0"/>
    </xf>
    <xf numFmtId="0" fontId="16" fillId="0" borderId="1" xfId="2" applyFont="1" applyBorder="1" applyAlignment="1" applyProtection="1">
      <alignment vertical="center"/>
      <protection locked="0"/>
    </xf>
    <xf numFmtId="192" fontId="16" fillId="3" borderId="8" xfId="7" applyNumberFormat="1" applyFont="1" applyFill="1" applyBorder="1" applyProtection="1">
      <protection locked="0"/>
    </xf>
    <xf numFmtId="192" fontId="16" fillId="0" borderId="8" xfId="7" applyNumberFormat="1" applyFont="1" applyBorder="1" applyProtection="1">
      <protection locked="0"/>
    </xf>
    <xf numFmtId="192" fontId="16" fillId="4" borderId="8" xfId="7" applyNumberFormat="1" applyFont="1" applyFill="1" applyBorder="1" applyProtection="1">
      <protection locked="0"/>
    </xf>
    <xf numFmtId="192" fontId="16" fillId="3" borderId="10" xfId="7" applyNumberFormat="1" applyFont="1" applyFill="1" applyBorder="1" applyProtection="1">
      <protection locked="0"/>
    </xf>
    <xf numFmtId="192" fontId="16" fillId="0" borderId="10" xfId="7" applyNumberFormat="1" applyFont="1" applyBorder="1" applyProtection="1">
      <protection locked="0"/>
    </xf>
    <xf numFmtId="192" fontId="16" fillId="4" borderId="10" xfId="7" applyNumberFormat="1" applyFont="1" applyFill="1" applyBorder="1" applyProtection="1">
      <protection locked="0"/>
    </xf>
    <xf numFmtId="192" fontId="16" fillId="3" borderId="34" xfId="7" applyNumberFormat="1" applyFont="1" applyFill="1" applyBorder="1" applyProtection="1">
      <protection locked="0"/>
    </xf>
    <xf numFmtId="192" fontId="16" fillId="0" borderId="34" xfId="7" applyNumberFormat="1" applyFont="1" applyBorder="1" applyProtection="1">
      <protection locked="0"/>
    </xf>
    <xf numFmtId="192" fontId="16" fillId="4" borderId="34" xfId="7" applyNumberFormat="1" applyFont="1" applyFill="1" applyBorder="1" applyProtection="1">
      <protection locked="0"/>
    </xf>
    <xf numFmtId="0" fontId="135" fillId="0" borderId="0" xfId="13" applyFont="1"/>
    <xf numFmtId="0" fontId="107" fillId="0" borderId="36" xfId="28" applyFont="1" applyBorder="1" applyAlignment="1" applyProtection="1">
      <alignment horizontal="centerContinuous" vertical="center"/>
      <protection locked="0"/>
    </xf>
    <xf numFmtId="0" fontId="10" fillId="0" borderId="0" xfId="1" applyFont="1" applyFill="1" applyAlignment="1" applyProtection="1">
      <protection locked="0"/>
    </xf>
    <xf numFmtId="199" fontId="16" fillId="0" borderId="7" xfId="2" applyNumberFormat="1" applyFont="1" applyBorder="1" applyAlignment="1" applyProtection="1">
      <alignment vertical="center"/>
      <protection locked="0"/>
    </xf>
    <xf numFmtId="199" fontId="16" fillId="2" borderId="7"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center"/>
      <protection locked="0"/>
    </xf>
    <xf numFmtId="199" fontId="19" fillId="3" borderId="7" xfId="2" applyNumberFormat="1" applyFont="1" applyFill="1" applyBorder="1" applyAlignment="1" applyProtection="1">
      <alignment vertical="center"/>
      <protection locked="0"/>
    </xf>
    <xf numFmtId="199" fontId="19" fillId="0" borderId="7" xfId="2" applyNumberFormat="1" applyFont="1" applyBorder="1" applyAlignment="1" applyProtection="1">
      <alignment vertical="center"/>
      <protection locked="0"/>
    </xf>
    <xf numFmtId="199" fontId="19" fillId="2" borderId="7" xfId="2" applyNumberFormat="1" applyFont="1" applyFill="1" applyBorder="1" applyAlignment="1" applyProtection="1">
      <alignment vertical="center"/>
      <protection locked="0"/>
    </xf>
    <xf numFmtId="180" fontId="27" fillId="5" borderId="34" xfId="2" applyNumberFormat="1" applyFont="1" applyFill="1" applyBorder="1" applyAlignment="1" applyProtection="1">
      <alignment vertical="center"/>
      <protection locked="0"/>
    </xf>
    <xf numFmtId="175" fontId="27" fillId="4" borderId="36" xfId="7" applyNumberFormat="1" applyFont="1" applyFill="1" applyBorder="1" applyProtection="1">
      <protection locked="0"/>
    </xf>
    <xf numFmtId="174" fontId="27" fillId="4" borderId="36" xfId="7" applyNumberFormat="1" applyFont="1" applyFill="1" applyBorder="1" applyProtection="1">
      <protection locked="0"/>
    </xf>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vertical="center" wrapText="1"/>
      <protection locked="0"/>
    </xf>
    <xf numFmtId="174" fontId="16" fillId="0" borderId="36" xfId="2" applyNumberFormat="1" applyFont="1" applyBorder="1" applyProtection="1">
      <protection locked="0"/>
    </xf>
    <xf numFmtId="0" fontId="19" fillId="0" borderId="36" xfId="2" applyFont="1" applyBorder="1" applyAlignment="1" applyProtection="1">
      <alignment horizontal="left" vertical="center"/>
      <protection locked="0"/>
    </xf>
    <xf numFmtId="174" fontId="19" fillId="0" borderId="36" xfId="0" applyNumberFormat="1" applyFont="1" applyBorder="1" applyProtection="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20" fillId="0" borderId="36" xfId="4" applyFont="1" applyBorder="1" applyAlignment="1">
      <alignment vertical="center"/>
    </xf>
    <xf numFmtId="0" fontId="31" fillId="0" borderId="36" xfId="4" applyFont="1" applyBorder="1" applyAlignment="1">
      <alignment vertical="center"/>
    </xf>
    <xf numFmtId="175" fontId="26" fillId="7" borderId="36" xfId="0" applyNumberFormat="1" applyFont="1" applyFill="1" applyBorder="1" applyProtection="1">
      <protection locked="0"/>
    </xf>
    <xf numFmtId="175"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4" fontId="16" fillId="3" borderId="36" xfId="2" applyNumberFormat="1" applyFont="1" applyFill="1" applyBorder="1" applyProtection="1">
      <protection locked="0"/>
    </xf>
    <xf numFmtId="0" fontId="16" fillId="0" borderId="36" xfId="0" applyFont="1" applyBorder="1" applyProtection="1">
      <protection locked="0"/>
    </xf>
    <xf numFmtId="202" fontId="19" fillId="0" borderId="36" xfId="4" applyNumberFormat="1" applyFont="1" applyBorder="1" applyAlignment="1" applyProtection="1">
      <alignment vertical="center"/>
      <protection locked="0"/>
    </xf>
    <xf numFmtId="0" fontId="65" fillId="0" borderId="36" xfId="28" applyFont="1" applyBorder="1" applyAlignment="1" applyProtection="1">
      <alignment vertical="top"/>
      <protection locked="0"/>
    </xf>
    <xf numFmtId="0" fontId="65" fillId="0" borderId="36" xfId="28" applyFont="1" applyBorder="1" applyAlignment="1" applyProtection="1">
      <alignment vertical="top" wrapText="1"/>
      <protection locked="0"/>
    </xf>
    <xf numFmtId="0" fontId="65" fillId="0" borderId="36" xfId="28" applyFont="1" applyBorder="1" applyAlignment="1" applyProtection="1">
      <alignment horizontal="left" vertical="top"/>
      <protection locked="0"/>
    </xf>
    <xf numFmtId="3" fontId="65" fillId="0" borderId="36" xfId="28" applyNumberFormat="1" applyFont="1" applyBorder="1" applyAlignment="1" applyProtection="1">
      <alignment horizontal="left" vertical="top"/>
      <protection locked="0"/>
    </xf>
    <xf numFmtId="221" fontId="65" fillId="0" borderId="36" xfId="28" applyNumberFormat="1" applyFont="1" applyBorder="1" applyAlignment="1" applyProtection="1">
      <alignment horizontal="left" vertical="top"/>
      <protection locked="0"/>
    </xf>
    <xf numFmtId="0" fontId="65" fillId="0" borderId="36" xfId="28" applyFont="1" applyBorder="1" applyAlignment="1" applyProtection="1">
      <alignment horizontal="left" vertical="top" wrapText="1"/>
      <protection locked="0"/>
    </xf>
    <xf numFmtId="0" fontId="65" fillId="0" borderId="36" xfId="28" applyFont="1" applyBorder="1" applyProtection="1">
      <protection locked="0"/>
    </xf>
    <xf numFmtId="0" fontId="65" fillId="2" borderId="36" xfId="28" applyFont="1" applyFill="1" applyBorder="1" applyProtection="1">
      <protection locked="0"/>
    </xf>
    <xf numFmtId="17" fontId="65" fillId="0" borderId="36" xfId="28" applyNumberFormat="1" applyFont="1" applyBorder="1" applyAlignment="1" applyProtection="1">
      <alignment horizontal="left" vertical="top" wrapText="1"/>
      <protection locked="0"/>
    </xf>
    <xf numFmtId="222" fontId="65" fillId="0" borderId="36" xfId="28" applyNumberFormat="1" applyFont="1" applyBorder="1" applyProtection="1">
      <protection locked="0"/>
    </xf>
    <xf numFmtId="0" fontId="205" fillId="0" borderId="0" xfId="0" applyFont="1"/>
    <xf numFmtId="0" fontId="113" fillId="2" borderId="0" xfId="0" applyFont="1" applyFill="1" applyAlignment="1">
      <alignment vertical="top" wrapText="1"/>
    </xf>
    <xf numFmtId="0" fontId="113" fillId="2" borderId="0" xfId="2" applyFont="1" applyFill="1"/>
    <xf numFmtId="49" fontId="135" fillId="0" borderId="0" xfId="5" applyNumberFormat="1" applyFont="1" applyAlignment="1">
      <alignment vertical="center" wrapText="1"/>
    </xf>
    <xf numFmtId="0" fontId="113" fillId="0" borderId="32" xfId="4" applyFont="1" applyBorder="1" applyAlignment="1" applyProtection="1">
      <alignment horizontal="left" vertical="center"/>
      <protection locked="0"/>
    </xf>
    <xf numFmtId="0" fontId="19" fillId="0" borderId="0" xfId="4" applyFont="1" applyAlignment="1" applyProtection="1">
      <alignment horizontal="left" vertical="center"/>
      <protection locked="0"/>
    </xf>
    <xf numFmtId="0" fontId="143" fillId="2" borderId="0" xfId="0" applyFont="1" applyFill="1" applyAlignment="1">
      <alignment vertical="top" wrapText="1"/>
    </xf>
    <xf numFmtId="0" fontId="107" fillId="0" borderId="10" xfId="28" applyFont="1" applyBorder="1" applyAlignment="1" applyProtection="1">
      <alignment horizontal="center"/>
      <protection locked="0"/>
    </xf>
    <xf numFmtId="192" fontId="19" fillId="0" borderId="0" xfId="2" applyNumberFormat="1" applyFont="1" applyAlignment="1" applyProtection="1">
      <alignment vertical="center"/>
      <protection locked="0"/>
    </xf>
    <xf numFmtId="0" fontId="111" fillId="0" borderId="1" xfId="1" applyFont="1" applyFill="1" applyBorder="1" applyAlignment="1" applyProtection="1">
      <alignment horizontal="left" vertical="top"/>
      <protection locked="0"/>
    </xf>
    <xf numFmtId="0" fontId="111" fillId="0" borderId="0" xfId="1" applyFont="1" applyFill="1" applyAlignment="1" applyProtection="1">
      <alignment horizontal="left" vertical="top"/>
      <protection locked="0"/>
    </xf>
    <xf numFmtId="0" fontId="136" fillId="0" borderId="0" xfId="4" applyFont="1" applyProtection="1">
      <protection locked="0"/>
    </xf>
    <xf numFmtId="173"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115"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4" fontId="16" fillId="3" borderId="10" xfId="13" applyNumberFormat="1" applyFont="1" applyFill="1" applyBorder="1" applyAlignment="1" applyProtection="1">
      <alignment horizontal="center"/>
      <protection locked="0"/>
    </xf>
    <xf numFmtId="180" fontId="16" fillId="0" borderId="6" xfId="13" applyNumberFormat="1" applyFont="1" applyBorder="1" applyProtection="1">
      <protection locked="0"/>
    </xf>
    <xf numFmtId="180" fontId="16" fillId="3" borderId="10" xfId="13" applyNumberFormat="1" applyFont="1" applyFill="1" applyBorder="1" applyProtection="1">
      <protection locked="0"/>
    </xf>
    <xf numFmtId="180" fontId="16" fillId="0" borderId="10" xfId="13" applyNumberFormat="1" applyFont="1" applyBorder="1" applyProtection="1">
      <protection locked="0"/>
    </xf>
    <xf numFmtId="0" fontId="45" fillId="0" borderId="0" xfId="13" applyFont="1" applyAlignment="1">
      <alignment vertical="center"/>
    </xf>
    <xf numFmtId="174" fontId="5" fillId="0" borderId="0" xfId="13" applyNumberFormat="1" applyFont="1" applyAlignment="1">
      <alignment vertical="center"/>
    </xf>
    <xf numFmtId="186" fontId="19" fillId="0" borderId="7" xfId="7" applyNumberFormat="1" applyFont="1" applyFill="1" applyBorder="1" applyAlignment="1" applyProtection="1">
      <alignment vertical="center"/>
      <protection locked="0"/>
    </xf>
    <xf numFmtId="199" fontId="113" fillId="3" borderId="7" xfId="4" applyNumberFormat="1" applyFont="1" applyFill="1" applyBorder="1" applyAlignment="1" applyProtection="1">
      <alignment vertical="center"/>
      <protection locked="0"/>
    </xf>
    <xf numFmtId="199" fontId="113" fillId="2" borderId="7" xfId="4" applyNumberFormat="1" applyFont="1" applyFill="1" applyBorder="1" applyAlignment="1" applyProtection="1">
      <alignment vertical="center"/>
      <protection locked="0"/>
    </xf>
    <xf numFmtId="174" fontId="16" fillId="3" borderId="7" xfId="2" applyNumberFormat="1" applyFont="1" applyFill="1" applyBorder="1" applyAlignment="1" applyProtection="1">
      <alignment vertical="center" wrapText="1"/>
      <protection locked="0"/>
    </xf>
    <xf numFmtId="174" fontId="16" fillId="3" borderId="34" xfId="2" applyNumberFormat="1" applyFont="1" applyFill="1" applyBorder="1" applyAlignment="1" applyProtection="1">
      <alignment vertical="center" wrapText="1"/>
      <protection locked="0"/>
    </xf>
    <xf numFmtId="174" fontId="201" fillId="0" borderId="7" xfId="2" applyNumberFormat="1" applyFont="1" applyBorder="1" applyAlignment="1" applyProtection="1">
      <alignment vertical="center" wrapText="1"/>
      <protection locked="0"/>
    </xf>
    <xf numFmtId="174" fontId="201" fillId="0" borderId="34" xfId="2" applyNumberFormat="1" applyFont="1" applyBorder="1" applyAlignment="1" applyProtection="1">
      <alignment vertical="center" wrapText="1"/>
      <protection locked="0"/>
    </xf>
    <xf numFmtId="174" fontId="16" fillId="0" borderId="11" xfId="2" applyNumberFormat="1" applyFont="1" applyBorder="1" applyAlignment="1" applyProtection="1">
      <alignment wrapText="1"/>
      <protection locked="0"/>
    </xf>
    <xf numFmtId="0" fontId="103" fillId="0" borderId="0" xfId="28" applyFont="1" applyAlignment="1" applyProtection="1">
      <alignment horizontal="left" vertical="center" wrapText="1"/>
      <protection locked="0"/>
    </xf>
    <xf numFmtId="0" fontId="65" fillId="0" borderId="37" xfId="28" applyFont="1" applyBorder="1" applyAlignment="1">
      <alignment horizontal="centerContinuous" vertical="center"/>
    </xf>
    <xf numFmtId="0" fontId="107" fillId="0" borderId="37" xfId="28" applyFont="1" applyBorder="1" applyAlignment="1" applyProtection="1">
      <alignment horizontal="centerContinuous" vertical="center"/>
      <protection locked="0"/>
    </xf>
    <xf numFmtId="0" fontId="106" fillId="0" borderId="0" xfId="28" applyFont="1" applyProtection="1">
      <protection locked="0"/>
    </xf>
    <xf numFmtId="0" fontId="109" fillId="0" borderId="7" xfId="28" applyFont="1" applyBorder="1" applyAlignment="1" applyProtection="1">
      <alignment horizontal="left" vertical="top"/>
      <protection locked="0"/>
    </xf>
    <xf numFmtId="17" fontId="65" fillId="0" borderId="7" xfId="28" quotePrefix="1" applyNumberFormat="1" applyFont="1" applyBorder="1" applyAlignment="1" applyProtection="1">
      <alignment horizontal="left" vertical="top" wrapText="1"/>
      <protection locked="0"/>
    </xf>
    <xf numFmtId="0" fontId="107" fillId="0" borderId="7" xfId="28" applyFont="1" applyBorder="1" applyAlignment="1" applyProtection="1">
      <alignment horizontal="centerContinuous" vertical="center"/>
      <protection locked="0"/>
    </xf>
    <xf numFmtId="0" fontId="107" fillId="0" borderId="38" xfId="28" applyFont="1" applyBorder="1" applyAlignment="1" applyProtection="1">
      <alignment horizontal="centerContinuous" vertical="center"/>
      <protection locked="0"/>
    </xf>
    <xf numFmtId="0" fontId="107" fillId="0" borderId="37" xfId="28" applyFont="1" applyBorder="1" applyAlignment="1" applyProtection="1">
      <alignment horizontal="center"/>
      <protection locked="0"/>
    </xf>
    <xf numFmtId="0" fontId="65" fillId="0" borderId="37" xfId="28" applyFont="1" applyBorder="1" applyAlignment="1" applyProtection="1">
      <alignment vertical="top"/>
      <protection locked="0"/>
    </xf>
    <xf numFmtId="0" fontId="109" fillId="0" borderId="38" xfId="28" applyFont="1" applyBorder="1" applyAlignment="1" applyProtection="1">
      <alignment vertical="top"/>
      <protection locked="0"/>
    </xf>
    <xf numFmtId="0" fontId="65" fillId="0" borderId="37" xfId="28" applyFont="1" applyBorder="1" applyAlignment="1" applyProtection="1">
      <alignment horizontal="left" vertical="top"/>
      <protection locked="0"/>
    </xf>
    <xf numFmtId="3" fontId="65" fillId="0" borderId="37" xfId="28" applyNumberFormat="1" applyFont="1" applyBorder="1" applyAlignment="1" applyProtection="1">
      <alignment horizontal="left" vertical="top"/>
      <protection locked="0"/>
    </xf>
    <xf numFmtId="0" fontId="65" fillId="0" borderId="37" xfId="28" applyFont="1" applyBorder="1" applyAlignment="1" applyProtection="1">
      <alignment vertical="top" wrapText="1"/>
      <protection locked="0"/>
    </xf>
    <xf numFmtId="221" fontId="65" fillId="0" borderId="37" xfId="28" applyNumberFormat="1" applyFont="1" applyBorder="1" applyAlignment="1" applyProtection="1">
      <alignment horizontal="left" vertical="top"/>
      <protection locked="0"/>
    </xf>
    <xf numFmtId="15" fontId="65" fillId="0" borderId="37" xfId="28" applyNumberFormat="1" applyFont="1" applyBorder="1" applyAlignment="1" applyProtection="1">
      <alignment vertical="top"/>
      <protection locked="0"/>
    </xf>
    <xf numFmtId="14" fontId="65" fillId="0" borderId="37" xfId="28" applyNumberFormat="1" applyFont="1" applyBorder="1" applyAlignment="1" applyProtection="1">
      <alignment horizontal="left" vertical="top" wrapText="1"/>
      <protection locked="0"/>
    </xf>
    <xf numFmtId="0" fontId="65" fillId="0" borderId="37" xfId="28" applyFont="1" applyBorder="1" applyAlignment="1" applyProtection="1">
      <alignment horizontal="left" vertical="top" wrapText="1"/>
      <protection locked="0"/>
    </xf>
    <xf numFmtId="0" fontId="65" fillId="0" borderId="38" xfId="28" applyFont="1" applyBorder="1" applyAlignment="1" applyProtection="1">
      <alignment vertical="top"/>
      <protection locked="0"/>
    </xf>
    <xf numFmtId="0" fontId="107" fillId="0" borderId="38" xfId="28" applyFont="1" applyBorder="1" applyAlignment="1" applyProtection="1">
      <alignment horizontal="center"/>
      <protection locked="0"/>
    </xf>
    <xf numFmtId="0" fontId="65" fillId="2" borderId="37" xfId="28" applyFont="1" applyFill="1" applyBorder="1" applyAlignment="1" applyProtection="1">
      <alignment vertical="top"/>
      <protection locked="0"/>
    </xf>
    <xf numFmtId="0" fontId="109" fillId="0" borderId="37" xfId="28" applyFont="1" applyBorder="1" applyAlignment="1" applyProtection="1">
      <alignment vertical="top"/>
      <protection locked="0"/>
    </xf>
    <xf numFmtId="15" fontId="65" fillId="0" borderId="38" xfId="28" applyNumberFormat="1" applyFont="1" applyBorder="1" applyAlignment="1" applyProtection="1">
      <alignment vertical="top"/>
      <protection locked="0"/>
    </xf>
    <xf numFmtId="246" fontId="3" fillId="0" borderId="0" xfId="2" applyNumberFormat="1" applyFont="1" applyProtection="1">
      <protection locked="0"/>
    </xf>
    <xf numFmtId="247" fontId="3" fillId="0" borderId="0" xfId="2" applyNumberFormat="1" applyFont="1" applyProtection="1">
      <protection locked="0"/>
    </xf>
    <xf numFmtId="0" fontId="16" fillId="0" borderId="0" xfId="0" applyFont="1" applyAlignment="1" applyProtection="1">
      <alignment horizontal="left" wrapText="1"/>
      <protection locked="0"/>
    </xf>
    <xf numFmtId="174" fontId="16" fillId="0" borderId="1" xfId="13" applyNumberFormat="1" applyFont="1" applyBorder="1" applyAlignment="1" applyProtection="1">
      <alignment horizontal="left" indent="1"/>
      <protection locked="0"/>
    </xf>
    <xf numFmtId="174" fontId="16" fillId="0" borderId="33" xfId="13" applyNumberFormat="1" applyFont="1" applyBorder="1" applyAlignment="1" applyProtection="1">
      <alignment horizontal="left" indent="1"/>
      <protection locked="0"/>
    </xf>
    <xf numFmtId="174" fontId="16" fillId="0" borderId="0" xfId="13" applyNumberFormat="1" applyFont="1" applyAlignment="1" applyProtection="1">
      <alignment horizontal="left" indent="1"/>
      <protection locked="0"/>
    </xf>
    <xf numFmtId="174" fontId="16" fillId="0" borderId="6" xfId="13" applyNumberFormat="1" applyFont="1" applyBorder="1" applyAlignment="1" applyProtection="1">
      <alignment horizontal="left" indent="1"/>
      <protection locked="0"/>
    </xf>
    <xf numFmtId="174" fontId="19" fillId="0" borderId="32" xfId="13" applyNumberFormat="1" applyFont="1" applyBorder="1" applyAlignment="1" applyProtection="1">
      <alignment horizontal="left" indent="1"/>
      <protection locked="0"/>
    </xf>
    <xf numFmtId="0" fontId="16" fillId="0" borderId="0" xfId="0" applyFont="1" applyAlignment="1" applyProtection="1">
      <alignment horizontal="left" wrapText="1" indent="1"/>
      <protection locked="0"/>
    </xf>
    <xf numFmtId="174" fontId="16" fillId="3" borderId="10" xfId="13" applyNumberFormat="1" applyFont="1" applyFill="1" applyBorder="1" applyAlignment="1" applyProtection="1">
      <alignment horizontal="left"/>
      <protection locked="0"/>
    </xf>
    <xf numFmtId="174" fontId="16" fillId="3" borderId="34" xfId="13" applyNumberFormat="1" applyFont="1" applyFill="1" applyBorder="1" applyAlignment="1" applyProtection="1">
      <alignment horizontal="left"/>
      <protection locked="0"/>
    </xf>
    <xf numFmtId="174" fontId="16" fillId="0" borderId="34" xfId="13" applyNumberFormat="1" applyFont="1" applyBorder="1" applyAlignment="1" applyProtection="1">
      <alignment horizontal="left"/>
      <protection locked="0"/>
    </xf>
    <xf numFmtId="174" fontId="16" fillId="3" borderId="8" xfId="13" applyNumberFormat="1" applyFont="1" applyFill="1" applyBorder="1" applyAlignment="1" applyProtection="1">
      <alignment horizontal="left"/>
      <protection locked="0"/>
    </xf>
    <xf numFmtId="174" fontId="16" fillId="0" borderId="8" xfId="13" applyNumberFormat="1" applyFont="1" applyBorder="1" applyAlignment="1" applyProtection="1">
      <alignment horizontal="left"/>
      <protection locked="0"/>
    </xf>
    <xf numFmtId="174" fontId="16" fillId="0" borderId="10" xfId="13" applyNumberFormat="1" applyFont="1" applyBorder="1" applyAlignment="1" applyProtection="1">
      <alignment horizontal="left"/>
      <protection locked="0"/>
    </xf>
    <xf numFmtId="174" fontId="19" fillId="3" borderId="7" xfId="13" applyNumberFormat="1" applyFont="1" applyFill="1" applyBorder="1" applyAlignment="1" applyProtection="1">
      <alignment horizontal="left"/>
      <protection locked="0"/>
    </xf>
    <xf numFmtId="174" fontId="19" fillId="0" borderId="7" xfId="13" applyNumberFormat="1" applyFont="1" applyBorder="1" applyAlignment="1" applyProtection="1">
      <alignment horizontal="left"/>
      <protection locked="0"/>
    </xf>
    <xf numFmtId="174" fontId="16" fillId="0" borderId="33" xfId="13" applyNumberFormat="1" applyFont="1" applyBorder="1" applyAlignment="1" applyProtection="1">
      <alignment horizontal="left"/>
      <protection locked="0"/>
    </xf>
    <xf numFmtId="174" fontId="16" fillId="0" borderId="9" xfId="13" applyNumberFormat="1" applyFont="1" applyBorder="1" applyAlignment="1" applyProtection="1">
      <alignment horizontal="left"/>
      <protection locked="0"/>
    </xf>
    <xf numFmtId="0" fontId="207" fillId="0" borderId="0" xfId="0" applyFont="1" applyAlignment="1" applyProtection="1">
      <alignment horizontal="left" vertical="top" wrapText="1"/>
      <protection locked="0"/>
    </xf>
    <xf numFmtId="0" fontId="206" fillId="0" borderId="37" xfId="0" applyFont="1" applyBorder="1" applyAlignment="1" applyProtection="1">
      <alignment horizontal="left" vertical="center"/>
      <protection locked="0"/>
    </xf>
    <xf numFmtId="174" fontId="209" fillId="3" borderId="8" xfId="13" applyNumberFormat="1" applyFont="1" applyFill="1" applyBorder="1" applyProtection="1">
      <protection locked="0"/>
    </xf>
    <xf numFmtId="174" fontId="209" fillId="3" borderId="10" xfId="13" applyNumberFormat="1" applyFont="1" applyFill="1" applyBorder="1" applyProtection="1">
      <protection locked="0"/>
    </xf>
    <xf numFmtId="0" fontId="9" fillId="0" borderId="0" xfId="2" applyFont="1" applyAlignment="1">
      <alignment horizontal="left"/>
    </xf>
    <xf numFmtId="0" fontId="5" fillId="0" borderId="0" xfId="0" applyFont="1" applyAlignment="1" applyProtection="1">
      <alignment horizontal="left" vertical="top" wrapText="1"/>
      <protection locked="0"/>
    </xf>
    <xf numFmtId="0" fontId="26" fillId="0" borderId="0" xfId="5" applyFont="1" applyAlignment="1" applyProtection="1">
      <alignment wrapText="1"/>
      <protection locked="0"/>
    </xf>
    <xf numFmtId="0" fontId="26" fillId="0" borderId="11" xfId="5" applyFont="1" applyBorder="1" applyAlignment="1" applyProtection="1">
      <alignment wrapText="1"/>
      <protection locked="0"/>
    </xf>
    <xf numFmtId="0" fontId="26" fillId="4" borderId="0" xfId="5" applyFont="1" applyFill="1" applyAlignment="1" applyProtection="1">
      <alignment wrapText="1"/>
      <protection locked="0"/>
    </xf>
    <xf numFmtId="0" fontId="26" fillId="4" borderId="11" xfId="5" applyFont="1" applyFill="1" applyBorder="1" applyAlignment="1" applyProtection="1">
      <alignment wrapText="1"/>
      <protection locked="0"/>
    </xf>
    <xf numFmtId="0" fontId="0" fillId="0" borderId="11" xfId="0" applyBorder="1" applyAlignment="1">
      <alignment wrapText="1"/>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2"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16" fillId="4" borderId="11" xfId="5" applyFont="1" applyFill="1" applyBorder="1" applyAlignment="1" applyProtection="1">
      <alignment wrapText="1"/>
      <protection locked="0"/>
    </xf>
    <xf numFmtId="0" fontId="155" fillId="0" borderId="13" xfId="5" quotePrefix="1" applyFont="1" applyBorder="1" applyAlignment="1" applyProtection="1">
      <alignment horizontal="left" vertical="center" wrapText="1"/>
      <protection locked="0"/>
    </xf>
    <xf numFmtId="0" fontId="155" fillId="0" borderId="32" xfId="5" quotePrefix="1"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0" fontId="155" fillId="0" borderId="13" xfId="5" applyFont="1" applyBorder="1" applyAlignment="1" applyProtection="1">
      <alignment horizontal="left" vertical="center" wrapText="1"/>
      <protection locked="0"/>
    </xf>
    <xf numFmtId="0" fontId="155" fillId="0" borderId="32" xfId="5" applyFont="1" applyBorder="1" applyAlignment="1" applyProtection="1">
      <alignment horizontal="left" vertical="center" wrapText="1"/>
      <protection locked="0"/>
    </xf>
    <xf numFmtId="0" fontId="26" fillId="4" borderId="0" xfId="5" applyFont="1" applyFill="1" applyAlignment="1" applyProtection="1">
      <alignment vertical="top" wrapText="1"/>
      <protection locked="0"/>
    </xf>
    <xf numFmtId="0" fontId="26" fillId="4" borderId="11" xfId="5" applyFont="1" applyFill="1" applyBorder="1" applyAlignment="1" applyProtection="1">
      <alignment vertical="top" wrapText="1"/>
      <protection locked="0"/>
    </xf>
    <xf numFmtId="0" fontId="9" fillId="0" borderId="0" xfId="0" applyFont="1" applyAlignment="1" applyProtection="1">
      <alignment horizontal="left" vertical="top"/>
      <protection locked="0"/>
    </xf>
    <xf numFmtId="0" fontId="16" fillId="0" borderId="1" xfId="2" applyFont="1" applyBorder="1" applyAlignment="1" applyProtection="1">
      <alignment horizontal="left" vertical="center" wrapText="1"/>
      <protection locked="0"/>
    </xf>
    <xf numFmtId="0" fontId="16" fillId="0" borderId="33" xfId="2" applyFont="1" applyBorder="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0" xfId="2" applyFont="1" applyAlignment="1" applyProtection="1">
      <alignment horizontal="left" vertical="center"/>
      <protection locked="0"/>
    </xf>
    <xf numFmtId="0" fontId="16" fillId="0" borderId="11" xfId="2" applyFont="1" applyBorder="1" applyAlignment="1" applyProtection="1">
      <alignment horizontal="left" vertical="center"/>
      <protection locked="0"/>
    </xf>
    <xf numFmtId="0" fontId="207" fillId="0" borderId="0" xfId="0" applyFont="1" applyAlignment="1" applyProtection="1">
      <alignment horizontal="left" vertical="top" wrapText="1"/>
      <protection locked="0"/>
    </xf>
    <xf numFmtId="0" fontId="16" fillId="0" borderId="32" xfId="2" applyFont="1" applyBorder="1" applyAlignment="1" applyProtection="1">
      <alignment horizontal="left" vertical="center"/>
      <protection locked="0"/>
    </xf>
    <xf numFmtId="0" fontId="5" fillId="0" borderId="0" xfId="0" applyFont="1" applyAlignment="1" applyProtection="1">
      <alignment horizontal="left" vertical="top"/>
      <protection locked="0"/>
    </xf>
    <xf numFmtId="0" fontId="14" fillId="0" borderId="0" xfId="2" applyFont="1" applyAlignment="1" applyProtection="1">
      <alignment wrapText="1"/>
      <protection locked="0"/>
    </xf>
    <xf numFmtId="0" fontId="16" fillId="0" borderId="13" xfId="4" applyFont="1" applyBorder="1" applyAlignment="1" applyProtection="1">
      <alignment horizontal="center" vertical="center"/>
      <protection locked="0"/>
    </xf>
    <xf numFmtId="189" fontId="16" fillId="0" borderId="13" xfId="4" applyNumberFormat="1" applyFont="1" applyBorder="1" applyAlignment="1" applyProtection="1">
      <alignment horizontal="center" vertical="center"/>
      <protection locked="0"/>
    </xf>
    <xf numFmtId="189" fontId="16" fillId="0" borderId="13" xfId="4" applyNumberFormat="1" applyFont="1" applyBorder="1" applyAlignment="1" applyProtection="1">
      <alignment horizontal="center"/>
      <protection locked="0"/>
    </xf>
    <xf numFmtId="189"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9" fontId="16" fillId="0" borderId="7" xfId="4" applyNumberFormat="1" applyFont="1" applyBorder="1" applyAlignment="1" applyProtection="1">
      <alignment horizontal="center" vertical="center"/>
      <protection locked="0"/>
    </xf>
    <xf numFmtId="189" fontId="16" fillId="0" borderId="13" xfId="4" applyNumberFormat="1" applyFont="1" applyBorder="1" applyAlignment="1" applyProtection="1">
      <alignment horizontal="center" vertical="center" wrapText="1"/>
      <protection locked="0"/>
    </xf>
    <xf numFmtId="189"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0" fontId="119" fillId="0" borderId="0" xfId="2" applyFont="1" applyAlignment="1" applyProtection="1">
      <alignment horizontal="left" wrapText="1"/>
      <protection locked="0"/>
    </xf>
    <xf numFmtId="0" fontId="5" fillId="2" borderId="0" xfId="0" applyFont="1" applyFill="1" applyAlignment="1" applyProtection="1">
      <alignment horizontal="left" vertical="top" wrapText="1"/>
      <protection locked="0"/>
    </xf>
    <xf numFmtId="0" fontId="119"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49" fontId="10" fillId="0" borderId="13" xfId="18" applyNumberFormat="1" applyFont="1" applyBorder="1" applyAlignment="1" applyProtection="1">
      <alignment horizontal="center" vertical="center" wrapText="1"/>
      <protection locked="0"/>
    </xf>
    <xf numFmtId="49" fontId="10" fillId="0" borderId="32"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6"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176" fontId="10" fillId="0" borderId="35" xfId="18" applyNumberFormat="1" applyFont="1" applyBorder="1" applyAlignment="1" applyProtection="1">
      <alignment horizontal="center"/>
      <protection locked="0"/>
    </xf>
    <xf numFmtId="176" fontId="10" fillId="0" borderId="33" xfId="18" applyNumberFormat="1" applyFont="1" applyBorder="1" applyAlignment="1" applyProtection="1">
      <alignment horizontal="center"/>
      <protection locked="0"/>
    </xf>
    <xf numFmtId="0" fontId="10" fillId="0" borderId="35" xfId="18" applyFont="1" applyBorder="1" applyAlignment="1" applyProtection="1">
      <alignment horizontal="center"/>
      <protection locked="0"/>
    </xf>
    <xf numFmtId="0" fontId="10" fillId="0" borderId="33" xfId="18" applyFont="1" applyBorder="1" applyAlignment="1" applyProtection="1">
      <alignment horizontal="center"/>
      <protection locked="0"/>
    </xf>
    <xf numFmtId="176" fontId="10" fillId="0" borderId="12" xfId="18" applyNumberFormat="1" applyFont="1" applyBorder="1" applyAlignment="1" applyProtection="1">
      <alignment horizontal="center"/>
      <protection locked="0"/>
    </xf>
    <xf numFmtId="176"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6" fontId="10" fillId="0" borderId="14" xfId="18" applyNumberFormat="1" applyFont="1" applyBorder="1" applyAlignment="1" applyProtection="1">
      <alignment horizontal="center"/>
      <protection locked="0"/>
    </xf>
    <xf numFmtId="176" fontId="10" fillId="0" borderId="9" xfId="18" applyNumberFormat="1" applyFont="1" applyBorder="1" applyAlignment="1" applyProtection="1">
      <alignment horizontal="center"/>
      <protection locked="0"/>
    </xf>
    <xf numFmtId="200" fontId="10" fillId="0" borderId="14" xfId="18" applyNumberFormat="1" applyFont="1" applyBorder="1" applyAlignment="1" applyProtection="1">
      <alignment horizontal="center"/>
      <protection locked="0"/>
    </xf>
    <xf numFmtId="200" fontId="10" fillId="0" borderId="9" xfId="18" applyNumberFormat="1" applyFont="1" applyBorder="1" applyAlignment="1" applyProtection="1">
      <alignment horizontal="center"/>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0" fontId="123" fillId="0" borderId="0" xfId="2" applyFont="1" applyProtection="1">
      <protection locked="0"/>
    </xf>
    <xf numFmtId="0" fontId="133" fillId="0" borderId="0" xfId="0" applyFont="1" applyAlignment="1" applyProtection="1">
      <alignment vertical="top" wrapText="1"/>
      <protection locked="0"/>
    </xf>
    <xf numFmtId="0" fontId="16" fillId="0" borderId="13" xfId="0" quotePrefix="1" applyFont="1" applyBorder="1" applyAlignment="1" applyProtection="1">
      <alignment horizontal="center" vertical="top"/>
      <protection locked="0"/>
    </xf>
    <xf numFmtId="0" fontId="16" fillId="0" borderId="36" xfId="0" applyFont="1" applyBorder="1" applyAlignment="1" applyProtection="1">
      <alignment horizontal="center" vertical="top"/>
      <protection locked="0"/>
    </xf>
    <xf numFmtId="49" fontId="16" fillId="0" borderId="35" xfId="13" applyNumberFormat="1" applyFont="1" applyBorder="1" applyAlignment="1" applyProtection="1">
      <alignment horizontal="right" vertical="top"/>
      <protection locked="0"/>
    </xf>
    <xf numFmtId="49" fontId="16" fillId="0" borderId="33"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5" fontId="16" fillId="7" borderId="13" xfId="0" applyNumberFormat="1" applyFont="1" applyFill="1" applyBorder="1" applyProtection="1">
      <protection locked="0"/>
    </xf>
    <xf numFmtId="175" fontId="16" fillId="7" borderId="36" xfId="0" applyNumberFormat="1" applyFont="1" applyFill="1" applyBorder="1" applyProtection="1">
      <protection locked="0"/>
    </xf>
    <xf numFmtId="175" fontId="16" fillId="7" borderId="35" xfId="0" applyNumberFormat="1" applyFont="1" applyFill="1" applyBorder="1" applyProtection="1">
      <protection locked="0"/>
    </xf>
    <xf numFmtId="175" fontId="16" fillId="7" borderId="33" xfId="0" applyNumberFormat="1" applyFont="1" applyFill="1" applyBorder="1" applyProtection="1">
      <protection locked="0"/>
    </xf>
    <xf numFmtId="175" fontId="113" fillId="7" borderId="12" xfId="0" applyNumberFormat="1" applyFont="1" applyFill="1" applyBorder="1" applyProtection="1">
      <protection locked="0"/>
    </xf>
    <xf numFmtId="175" fontId="113" fillId="7" borderId="11" xfId="0" applyNumberFormat="1" applyFont="1" applyFill="1" applyBorder="1" applyProtection="1">
      <protection locked="0"/>
    </xf>
    <xf numFmtId="175" fontId="113" fillId="7" borderId="14" xfId="0" applyNumberFormat="1" applyFont="1" applyFill="1" applyBorder="1" applyProtection="1">
      <protection locked="0"/>
    </xf>
    <xf numFmtId="175" fontId="113" fillId="7" borderId="9" xfId="0" applyNumberFormat="1" applyFont="1" applyFill="1" applyBorder="1" applyProtection="1">
      <protection locked="0"/>
    </xf>
    <xf numFmtId="175" fontId="19" fillId="7" borderId="13" xfId="0" applyNumberFormat="1" applyFont="1" applyFill="1" applyBorder="1" applyProtection="1">
      <protection locked="0"/>
    </xf>
    <xf numFmtId="175" fontId="19" fillId="7" borderId="36"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16" fillId="7" borderId="12" xfId="0" applyNumberFormat="1" applyFont="1" applyFill="1" applyBorder="1" applyProtection="1">
      <protection locked="0"/>
    </xf>
    <xf numFmtId="175" fontId="16" fillId="7" borderId="11" xfId="0" applyNumberFormat="1" applyFont="1" applyFill="1" applyBorder="1" applyProtection="1">
      <protection locked="0"/>
    </xf>
    <xf numFmtId="175" fontId="16" fillId="7" borderId="14" xfId="0" applyNumberFormat="1" applyFont="1" applyFill="1" applyBorder="1" applyProtection="1">
      <protection locked="0"/>
    </xf>
    <xf numFmtId="175" fontId="16" fillId="7" borderId="9" xfId="0" applyNumberFormat="1" applyFont="1" applyFill="1" applyBorder="1" applyProtection="1">
      <protection locked="0"/>
    </xf>
    <xf numFmtId="37" fontId="19"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3" xfId="2" applyNumberFormat="1" applyFont="1" applyBorder="1" applyAlignment="1" applyProtection="1">
      <alignment horizontal="left" wrapText="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6" xfId="2" applyNumberFormat="1" applyFont="1" applyBorder="1" applyAlignment="1" applyProtection="1">
      <alignment horizontal="center" vertical="center"/>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0" xfId="2" applyFont="1" applyAlignment="1">
      <alignment vertical="top" wrapText="1"/>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0" fontId="16" fillId="0" borderId="1" xfId="2" applyFont="1" applyBorder="1" applyAlignment="1" applyProtection="1">
      <alignment horizontal="left"/>
      <protection locked="0"/>
    </xf>
    <xf numFmtId="0" fontId="16" fillId="0" borderId="33"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3"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3" xfId="2" applyFont="1" applyBorder="1" applyAlignment="1" applyProtection="1">
      <alignment horizontal="left" vertical="center"/>
      <protection locked="0"/>
    </xf>
    <xf numFmtId="189" fontId="113" fillId="3" borderId="14" xfId="2" quotePrefix="1" applyNumberFormat="1" applyFont="1" applyFill="1" applyBorder="1" applyAlignment="1" applyProtection="1">
      <alignment horizontal="center" vertical="center"/>
      <protection locked="0"/>
    </xf>
    <xf numFmtId="189" fontId="113" fillId="3" borderId="9" xfId="2" quotePrefix="1" applyNumberFormat="1" applyFont="1" applyFill="1" applyBorder="1" applyAlignment="1" applyProtection="1">
      <alignment horizontal="center" vertical="center"/>
      <protection locked="0"/>
    </xf>
    <xf numFmtId="189" fontId="113" fillId="0" borderId="13" xfId="2" quotePrefix="1" applyNumberFormat="1" applyFont="1" applyBorder="1" applyAlignment="1" applyProtection="1">
      <alignment horizontal="center" vertical="center"/>
      <protection locked="0"/>
    </xf>
    <xf numFmtId="189" fontId="113" fillId="0" borderId="36" xfId="2" quotePrefix="1" applyNumberFormat="1" applyFont="1" applyBorder="1" applyAlignment="1" applyProtection="1">
      <alignment horizontal="center" vertical="center"/>
      <protection locked="0"/>
    </xf>
    <xf numFmtId="0" fontId="129" fillId="0" borderId="0" xfId="0" applyFont="1" applyAlignment="1" applyProtection="1">
      <alignment vertical="top" wrapText="1"/>
      <protection locked="0"/>
    </xf>
    <xf numFmtId="174" fontId="5" fillId="0" borderId="0" xfId="2" applyNumberFormat="1" applyFont="1" applyAlignment="1" applyProtection="1">
      <alignment horizontal="left" vertical="center"/>
      <protection locked="0"/>
    </xf>
    <xf numFmtId="174" fontId="5" fillId="0" borderId="11" xfId="2" applyNumberFormat="1" applyFont="1" applyBorder="1" applyAlignment="1" applyProtection="1">
      <alignment horizontal="left" vertical="center"/>
      <protection locked="0"/>
    </xf>
    <xf numFmtId="189" fontId="16" fillId="0" borderId="13" xfId="2" applyNumberFormat="1" applyFont="1" applyBorder="1" applyAlignment="1" applyProtection="1">
      <alignment horizontal="center" vertical="center"/>
      <protection locked="0"/>
    </xf>
    <xf numFmtId="189" fontId="16" fillId="0" borderId="32" xfId="2" applyNumberFormat="1" applyFont="1" applyBorder="1" applyAlignment="1" applyProtection="1">
      <alignment horizontal="center" vertical="center"/>
      <protection locked="0"/>
    </xf>
    <xf numFmtId="189" fontId="16" fillId="0" borderId="36" xfId="2" applyNumberFormat="1" applyFont="1" applyBorder="1" applyAlignment="1" applyProtection="1">
      <alignment horizontal="center" vertical="center"/>
      <protection locked="0"/>
    </xf>
    <xf numFmtId="0" fontId="129" fillId="0" borderId="0" xfId="0" applyFont="1" applyAlignment="1" applyProtection="1">
      <alignment horizontal="left" vertical="top" wrapText="1"/>
      <protection locked="0"/>
    </xf>
    <xf numFmtId="0" fontId="14" fillId="0" borderId="0" xfId="2" applyFont="1" applyAlignment="1" applyProtection="1">
      <alignment horizontal="left" wrapText="1"/>
      <protection locked="0"/>
    </xf>
    <xf numFmtId="189" fontId="16" fillId="3" borderId="13" xfId="2" quotePrefix="1" applyNumberFormat="1" applyFont="1" applyFill="1" applyBorder="1" applyAlignment="1" applyProtection="1">
      <alignment horizontal="center" vertical="center"/>
      <protection locked="0"/>
    </xf>
    <xf numFmtId="189" fontId="16" fillId="3" borderId="32" xfId="2" quotePrefix="1" applyNumberFormat="1" applyFont="1" applyFill="1" applyBorder="1" applyAlignment="1" applyProtection="1">
      <alignment horizontal="center" vertical="center"/>
      <protection locked="0"/>
    </xf>
    <xf numFmtId="189" fontId="16" fillId="3" borderId="36" xfId="2" quotePrefix="1" applyNumberFormat="1" applyFont="1" applyFill="1" applyBorder="1" applyAlignment="1" applyProtection="1">
      <alignment horizontal="center" vertical="center"/>
      <protection locked="0"/>
    </xf>
    <xf numFmtId="189" fontId="16" fillId="0" borderId="13" xfId="2" quotePrefix="1" applyNumberFormat="1" applyFont="1" applyBorder="1" applyAlignment="1" applyProtection="1">
      <alignment horizontal="center" vertical="center"/>
      <protection locked="0"/>
    </xf>
    <xf numFmtId="189" fontId="16" fillId="0" borderId="32" xfId="2" quotePrefix="1" applyNumberFormat="1" applyFont="1" applyBorder="1" applyAlignment="1" applyProtection="1">
      <alignment horizontal="center" vertical="center"/>
      <protection locked="0"/>
    </xf>
    <xf numFmtId="189" fontId="16" fillId="0" borderId="36"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vertical="center" wrapText="1" indent="1"/>
      <protection locked="0"/>
    </xf>
    <xf numFmtId="0" fontId="16" fillId="0" borderId="11" xfId="4" applyFont="1" applyBorder="1" applyAlignment="1" applyProtection="1">
      <alignment horizontal="left" vertical="center" wrapText="1" indent="1"/>
      <protection locked="0"/>
    </xf>
    <xf numFmtId="0" fontId="16" fillId="0" borderId="6" xfId="4" applyFont="1" applyBorder="1" applyAlignment="1" applyProtection="1">
      <alignment horizontal="left" vertical="center" wrapText="1" indent="1"/>
      <protection locked="0"/>
    </xf>
    <xf numFmtId="0" fontId="16" fillId="0" borderId="9" xfId="4" applyFont="1" applyBorder="1" applyAlignment="1" applyProtection="1">
      <alignment horizontal="left" vertical="center" wrapText="1" indent="1"/>
      <protection locked="0"/>
    </xf>
    <xf numFmtId="179" fontId="16" fillId="0" borderId="13" xfId="2" quotePrefix="1" applyNumberFormat="1" applyFont="1" applyBorder="1" applyAlignment="1" applyProtection="1">
      <alignment horizontal="center" vertical="center" wrapText="1"/>
      <protection locked="0"/>
    </xf>
    <xf numFmtId="179" fontId="16" fillId="0" borderId="36" xfId="2" applyNumberFormat="1" applyFont="1" applyBorder="1" applyAlignment="1" applyProtection="1">
      <alignment horizontal="center" vertical="center" wrapText="1"/>
      <protection locked="0"/>
    </xf>
    <xf numFmtId="179" fontId="16" fillId="0" borderId="7" xfId="2" applyNumberFormat="1" applyFont="1" applyBorder="1" applyAlignment="1" applyProtection="1">
      <alignment horizontal="center" vertical="center" wrapText="1"/>
      <protection locked="0"/>
    </xf>
    <xf numFmtId="179" fontId="16" fillId="0" borderId="13" xfId="2" applyNumberFormat="1" applyFont="1" applyBorder="1" applyAlignment="1" applyProtection="1">
      <alignment horizontal="center" vertical="center" wrapText="1"/>
      <protection locked="0"/>
    </xf>
    <xf numFmtId="179"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218" fontId="16" fillId="0" borderId="12" xfId="4" applyNumberFormat="1" applyFont="1" applyBorder="1" applyAlignment="1" applyProtection="1">
      <alignment vertical="center"/>
      <protection locked="0"/>
    </xf>
    <xf numFmtId="218" fontId="16" fillId="0" borderId="11" xfId="4" applyNumberFormat="1" applyFont="1" applyBorder="1" applyAlignment="1" applyProtection="1">
      <alignment vertical="center"/>
      <protection locked="0"/>
    </xf>
    <xf numFmtId="218" fontId="16" fillId="0" borderId="14" xfId="4" applyNumberFormat="1" applyFont="1" applyBorder="1" applyAlignment="1" applyProtection="1">
      <alignment vertical="center"/>
      <protection locked="0"/>
    </xf>
    <xf numFmtId="218" fontId="16" fillId="0" borderId="9" xfId="4" applyNumberFormat="1" applyFont="1" applyBorder="1" applyAlignment="1" applyProtection="1">
      <alignment vertical="center"/>
      <protection locked="0"/>
    </xf>
    <xf numFmtId="218" fontId="16" fillId="0" borderId="13" xfId="4" applyNumberFormat="1" applyFont="1" applyBorder="1" applyAlignment="1" applyProtection="1">
      <alignment vertical="center"/>
      <protection locked="0"/>
    </xf>
    <xf numFmtId="218" fontId="16" fillId="0" borderId="36"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119" fillId="0" borderId="0" xfId="4" applyFont="1" applyProtection="1">
      <protection locked="0"/>
    </xf>
    <xf numFmtId="0" fontId="16" fillId="0" borderId="32" xfId="4" applyFont="1" applyBorder="1" applyAlignment="1" applyProtection="1">
      <alignment horizontal="center" vertical="center"/>
      <protection locked="0"/>
    </xf>
    <xf numFmtId="0" fontId="16" fillId="0" borderId="36" xfId="4" applyFont="1" applyBorder="1" applyAlignment="1" applyProtection="1">
      <alignment horizontal="center" vertical="center"/>
      <protection locked="0"/>
    </xf>
    <xf numFmtId="173" fontId="16" fillId="0" borderId="35" xfId="4" applyNumberFormat="1" applyFont="1" applyBorder="1" applyAlignment="1" applyProtection="1">
      <alignment horizontal="right" vertical="center"/>
      <protection locked="0"/>
    </xf>
    <xf numFmtId="173" fontId="16" fillId="0" borderId="33"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7" fontId="16" fillId="0" borderId="35" xfId="4" applyNumberFormat="1" applyFont="1" applyBorder="1" applyAlignment="1" applyProtection="1">
      <alignment vertical="center"/>
      <protection locked="0"/>
    </xf>
    <xf numFmtId="167" fontId="16" fillId="0" borderId="33" xfId="4" applyNumberFormat="1" applyFont="1" applyBorder="1" applyAlignment="1" applyProtection="1">
      <alignment vertical="center"/>
      <protection locked="0"/>
    </xf>
    <xf numFmtId="0" fontId="0" fillId="0" borderId="0" xfId="0" applyAlignment="1" applyProtection="1">
      <alignment horizontal="left" vertical="top" wrapText="1"/>
      <protection locked="0"/>
    </xf>
    <xf numFmtId="173" fontId="16" fillId="0" borderId="35" xfId="4" applyNumberFormat="1" applyFont="1" applyBorder="1" applyAlignment="1" applyProtection="1">
      <alignment horizontal="center" vertical="center"/>
      <protection locked="0"/>
    </xf>
    <xf numFmtId="173" fontId="16" fillId="0" borderId="1" xfId="4" applyNumberFormat="1" applyFont="1" applyBorder="1" applyAlignment="1" applyProtection="1">
      <alignment horizontal="center" vertical="center"/>
      <protection locked="0"/>
    </xf>
    <xf numFmtId="173" fontId="16" fillId="0" borderId="33" xfId="4" applyNumberFormat="1" applyFont="1" applyBorder="1" applyAlignment="1" applyProtection="1">
      <alignment horizontal="center" vertical="center"/>
      <protection locked="0"/>
    </xf>
    <xf numFmtId="173" fontId="16" fillId="0" borderId="14" xfId="4" applyNumberFormat="1" applyFont="1" applyBorder="1" applyAlignment="1" applyProtection="1">
      <alignment horizontal="center" vertical="center"/>
      <protection locked="0"/>
    </xf>
    <xf numFmtId="173" fontId="16" fillId="0" borderId="6" xfId="4" applyNumberFormat="1" applyFont="1" applyBorder="1" applyAlignment="1" applyProtection="1">
      <alignment horizontal="center" vertical="center"/>
      <protection locked="0"/>
    </xf>
    <xf numFmtId="173"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5"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3"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20" fontId="5" fillId="0" borderId="12" xfId="2" applyNumberFormat="1" applyFont="1" applyBorder="1" applyAlignment="1" applyProtection="1">
      <alignment horizontal="left" vertical="center"/>
      <protection locked="0"/>
    </xf>
    <xf numFmtId="220" fontId="5" fillId="0" borderId="0" xfId="2" applyNumberFormat="1" applyFont="1" applyAlignment="1" applyProtection="1">
      <alignment horizontal="left" vertical="center"/>
      <protection locked="0"/>
    </xf>
    <xf numFmtId="220"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xf numFmtId="0" fontId="107" fillId="0" borderId="34" xfId="28" applyFont="1" applyBorder="1" applyAlignment="1" applyProtection="1">
      <alignment horizontal="center" vertical="center"/>
      <protection locked="0"/>
    </xf>
    <xf numFmtId="0" fontId="107" fillId="0" borderId="10" xfId="28" applyFont="1" applyBorder="1" applyAlignment="1" applyProtection="1">
      <alignment horizontal="center" vertical="center"/>
      <protection locked="0"/>
    </xf>
    <xf numFmtId="0" fontId="101" fillId="0" borderId="0" xfId="0" applyFont="1" applyAlignment="1">
      <alignment wrapText="1"/>
    </xf>
  </cellXfs>
  <cellStyles count="42811">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44" xr:uid="{EAD2B2F2-F702-429F-91A0-ACB67E75AB93}"/>
    <cellStyle name="&quot;123&quot;_Cap.adeq" xfId="41869"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45" xr:uid="{BCAAC271-BBB3-4BAE-95B5-0E0DBEDBC956}"/>
    <cellStyle name="?蟓%U?&amp;H?_x0008__x001e__x000d_?_x000f__x0001__x0001_" xfId="88" xr:uid="{33ACE546-18D2-46E4-B245-00B4F1731EE4}"/>
    <cellStyle name="?蟓%U?&amp;H?_x0008__x001e_?_x000f__x0001__x0001_" xfId="10174"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924" xr:uid="{0C74F5C5-BE11-44F6-9843-4F737420FE4B}"/>
    <cellStyle name="_0108 Balanse + ledelsesrapport 6" xfId="110" xr:uid="{6CA94A06-2BCE-4093-B5D4-9DEC33C658BB}"/>
    <cellStyle name="_0108 Balanse + ledelsesrapport 7" xfId="41925" xr:uid="{8909FFDC-FCCA-42E6-8693-0BE2E63E5459}"/>
    <cellStyle name="_06-Tilknytta 0909" xfId="111" xr:uid="{A595A418-EE18-45AB-B1F2-D40C7A0F2CFE}"/>
    <cellStyle name="_06-Tilknytta 0909_Kontroll ME" xfId="10175" xr:uid="{1B571BFF-94D2-45A4-987E-B22FFD6FFC0B}"/>
    <cellStyle name="_06-Tilknytta 0909_Kontroll-fane" xfId="10176" xr:uid="{8FE4D912-D350-4196-8199-F60B376529CB}"/>
    <cellStyle name="_13-Interne derivater Treasury 0912" xfId="112" xr:uid="{5048CDAB-6469-4CAB-BF55-1DDCB53DA139}"/>
    <cellStyle name="_13-Interne derivater Treasury 0912 2" xfId="41926" xr:uid="{37AC2B32-6A36-45D0-9B7B-009F3FABF00F}"/>
    <cellStyle name="_13-Interne derivater Treasury 0912_Kontroll ME" xfId="10177" xr:uid="{1E8BDF90-0457-4B45-B778-1CB09BE344E1}"/>
    <cellStyle name="_13-Interne derivater Treasury 0912_Kontroll-fane" xfId="10178"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79" xr:uid="{DF161482-F95C-41CC-BC46-1B536A023BBD}"/>
    <cellStyle name="_2 2_Kontroll-fane" xfId="10180"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1" xr:uid="{0B849F41-6107-4513-8D04-8D4009D68CDF}"/>
    <cellStyle name="_2_Kontroll-fane" xfId="10182" xr:uid="{F87A8702-D1C7-4CA2-A347-193DFB88241E}"/>
    <cellStyle name="_2_Side 9" xfId="144" xr:uid="{55F4DC85-F8E9-4191-ADC1-79C39574F05E}"/>
    <cellStyle name="_2010_12_31_Jostein_VITAL_Kontrollrapport_dag12" xfId="41927"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3" xr:uid="{39FCA1E9-2A3C-4838-9A71-9FC5E98D27D6}"/>
    <cellStyle name="_3 2_Kontroll-fane" xfId="10184"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5" xr:uid="{7F942C83-2A07-4D9D-A33D-A2FDCB315D85}"/>
    <cellStyle name="_3_Kontroll-fane" xfId="10186" xr:uid="{B92C1362-DBBC-4E78-A663-2D4EC2DE91BB}"/>
    <cellStyle name="_3_Side 9" xfId="176" xr:uid="{B96C8D14-D0DB-45B3-BE91-A44DF4F99C3D}"/>
    <cellStyle name="_39 - Virkelig verdi marginlån 0912" xfId="177" xr:uid="{D57E8D29-6EEF-4CD3-8C72-8B96DC86786A}"/>
    <cellStyle name="_39 - Virkelig verdi marginlån 0912 2" xfId="41928" xr:uid="{986A1D8E-B35C-47CA-A1F2-395B164F50D4}"/>
    <cellStyle name="_39 - Virkelig verdi marginlån 0912_Kontroll ME" xfId="10187" xr:uid="{4BFB5476-45BF-4AFA-BC5A-EE0924404827}"/>
    <cellStyle name="_39 - Virkelig verdi marginlån 0912_Kontroll-fane" xfId="10188" xr:uid="{BA8024E6-BFB1-4B88-8CC6-7717630A8692}"/>
    <cellStyle name="_39 - Virkelig verdi marginlån 3Q09" xfId="178" xr:uid="{40EDC3DD-11DF-49F7-AC4D-101A80F5EC96}"/>
    <cellStyle name="_39 - Virkelig verdi marginlån 3Q09_Kontroll ME" xfId="10189" xr:uid="{A86EE20F-C32A-4495-AE99-394A7EF5F7ED}"/>
    <cellStyle name="_39 - Virkelig verdi marginlån 3Q09_Kontroll-fane" xfId="10190"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929" xr:uid="{8567C0B7-2FD2-4A55-A0B5-CD4EBB5110A1}"/>
    <cellStyle name="_4 Årsregnskap med noter Vital 2007 6" xfId="196" xr:uid="{5FE1710E-3D05-46AB-A18D-1D5731C04EF5}"/>
    <cellStyle name="_4 Årsregnskap med noter Vital 2007 7" xfId="41930" xr:uid="{A06237D8-FF52-497E-A640-2E7BE6BCE875}"/>
    <cellStyle name="_67- Basisswapper Boligkreditt flytting 0907" xfId="197" xr:uid="{9FC39CD5-F60F-4740-BB9F-2E5EF5C45556}"/>
    <cellStyle name="_67- Basisswapper Boligkreditt flytting 0907_Kontroll ME" xfId="10191" xr:uid="{4A559796-0314-41B5-A1F9-75D9F581E079}"/>
    <cellStyle name="_67- Basisswapper Boligkreditt flytting 0907_Kontroll-fane" xfId="10192" xr:uid="{0A8A0E24-91CB-4AE9-B1D6-8CD50C8481F5}"/>
    <cellStyle name="_A010000 Boligkred ompost fin.instr 0812" xfId="198" xr:uid="{50534F17-D598-4903-8825-699148BCE315}"/>
    <cellStyle name="_A010000 Boligkred ompost fin.instr 0812 2" xfId="41931" xr:uid="{E09B9B8A-094A-45C3-9E68-C5BC65FA3CCD}"/>
    <cellStyle name="_A010000 Boligkred ompost fin.instr 0812_Kontroll ME" xfId="10193" xr:uid="{8772F6E3-1C16-4513-943E-7E8D517BA67F}"/>
    <cellStyle name="_A010000 Boligkred ompost fin.instr 0812_Kontroll-fane" xfId="10194" xr:uid="{97921A17-35E8-4324-AD49-7E311469BC00}"/>
    <cellStyle name="_A010000 Boligkred ompost fin.instr 0912" xfId="199" xr:uid="{E61EB49F-F9EE-4D2B-B68B-7DE4E3470147}"/>
    <cellStyle name="_A010000 Boligkred ompost fin.instr 0912 2" xfId="41932" xr:uid="{CDBA5D03-83EA-40F8-958E-7075D41BE558}"/>
    <cellStyle name="_A010000 Boligkred ompost fin.instr 0912_Kontroll ME" xfId="10195" xr:uid="{2F1AF29B-EFB7-4ED2-92FA-756366B3A665}"/>
    <cellStyle name="_A010000 Boligkred ompost fin.instr 0912_Kontroll-fane" xfId="10196"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933"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7" xr:uid="{2283DCEB-0C41-42B9-85A4-3C6F22EC2C09}"/>
    <cellStyle name="_Ark1 2_Kontroll-fane" xfId="10198"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46" xr:uid="{E0A82374-DD45-490C-91A7-A92556069EA1}"/>
    <cellStyle name="_Ark1_Adj_Key figures" xfId="40547" xr:uid="{64D8F7F3-89DF-43DF-873B-6DAAF10A60D3}"/>
    <cellStyle name="_Ark1_Adjustment-Balance sheet_Trends" xfId="40548" xr:uid="{D8AA254C-D9C5-4449-9B4B-6C784FB743E3}"/>
    <cellStyle name="_Ark1_Adjustment-Hovedtall" xfId="40549" xr:uid="{D8A161EF-6526-4D03-A865-4DDC3D4A99CD}"/>
    <cellStyle name="_Ark1_Balanse - kontrollert" xfId="40550" xr:uid="{47A2F1A5-7817-43C1-A901-3C110D21C2E2}"/>
    <cellStyle name="_Ark1_Expenses" xfId="504" xr:uid="{52558403-6A7B-4511-B1F5-AFDAFDFBF370}"/>
    <cellStyle name="_Ark1_Expenses (1)" xfId="505" xr:uid="{3445CD83-A813-4EBF-886D-6FE64229373B}"/>
    <cellStyle name="_Ark1_Hovedtall" xfId="40551" xr:uid="{47BF3807-029F-4869-BA85-33F28D363EDF}"/>
    <cellStyle name="_Ark1_Kontroll ME" xfId="10199" xr:uid="{83C36970-EF5A-405B-8262-3B309F883BB9}"/>
    <cellStyle name="_Ark1_Kontroll-fane" xfId="10200" xr:uid="{66E0558E-CAFA-49C5-8BD6-BE9C8751626E}"/>
    <cellStyle name="_Ark1_Note 14 - Investeringseiendom v2" xfId="41934" xr:uid="{BFC61992-D68F-4A6E-B2C7-79AEEC37B05A}"/>
    <cellStyle name="_Ark1_Nøkkeltall" xfId="40552"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53" xr:uid="{DBAE1D57-B3F0-46E3-B9D6-84DFAE2D4C49}"/>
    <cellStyle name="_Ark1_Results &amp; key fig." xfId="514" xr:uid="{B51BD0F8-E22B-4E35-A2E8-2E813C656DCA}"/>
    <cellStyle name="_Ark1_Totalresultat" xfId="4055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0 3" xfId="41935"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1" xr:uid="{954CEE73-985E-4318-86FB-3A332333C46C}"/>
    <cellStyle name="_Attr 2_Kontroll-fane" xfId="10202"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55" xr:uid="{F8D0C0B9-E0C4-4562-B6C8-F31C413D47BE}"/>
    <cellStyle name="_Attr_Adj_Key figures" xfId="40556" xr:uid="{D6FDFF28-7B04-4DC6-925A-BDA6BCA72C02}"/>
    <cellStyle name="_Attr_Adjustment-Balance sheet_Trends" xfId="40557" xr:uid="{2DED25D9-DF26-4549-890B-5477E7A0A832}"/>
    <cellStyle name="_Attr_Adjustment-Hovedtall" xfId="40558" xr:uid="{5875FCC6-8C62-4B04-B7BC-4FEA47FBAA16}"/>
    <cellStyle name="_Attr_Balanse - kontrollert" xfId="40559" xr:uid="{35A6D49F-2576-41C7-B04E-3C18CBCB3F6B}"/>
    <cellStyle name="_Attr_Expenses" xfId="729" xr:uid="{CA544C5E-20FD-401E-B250-BC6856C46EC3}"/>
    <cellStyle name="_Attr_Expenses (1)" xfId="730" xr:uid="{259F63E8-DF9A-4D4F-AF9A-DE7B022DFBAE}"/>
    <cellStyle name="_Attr_Hovedtall" xfId="40560" xr:uid="{45843341-FDF6-4579-B3C0-2532CBDA164F}"/>
    <cellStyle name="_Attr_Kontroll ME" xfId="10203" xr:uid="{3FAF5B10-7F50-4896-9AFE-CDF82186E26D}"/>
    <cellStyle name="_Attr_Kontroll-fane" xfId="10204" xr:uid="{605B8D0A-972A-4340-BF7A-764EB64316B2}"/>
    <cellStyle name="_Attr_Nøkkeltall" xfId="40561"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62" xr:uid="{D8C3294A-7E05-475C-BFC0-2D510D59E5DA}"/>
    <cellStyle name="_Attr_Results &amp; key fig." xfId="739" xr:uid="{A1754F68-3178-4C88-BB99-9CE4F8E3B163}"/>
    <cellStyle name="_Attr_Totalresultat" xfId="4056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5" xr:uid="{E90C92B5-2618-425A-A180-0872D32CB9BC}"/>
    <cellStyle name="_Basisswapper 2010_Kontroll-fane" xfId="10206"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936"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7" xr:uid="{B3926AFA-1EBE-48ED-857B-AD71E4C6BEC3}"/>
    <cellStyle name="_Book3 2_Kontroll-fane" xfId="10208"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09" xr:uid="{1C1B2251-90A6-4CE6-822A-8520D4FAA89F}"/>
    <cellStyle name="_Book3_Kontroll-fane" xfId="10210"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937"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1" xr:uid="{32E7BE4D-888C-447B-AA82-A67D2C4FBBD8}"/>
    <cellStyle name="_Book32 2_Kontroll-fane" xfId="10212"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64" xr:uid="{E2CDC5A0-5456-421C-A89A-9087C6171052}"/>
    <cellStyle name="_Book32_Adj_Key figures" xfId="40565" xr:uid="{0506F1A0-24C4-47F6-A886-DE80E16B9BB5}"/>
    <cellStyle name="_Book32_Adjustment-Balance sheet_Trends" xfId="40566" xr:uid="{F5B120A4-1F6A-4697-A102-285699C52345}"/>
    <cellStyle name="_Book32_Adjustment-Hovedtall" xfId="40567" xr:uid="{D8792298-AF9E-42A9-971A-A665F12741BA}"/>
    <cellStyle name="_Book32_Balanse - kontrollert" xfId="40568" xr:uid="{E4B8B99B-2010-48DD-BE12-050BD151A400}"/>
    <cellStyle name="_Book32_Expenses" xfId="1355" xr:uid="{A4BE89D5-F26E-407B-9100-0B58381EC1E0}"/>
    <cellStyle name="_Book32_Expenses (1)" xfId="1356" xr:uid="{015B19FC-5A55-4838-B658-CEA36CB28F30}"/>
    <cellStyle name="_Book32_Hovedtall" xfId="40569" xr:uid="{51337D97-4944-4836-AC4F-E117C01F02F2}"/>
    <cellStyle name="_Book32_Kontroll ME" xfId="10213" xr:uid="{7305818D-C24C-49E4-BAEB-FBBF56B30AD4}"/>
    <cellStyle name="_Book32_Kontroll-fane" xfId="10214" xr:uid="{F7CCEAB2-EC88-4489-A93C-18D38B64DA69}"/>
    <cellStyle name="_Book32_Nøkkeltall" xfId="40570"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71" xr:uid="{E4A1D2D8-2085-4BB9-813E-3F0E438EE6D0}"/>
    <cellStyle name="_Book32_Results &amp; key fig." xfId="1365" xr:uid="{5706A66A-6DA0-4633-88E3-74612932FA76}"/>
    <cellStyle name="_Book32_Totalresultat" xfId="4057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5" xr:uid="{85A411A0-79BA-4CFA-BE9E-C805F886717B}"/>
    <cellStyle name="_CBNA 2" xfId="10216" xr:uid="{9C4FFC7A-DCCF-4485-9FDC-FAC0B1E4B3D1}"/>
    <cellStyle name="_CBNA 2 2" xfId="10217" xr:uid="{C42DEAE2-8D25-4096-BB3B-33ECAC4712E4}"/>
    <cellStyle name="_CBNA 2 2 10" xfId="10218" xr:uid="{FF84353C-731C-4610-A3BF-1462F15C4F5B}"/>
    <cellStyle name="_CBNA 2 2 10 2" xfId="10219" xr:uid="{002129DC-37F4-4905-B477-A7704BF43B0E}"/>
    <cellStyle name="_CBNA 2 2 10 3" xfId="10220" xr:uid="{77F3E753-2D2D-4468-B948-CB047BE84B4A}"/>
    <cellStyle name="_CBNA 2 2 10 4" xfId="10221" xr:uid="{0BC0AFFB-5262-4C0E-A935-053377D54E72}"/>
    <cellStyle name="_CBNA 2 2 10 5" xfId="10222" xr:uid="{CD6CFDAE-F25E-429A-90A9-04F28CCEFDEB}"/>
    <cellStyle name="_CBNA 2 2 11" xfId="10223" xr:uid="{640C4D66-4CC0-46BE-9DE8-FAE2EBDA2982}"/>
    <cellStyle name="_CBNA 2 2 11 2" xfId="10224" xr:uid="{313E8975-7266-4C24-B30E-69831F7DEA51}"/>
    <cellStyle name="_CBNA 2 2 11 3" xfId="10225" xr:uid="{8B1A9FC9-9C24-4DAF-B091-EF16954DE23F}"/>
    <cellStyle name="_CBNA 2 2 11 4" xfId="10226" xr:uid="{CCB52C8B-0F6C-4A91-B5F8-0746395A0802}"/>
    <cellStyle name="_CBNA 2 2 11 5" xfId="10227" xr:uid="{D1A5951A-594D-4B23-A057-E9A3DBA53447}"/>
    <cellStyle name="_CBNA 2 2 12" xfId="10228" xr:uid="{EB8081BE-2DEC-466E-8238-630116D0FC5E}"/>
    <cellStyle name="_CBNA 2 2 12 2" xfId="10229" xr:uid="{E324ED8E-74D8-4226-A46A-F96A9F6B310F}"/>
    <cellStyle name="_CBNA 2 2 12 3" xfId="10230" xr:uid="{77A4CE88-70CF-4E92-B089-B2BC447219CC}"/>
    <cellStyle name="_CBNA 2 2 12 4" xfId="10231" xr:uid="{B2C9F1F6-04C7-4CD7-A8E3-BC905677D75D}"/>
    <cellStyle name="_CBNA 2 2 12 5" xfId="10232" xr:uid="{BAF850E4-5FFF-42AA-83D9-C8E70AB14B48}"/>
    <cellStyle name="_CBNA 2 2 13" xfId="10233" xr:uid="{89F62EEC-F922-482C-A50F-055D841DAE73}"/>
    <cellStyle name="_CBNA 2 2 13 2" xfId="10234" xr:uid="{D216232B-472B-49EA-8666-97EDC2C43275}"/>
    <cellStyle name="_CBNA 2 2 13 3" xfId="10235" xr:uid="{C1D7327E-CE2C-4A2C-9240-9449DB629D1B}"/>
    <cellStyle name="_CBNA 2 2 13 4" xfId="10236" xr:uid="{B589BB8D-9954-4057-BE39-4442A211F4D6}"/>
    <cellStyle name="_CBNA 2 2 13 5" xfId="10237" xr:uid="{4CDF5A7B-5DF2-4976-9D49-89AB79620A6A}"/>
    <cellStyle name="_CBNA 2 2 14" xfId="10238" xr:uid="{3AF4A6B9-6144-430D-8375-870426114218}"/>
    <cellStyle name="_CBNA 2 2 14 2" xfId="10239" xr:uid="{BA26EE7F-ED1C-4D58-8A74-64E1330578C1}"/>
    <cellStyle name="_CBNA 2 2 14 3" xfId="10240" xr:uid="{A1FCB064-8DEE-4A58-8C0E-CF6E2496CC36}"/>
    <cellStyle name="_CBNA 2 2 14 4" xfId="10241" xr:uid="{7F72EE00-CE43-4BBC-B254-94D6E5008402}"/>
    <cellStyle name="_CBNA 2 2 14 5" xfId="10242" xr:uid="{D5622710-B831-4540-9792-5F46D0A0AF37}"/>
    <cellStyle name="_CBNA 2 2 15" xfId="10243" xr:uid="{57726CFD-F6D1-4847-8E96-3EB9A7732681}"/>
    <cellStyle name="_CBNA 2 2 15 2" xfId="10244" xr:uid="{0A088883-A2C4-48CA-B55C-031300D968DE}"/>
    <cellStyle name="_CBNA 2 2 15 3" xfId="10245" xr:uid="{A2353FBB-8A27-47BD-B86B-2EBA598DD5DD}"/>
    <cellStyle name="_CBNA 2 2 15 4" xfId="10246" xr:uid="{9FA8FDB0-2D93-47B7-A476-DBBD10FFDA64}"/>
    <cellStyle name="_CBNA 2 2 15 5" xfId="10247" xr:uid="{8F53B46A-7C79-4714-BB06-FED46435C1CA}"/>
    <cellStyle name="_CBNA 2 2 16" xfId="10248" xr:uid="{B01D6442-4D6D-47A0-B96B-770876A3A578}"/>
    <cellStyle name="_CBNA 2 2 16 2" xfId="10249" xr:uid="{F49D247B-5A5F-4125-BF43-3EC3F7CA193F}"/>
    <cellStyle name="_CBNA 2 2 16 3" xfId="10250" xr:uid="{65C79641-9757-4627-A3F7-670004936547}"/>
    <cellStyle name="_CBNA 2 2 16 4" xfId="10251" xr:uid="{649F5EE6-D64B-4464-BCC9-AF85F21F811F}"/>
    <cellStyle name="_CBNA 2 2 16 5" xfId="10252" xr:uid="{7A89DB69-A5D5-4254-8DAE-40AC3DC7F2EB}"/>
    <cellStyle name="_CBNA 2 2 17" xfId="10253" xr:uid="{78787B78-1373-416B-9DBF-20E0AB3266C4}"/>
    <cellStyle name="_CBNA 2 2 17 2" xfId="10254" xr:uid="{5D84F8EF-1DC3-4265-AB5C-A9E1844A449F}"/>
    <cellStyle name="_CBNA 2 2 17 3" xfId="10255" xr:uid="{BAB89842-83FF-499B-BD96-A5B2083B30A7}"/>
    <cellStyle name="_CBNA 2 2 17 4" xfId="10256" xr:uid="{EEE6DCB5-AB76-4C5F-BE03-946D867B33F7}"/>
    <cellStyle name="_CBNA 2 2 17 5" xfId="10257" xr:uid="{1A8BC9A9-908A-4051-9922-304EC4C6B856}"/>
    <cellStyle name="_CBNA 2 2 18" xfId="10258" xr:uid="{5356100E-067A-43E7-8C07-64D5C797FB6E}"/>
    <cellStyle name="_CBNA 2 2 19" xfId="10259" xr:uid="{449E965D-EB8C-4220-B325-5A037F6D346D}"/>
    <cellStyle name="_CBNA 2 2 2" xfId="10260" xr:uid="{4FC488BC-94A6-48A2-9BD6-3CAE30E3BFE2}"/>
    <cellStyle name="_CBNA 2 2 2 2" xfId="10261" xr:uid="{E2985303-B3EB-4DC7-9D45-27AA0F6791BF}"/>
    <cellStyle name="_CBNA 2 2 2 3" xfId="10262" xr:uid="{8317CA9D-8902-4C12-9B03-0918C21EA97D}"/>
    <cellStyle name="_CBNA 2 2 2 4" xfId="10263" xr:uid="{FC03865D-EF48-4B2D-94A0-D48AABC2FE44}"/>
    <cellStyle name="_CBNA 2 2 2 5" xfId="10264" xr:uid="{E8E19E3A-CD76-4FE5-90DE-4B85A6ACD70B}"/>
    <cellStyle name="_CBNA 2 2 20" xfId="10265" xr:uid="{CDE489C3-A461-4A10-B169-EF5C8542EBD5}"/>
    <cellStyle name="_CBNA 2 2 21" xfId="10266" xr:uid="{CC308D9E-31EC-4AF6-8FC6-A58FACBFEC3C}"/>
    <cellStyle name="_CBNA 2 2 3" xfId="10267" xr:uid="{DBF2946D-1144-4C48-AE01-DD08B6A2AFC0}"/>
    <cellStyle name="_CBNA 2 2 3 2" xfId="10268" xr:uid="{2549445F-F05A-47F7-BB2B-7F68ABDB66C0}"/>
    <cellStyle name="_CBNA 2 2 3 3" xfId="10269" xr:uid="{609D6B61-6D1F-4486-92C8-9C2D2180844F}"/>
    <cellStyle name="_CBNA 2 2 3 4" xfId="10270" xr:uid="{B4A917D9-7243-4F01-92D5-A5E4E97B531F}"/>
    <cellStyle name="_CBNA 2 2 3 5" xfId="10271" xr:uid="{84BEF4F2-6917-4D5A-BE05-AB5AA516043B}"/>
    <cellStyle name="_CBNA 2 2 4" xfId="10272" xr:uid="{13027CA7-A21F-4241-B8A2-84BCE08B418E}"/>
    <cellStyle name="_CBNA 2 2 4 2" xfId="10273" xr:uid="{D59454AA-C789-48CE-AAFF-2BBFA6B69F4D}"/>
    <cellStyle name="_CBNA 2 2 4 3" xfId="10274" xr:uid="{D5383C43-0D95-4976-BAF4-133399E5A3FE}"/>
    <cellStyle name="_CBNA 2 2 4 4" xfId="10275" xr:uid="{35592E51-7E97-4962-BE4D-60D227194B98}"/>
    <cellStyle name="_CBNA 2 2 4 5" xfId="10276" xr:uid="{5D148420-3F7E-468A-9D1D-0CCB33D71F4B}"/>
    <cellStyle name="_CBNA 2 2 5" xfId="10277" xr:uid="{425A2322-AE81-4D5B-AC00-AB9A46702BE0}"/>
    <cellStyle name="_CBNA 2 2 5 2" xfId="10278" xr:uid="{AECF98B0-1FCB-4C88-8F62-9060E8748B9A}"/>
    <cellStyle name="_CBNA 2 2 5 3" xfId="10279" xr:uid="{527E0228-B723-4956-9428-985086DB340C}"/>
    <cellStyle name="_CBNA 2 2 5 4" xfId="10280" xr:uid="{4CC69CFD-B55D-4598-913D-0FAFBB756386}"/>
    <cellStyle name="_CBNA 2 2 5 5" xfId="10281" xr:uid="{1B53D43A-6DE2-4835-B52C-C01F5C1F7A19}"/>
    <cellStyle name="_CBNA 2 2 6" xfId="10282" xr:uid="{1289BD41-AF93-4AB2-8557-C7C7C9183C73}"/>
    <cellStyle name="_CBNA 2 2 6 2" xfId="10283" xr:uid="{BE4CCD1F-7E45-4E1C-B8E4-1C1E0F1B424F}"/>
    <cellStyle name="_CBNA 2 2 6 3" xfId="10284" xr:uid="{A9C33DB4-9B92-4B63-A5BD-98DE9645F2E6}"/>
    <cellStyle name="_CBNA 2 2 6 4" xfId="10285" xr:uid="{B562FA8E-8472-4019-97F8-D61C31BBFD63}"/>
    <cellStyle name="_CBNA 2 2 6 5" xfId="10286" xr:uid="{71DD76E2-9709-4A50-89D4-BA1A7F12581A}"/>
    <cellStyle name="_CBNA 2 2 7" xfId="10287" xr:uid="{9A9570E8-30F5-44C7-9CA5-7576A44979C2}"/>
    <cellStyle name="_CBNA 2 2 7 2" xfId="10288" xr:uid="{F12FFBC5-E7BE-4FF2-B7DE-422CFCCDFE2D}"/>
    <cellStyle name="_CBNA 2 2 7 3" xfId="10289" xr:uid="{74152675-2013-404A-BFDD-87FBA12D59FB}"/>
    <cellStyle name="_CBNA 2 2 7 4" xfId="10290" xr:uid="{92B8D174-630D-40BE-8DD5-9602D823EF1A}"/>
    <cellStyle name="_CBNA 2 2 7 5" xfId="10291" xr:uid="{C6E086B9-ADB5-42FD-86B0-95DBF9DA3829}"/>
    <cellStyle name="_CBNA 2 2 8" xfId="10292" xr:uid="{9E9DDC4D-7615-4BE3-8A78-E9192C0F9098}"/>
    <cellStyle name="_CBNA 2 2 8 2" xfId="10293" xr:uid="{6076D2BD-40D6-4A07-93E2-723DF549EEF9}"/>
    <cellStyle name="_CBNA 2 2 8 3" xfId="10294" xr:uid="{08F389B0-7423-4C7C-9A06-AC237BF7F26C}"/>
    <cellStyle name="_CBNA 2 2 8 4" xfId="10295" xr:uid="{531F4052-5851-4213-8E0D-28E69DF61EBD}"/>
    <cellStyle name="_CBNA 2 2 8 5" xfId="10296" xr:uid="{00252BFF-360F-444F-87AD-16216094E92A}"/>
    <cellStyle name="_CBNA 2 2 9" xfId="10297" xr:uid="{E2FC5DEA-79BC-43D6-BBB6-EA5AC5BC4049}"/>
    <cellStyle name="_CBNA 2 2 9 2" xfId="10298" xr:uid="{8A71FBBF-5910-4028-8EC4-7004E3F8E5EC}"/>
    <cellStyle name="_CBNA 2 2 9 3" xfId="10299" xr:uid="{872D447A-0784-4AA7-82CD-3897C2BE69B9}"/>
    <cellStyle name="_CBNA 2 2 9 4" xfId="10300" xr:uid="{D43E0C26-F6EB-412E-BC63-DC0FBA6BEE43}"/>
    <cellStyle name="_CBNA 2 2 9 5" xfId="10301" xr:uid="{8E78E870-2A8B-4AF8-9743-1A5306824725}"/>
    <cellStyle name="_CBNA 2 3" xfId="10302" xr:uid="{C36DF43A-5DD8-4E52-A5BE-E8F1F3F9A758}"/>
    <cellStyle name="_CBNA 2 4" xfId="10303" xr:uid="{3E4D1522-EB84-4732-A0CA-6CD0E2535AA3}"/>
    <cellStyle name="_CBNA 2 5" xfId="10304" xr:uid="{8A764A79-9536-487F-81C1-ED4067DDEDC7}"/>
    <cellStyle name="_CBNA 2 6" xfId="10305" xr:uid="{FC7EF510-4BC9-409D-8586-F5ED5633F3A1}"/>
    <cellStyle name="_CBNA 3" xfId="10306" xr:uid="{CB669DEA-7196-44B3-85C3-84FDD608B4DD}"/>
    <cellStyle name="_CBNA 3 10" xfId="10307" xr:uid="{F0E95E3B-2817-4048-B6A0-35AC57F06901}"/>
    <cellStyle name="_CBNA 3 10 2" xfId="10308" xr:uid="{FBA43CD7-C14A-4453-BA69-229BC96A6284}"/>
    <cellStyle name="_CBNA 3 10 3" xfId="10309" xr:uid="{FEC75104-A249-4D25-83E8-DD38E9FF84A6}"/>
    <cellStyle name="_CBNA 3 10 4" xfId="10310" xr:uid="{F8BDEEE7-B359-4131-BB63-358F2F15ADF9}"/>
    <cellStyle name="_CBNA 3 10 5" xfId="10311" xr:uid="{E756E0C0-1A86-4581-B30B-BE983E15ADB0}"/>
    <cellStyle name="_CBNA 3 11" xfId="10312" xr:uid="{5C77F570-0F0E-4A60-AB83-E67B904A9E05}"/>
    <cellStyle name="_CBNA 3 11 2" xfId="10313" xr:uid="{B285135D-49EB-49AF-85D8-F5283C7060B8}"/>
    <cellStyle name="_CBNA 3 11 3" xfId="10314" xr:uid="{484A59F9-DB19-444A-B6E7-E1C11D27FE0F}"/>
    <cellStyle name="_CBNA 3 11 4" xfId="10315" xr:uid="{6192B7DD-7F45-44D4-9D9E-C5C1327AE296}"/>
    <cellStyle name="_CBNA 3 11 5" xfId="10316" xr:uid="{81D179D8-1D5C-4484-BC70-A32D8B9E961B}"/>
    <cellStyle name="_CBNA 3 12" xfId="10317" xr:uid="{0D2A91E2-2406-4760-BD3C-2A66ED6FF662}"/>
    <cellStyle name="_CBNA 3 12 2" xfId="10318" xr:uid="{EF7D0BCF-94EA-48ED-9D18-C340CFE64C2F}"/>
    <cellStyle name="_CBNA 3 12 3" xfId="10319" xr:uid="{7B9492E4-5978-45B6-B08C-C98D23CC5E93}"/>
    <cellStyle name="_CBNA 3 12 4" xfId="10320" xr:uid="{D9F757A7-D48C-4E75-B8D2-C85F0C766340}"/>
    <cellStyle name="_CBNA 3 12 5" xfId="10321" xr:uid="{4356332C-1BCC-4ABD-9E39-8002EE7B9D9D}"/>
    <cellStyle name="_CBNA 3 13" xfId="10322" xr:uid="{6093F5B0-CBDC-4351-89A7-1D3A315932EB}"/>
    <cellStyle name="_CBNA 3 13 2" xfId="10323" xr:uid="{79F1F04B-2C0E-4A55-95F8-58384C2779FF}"/>
    <cellStyle name="_CBNA 3 13 3" xfId="10324" xr:uid="{053271DC-9608-479A-857A-C0DCE5128692}"/>
    <cellStyle name="_CBNA 3 13 4" xfId="10325" xr:uid="{94320EB6-4D5F-4F6C-9AFF-6CB35B61ED34}"/>
    <cellStyle name="_CBNA 3 13 5" xfId="10326" xr:uid="{C79B86CD-65B5-40C0-A97B-D70458B90256}"/>
    <cellStyle name="_CBNA 3 14" xfId="10327" xr:uid="{1CD7B09C-8037-4C51-A455-2666F3EC9246}"/>
    <cellStyle name="_CBNA 3 14 2" xfId="10328" xr:uid="{2D85DE35-4A18-4327-AA9D-A4D62EE23291}"/>
    <cellStyle name="_CBNA 3 14 3" xfId="10329" xr:uid="{4CDD5161-6FEF-4589-B1A2-AD4555A075ED}"/>
    <cellStyle name="_CBNA 3 14 4" xfId="10330" xr:uid="{B933F4D9-AA3D-4CEB-9B99-1CE1BF218CBB}"/>
    <cellStyle name="_CBNA 3 14 5" xfId="10331" xr:uid="{BFA8BD0B-153B-4A51-B154-D7E378FEEBB9}"/>
    <cellStyle name="_CBNA 3 15" xfId="10332" xr:uid="{C45971CE-1CA2-464A-AC94-1CA8DB940C69}"/>
    <cellStyle name="_CBNA 3 15 2" xfId="10333" xr:uid="{B6F70576-8D42-4279-A150-E83DD6E182E4}"/>
    <cellStyle name="_CBNA 3 15 3" xfId="10334" xr:uid="{A5313590-4761-4116-BF2D-F675D7741F0A}"/>
    <cellStyle name="_CBNA 3 15 4" xfId="10335" xr:uid="{8D34A3C4-935A-4853-AEE0-B563061B54C9}"/>
    <cellStyle name="_CBNA 3 15 5" xfId="10336" xr:uid="{CE2B7EA8-081A-439E-A837-091A1D8A1592}"/>
    <cellStyle name="_CBNA 3 16" xfId="10337" xr:uid="{26C0F353-9D2A-415D-A746-8BC4656B3CA1}"/>
    <cellStyle name="_CBNA 3 16 2" xfId="10338" xr:uid="{C081AFF3-FB63-411B-A67C-8C1FF9946A37}"/>
    <cellStyle name="_CBNA 3 16 3" xfId="10339" xr:uid="{51C98DDA-F65D-4DCB-A498-0BFA46BA6603}"/>
    <cellStyle name="_CBNA 3 16 4" xfId="10340" xr:uid="{E0CD1B69-9014-4EF7-ADB6-D7EC829AB304}"/>
    <cellStyle name="_CBNA 3 16 5" xfId="10341" xr:uid="{0292D8CF-6066-410A-AE87-FE7B4E446441}"/>
    <cellStyle name="_CBNA 3 17" xfId="10342" xr:uid="{C0A141AA-DBA9-4D5F-B253-375A5E3DA89A}"/>
    <cellStyle name="_CBNA 3 17 2" xfId="10343" xr:uid="{13C02328-15B2-4F89-842A-EC7FB6E07187}"/>
    <cellStyle name="_CBNA 3 17 3" xfId="10344" xr:uid="{9BFFD6FF-04D0-453E-9DC5-7C6717F66562}"/>
    <cellStyle name="_CBNA 3 17 4" xfId="10345" xr:uid="{A49812CD-EF4B-4752-8EA3-3B7A3861DD8B}"/>
    <cellStyle name="_CBNA 3 17 5" xfId="10346" xr:uid="{C52DEA12-BC55-4E9F-9F45-1F5A7D258CF8}"/>
    <cellStyle name="_CBNA 3 18" xfId="10347" xr:uid="{1226323A-E63D-4D24-971C-205A5F895151}"/>
    <cellStyle name="_CBNA 3 19" xfId="10348" xr:uid="{EEE69650-78A2-4EA8-BF4F-C39CBDDF9D91}"/>
    <cellStyle name="_CBNA 3 2" xfId="10349" xr:uid="{1CEA88B0-A833-4C9F-8981-0AA07414A027}"/>
    <cellStyle name="_CBNA 3 2 2" xfId="10350" xr:uid="{8039E38D-C509-4CEE-A716-EDCF42A38629}"/>
    <cellStyle name="_CBNA 3 2 3" xfId="10351" xr:uid="{0E06E9A5-CDFB-4886-AB86-B091C429BB3F}"/>
    <cellStyle name="_CBNA 3 2 4" xfId="10352" xr:uid="{8825E51D-77AF-4E96-803D-F2F0087B49F1}"/>
    <cellStyle name="_CBNA 3 2 5" xfId="10353" xr:uid="{752C1449-C3CD-45E1-9315-20A7035B53BE}"/>
    <cellStyle name="_CBNA 3 20" xfId="10354" xr:uid="{B5B79F88-9FD0-418E-8808-027305791487}"/>
    <cellStyle name="_CBNA 3 21" xfId="10355" xr:uid="{410D338B-4505-440E-B76A-F9BDACADE525}"/>
    <cellStyle name="_CBNA 3 3" xfId="10356" xr:uid="{515EBA94-7FEA-48BC-925A-A9ACE339C86F}"/>
    <cellStyle name="_CBNA 3 3 2" xfId="10357" xr:uid="{911E3BBF-C323-43E5-89C4-C9C784089044}"/>
    <cellStyle name="_CBNA 3 3 3" xfId="10358" xr:uid="{1A611E9E-4344-48A5-9B1F-8CD8909597E0}"/>
    <cellStyle name="_CBNA 3 3 4" xfId="10359" xr:uid="{75EF3F62-6F3A-4FAB-8ABF-420C0A181F51}"/>
    <cellStyle name="_CBNA 3 3 5" xfId="10360" xr:uid="{09E1D684-5D3A-44EF-9D88-A39B2BCE849D}"/>
    <cellStyle name="_CBNA 3 4" xfId="10361" xr:uid="{55CC5D19-79AE-4BBF-B957-D566CE32FE7D}"/>
    <cellStyle name="_CBNA 3 4 2" xfId="10362" xr:uid="{31237A4A-9471-48E1-980A-9004A07B2E27}"/>
    <cellStyle name="_CBNA 3 4 3" xfId="10363" xr:uid="{919FEA78-D8DB-4CDE-90AD-ABDF80070656}"/>
    <cellStyle name="_CBNA 3 4 4" xfId="10364" xr:uid="{81EF1E27-AEF3-4680-9263-9B82E5BF90F7}"/>
    <cellStyle name="_CBNA 3 4 5" xfId="10365" xr:uid="{33BC74CD-870F-49A1-A937-9D0657056C6D}"/>
    <cellStyle name="_CBNA 3 5" xfId="10366" xr:uid="{318ADC26-D707-4D2B-A015-CC344C66D5A9}"/>
    <cellStyle name="_CBNA 3 5 2" xfId="10367" xr:uid="{8745F11B-2A9B-445F-AB08-AA628BAD4F57}"/>
    <cellStyle name="_CBNA 3 5 3" xfId="10368" xr:uid="{E7E2A1E8-A9BF-491A-988A-21843537758B}"/>
    <cellStyle name="_CBNA 3 5 4" xfId="10369" xr:uid="{55CE6798-1C29-4035-BBB6-692200948798}"/>
    <cellStyle name="_CBNA 3 5 5" xfId="10370" xr:uid="{A2FF0D0D-3B82-459C-8B3D-1E016084229B}"/>
    <cellStyle name="_CBNA 3 6" xfId="10371" xr:uid="{F3038F93-02D4-40AB-8932-4FAB8AB2124B}"/>
    <cellStyle name="_CBNA 3 6 2" xfId="10372" xr:uid="{40E5CB6D-4592-42CF-BB94-114A5D9407C3}"/>
    <cellStyle name="_CBNA 3 6 3" xfId="10373" xr:uid="{667F22CB-2339-4C0B-BB15-A855E4F28F47}"/>
    <cellStyle name="_CBNA 3 6 4" xfId="10374" xr:uid="{00C6C46E-53FF-46CB-95D7-8BFF42018CA0}"/>
    <cellStyle name="_CBNA 3 6 5" xfId="10375" xr:uid="{4F3B1BFD-2356-4259-A6B4-D40536CF2F10}"/>
    <cellStyle name="_CBNA 3 7" xfId="10376" xr:uid="{20CA0FD4-F3F2-4711-A641-FD60DDC1DA36}"/>
    <cellStyle name="_CBNA 3 7 2" xfId="10377" xr:uid="{21C58AC9-B7E7-473F-A8AD-C4DBD5DDD4A4}"/>
    <cellStyle name="_CBNA 3 7 3" xfId="10378" xr:uid="{25321B4F-A6AA-4D3D-8CBA-29A15D34DB7A}"/>
    <cellStyle name="_CBNA 3 7 4" xfId="10379" xr:uid="{AB45D0B2-24EB-4E80-8BAC-9654717824FD}"/>
    <cellStyle name="_CBNA 3 7 5" xfId="10380" xr:uid="{89C98411-55B5-4B95-AAC6-34225D6CDD19}"/>
    <cellStyle name="_CBNA 3 8" xfId="10381" xr:uid="{BF778237-5D8D-4ABC-86FE-7E2E6698E8EF}"/>
    <cellStyle name="_CBNA 3 8 2" xfId="10382" xr:uid="{DB0EB9D9-2222-4790-81DC-5E451AE42CAC}"/>
    <cellStyle name="_CBNA 3 8 3" xfId="10383" xr:uid="{EECFFF93-2846-4057-95D2-8971BDFD994E}"/>
    <cellStyle name="_CBNA 3 8 4" xfId="10384" xr:uid="{00B545AD-97C3-40F3-8549-00156A70A343}"/>
    <cellStyle name="_CBNA 3 8 5" xfId="10385" xr:uid="{165845DC-D8F4-479D-919C-0ED2DD828592}"/>
    <cellStyle name="_CBNA 3 9" xfId="10386" xr:uid="{32DD4BC9-4AFF-4AAF-8804-DF226CB7FEBC}"/>
    <cellStyle name="_CBNA 3 9 2" xfId="10387" xr:uid="{34383A0E-F944-4057-9E46-4E67647E1A85}"/>
    <cellStyle name="_CBNA 3 9 3" xfId="10388" xr:uid="{E981EB76-AACA-4A51-84B6-7F3C30C20C9E}"/>
    <cellStyle name="_CBNA 3 9 4" xfId="10389" xr:uid="{638BA268-B958-4862-9E7A-DA1FEDD2A049}"/>
    <cellStyle name="_CBNA 3 9 5" xfId="10390" xr:uid="{0400ED00-BEFC-4BF0-891D-23363E6A8BA7}"/>
    <cellStyle name="_CBNA 4" xfId="10391" xr:uid="{B5C8F40F-8817-4379-96C5-37EE3E5388AA}"/>
    <cellStyle name="_CBNA 5" xfId="10392" xr:uid="{A25EBF8F-A975-436C-9151-A96D30FF8BA3}"/>
    <cellStyle name="_CBNA 6" xfId="10393" xr:uid="{B222802F-88FB-4B10-8D75-DC0A6F496169}"/>
    <cellStyle name="_CBNA 7" xfId="10394"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73" xr:uid="{A0E2F87A-EF22-406E-AB4B-CAB29DD7758A}"/>
    <cellStyle name="_Comma_03-Egne aksjer 1003" xfId="1567" xr:uid="{8B23CA21-AFB0-437D-A9F1-545EE567C244}"/>
    <cellStyle name="_Comma_03-Egne aksjer 1003 2" xfId="40574" xr:uid="{110518AB-9060-4CEB-84B6-3FD4EAE566E4}"/>
    <cellStyle name="_Comma_06-Tilknytta 0909" xfId="1568" xr:uid="{421BD8B8-9315-49B8-AB04-EFA1B9124DA8}"/>
    <cellStyle name="_Comma_Adj_comprehensive_income_Trends" xfId="40575" xr:uid="{B7BAAA43-4861-47A9-8730-0C539A6A2703}"/>
    <cellStyle name="_Comma_Adj_Operating_expenses" xfId="1569" xr:uid="{80D55E86-09F7-46F8-AA79-87DE9F54EAC7}"/>
    <cellStyle name="_Comma_Adj_Spec_capital_require" xfId="10395" xr:uid="{24823D10-04DB-43E6-A3D6-D65D9F855191}"/>
    <cellStyle name="_Comma_Adjustment-Balance sheet" xfId="40576" xr:uid="{E3FFED60-1F6F-43A2-BA47-6E3504B69941}"/>
    <cellStyle name="_Comma_Adjustment-Balance sheet_Trends" xfId="40577" xr:uid="{5620EF4D-7622-450C-A2F0-1F6220984A46}"/>
    <cellStyle name="_Comma_Avstem DM og grunnlag" xfId="40578" xr:uid="{0D64D469-29AF-44A7-808B-4BCE0E6D752B}"/>
    <cellStyle name="_Comma_Balanse - kontrollert" xfId="4057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6" xr:uid="{BF62FB23-93D2-42D2-ADBB-52285FE42723}"/>
    <cellStyle name="_Comma_Kontantstrømanalyse 3Q09-konsernet" xfId="1573" xr:uid="{C30B49AC-A9B4-43D5-A690-0425B96039B8}"/>
    <cellStyle name="_Comma_Kontantstrømanalyse 3Q09-konsernet 2" xfId="40580" xr:uid="{EDAA1758-7BBD-4B32-A68F-8AB16B781E4E}"/>
    <cellStyle name="_Comma_Kontantstrømanalyse 4Q09-konsernet" xfId="1574" xr:uid="{50FEB2E5-068B-4297-9119-033E7D0B4604}"/>
    <cellStyle name="_Comma_Kontantstrømanalyse 4Q09-konsernet 2" xfId="40581" xr:uid="{3B9731C0-8183-4049-A58D-4B9485B93FC3}"/>
    <cellStyle name="_Comma_Kvartalstabeller" xfId="40582" xr:uid="{7B09F8CC-C7EA-4FBF-8FAB-AD0CF043FCF9}"/>
    <cellStyle name="_Comma_Other MTM adjustments" xfId="1575" xr:uid="{7EA7169B-48BA-4DD4-9DE3-F490D71397A7}"/>
    <cellStyle name="_Comma_Totalresultat" xfId="4058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584" xr:uid="{2E0AE990-81E8-46D4-BD24-F6FAD6D68B0E}"/>
    <cellStyle name="_Control2_Hovedtall" xfId="40585" xr:uid="{C27387A5-6452-4856-9FD2-1B54CC17E4CD}"/>
    <cellStyle name="_Control2_Nøkkeltall" xfId="40586" xr:uid="{1B4DAA0C-4213-4C10-8019-8A95F65CB454}"/>
    <cellStyle name="_Control2_Q Sum_Res N" xfId="1579" xr:uid="{B0E454F6-C5CA-4C36-9D5D-A9AEA133FD19}"/>
    <cellStyle name="_Control2_Resultat" xfId="40587" xr:uid="{2874A46A-6A87-4953-A3BB-783465BF4D16}"/>
    <cellStyle name="_Control2_Totalresultat" xfId="4058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89" xr:uid="{F3BF0807-141C-434E-9E1B-E73D460D8F25}"/>
    <cellStyle name="_Currency_03-Egne aksjer 1003" xfId="1685" xr:uid="{BFBCA408-2D6D-43EE-A286-B09A6CECAC86}"/>
    <cellStyle name="_Currency_03-Egne aksjer 1003 2" xfId="40590" xr:uid="{083292AF-C5AF-4201-9040-86C74C8654E6}"/>
    <cellStyle name="_Currency_06-Tilknytta 0909" xfId="1686" xr:uid="{98768BB6-7FC9-4912-A653-2C6F7DBDD4DC}"/>
    <cellStyle name="_Currency_Adj_comprehensive_income_Trends" xfId="40591" xr:uid="{034CDCA9-873C-4133-8F3F-29A996F4CA89}"/>
    <cellStyle name="_Currency_Adj_Operating_expenses" xfId="1687" xr:uid="{DD5C6951-9F3C-408E-9458-85FF5EC2888D}"/>
    <cellStyle name="_Currency_Adj_Spec_capital_require" xfId="10397" xr:uid="{CD068878-703C-48F9-9581-E6C60E8A663D}"/>
    <cellStyle name="_Currency_Adjustment-Balance sheet" xfId="40592" xr:uid="{D48BA343-069D-4F6D-9205-FB5C8C7D97D9}"/>
    <cellStyle name="_Currency_Adjustment-Balance sheet_Trends" xfId="40593" xr:uid="{8856DEF4-B72C-47CC-8B0D-00E067FC567A}"/>
    <cellStyle name="_Currency_Avstem DM og grunnlag" xfId="40594" xr:uid="{625DEB2A-D931-4030-B037-28D4FF86F396}"/>
    <cellStyle name="_Currency_Balanse - kontrollert" xfId="4059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8" xr:uid="{6084CDE3-BC28-4F7E-8735-20674766D955}"/>
    <cellStyle name="_Currency_Kontantstrømanalyse 3Q09-konsernet" xfId="1691" xr:uid="{C494F31F-67F8-4728-A3A7-7BA2D958F36B}"/>
    <cellStyle name="_Currency_Kontantstrømanalyse 3Q09-konsernet 2" xfId="40596" xr:uid="{CF56A15F-50B1-4C15-AA1B-366F757150CE}"/>
    <cellStyle name="_Currency_Kontantstrømanalyse 4Q09-konsernet" xfId="1692" xr:uid="{DA14F131-1DCF-47E6-A413-0A69772043BF}"/>
    <cellStyle name="_Currency_Kontantstrømanalyse 4Q09-konsernet 2" xfId="40597" xr:uid="{50EE8239-14DD-40CE-96FE-C7C97796A96B}"/>
    <cellStyle name="_Currency_Kvartalstabeller" xfId="4059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938" xr:uid="{7C683CCC-6A46-4838-9288-725AE2D8FFE8}"/>
    <cellStyle name="_Currency_Merger Plans2_Note 29 - Forsikringsrisiko 2010 (sendt ØR 04022011) - versjon 4" xfId="41939" xr:uid="{54B7E0B9-FEAF-4AEA-AAB2-3D78F37CBEDE}"/>
    <cellStyle name="_Currency_Merger Plans2_Noter 2010 - oversikt over ansvarlige_status" xfId="41940" xr:uid="{466FE123-9F1D-4636-975C-7A7D79555689}"/>
    <cellStyle name="_Currency_Merger Plans2_RIK M" xfId="41941" xr:uid="{B290DF07-4E98-4AD2-AAA9-DE2F54F4B3D3}"/>
    <cellStyle name="_Currency_Note 29 - Forsikringsrisiko 2010 (sendt GF 27012011) - versjon 3" xfId="41942" xr:uid="{973E5789-A042-4795-9BC8-E907B725599A}"/>
    <cellStyle name="_Currency_Note 29 - Forsikringsrisiko 2010 (sendt ØR 04022011) - versjon 4" xfId="41943" xr:uid="{E49D66F0-584E-4069-ADC3-5A9417F3B995}"/>
    <cellStyle name="_Currency_Noter 2010 - oversikt over ansvarlige_status" xfId="41944" xr:uid="{02DD4962-067A-4F3A-B7B3-592859100644}"/>
    <cellStyle name="_Currency_Other MTM adjustments" xfId="1797" xr:uid="{66B63309-557D-46E4-B581-FB47C09E7B78}"/>
    <cellStyle name="_Currency_RIK M" xfId="41945" xr:uid="{851E00FF-C67F-404B-97EE-AAA98C1C3765}"/>
    <cellStyle name="_Currency_Totalresultat" xfId="4059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00" xr:uid="{E82D19FD-BEEF-46D1-980A-D9F8A2A3BA4D}"/>
    <cellStyle name="_CurrencySpace_03-Egne aksjer 1003" xfId="1905" xr:uid="{5592697F-F648-4EFB-AB4B-C1A7578BEF08}"/>
    <cellStyle name="_CurrencySpace_03-Egne aksjer 1003 2" xfId="40601" xr:uid="{B9883620-DAEE-4C8B-A963-C29573C6FF41}"/>
    <cellStyle name="_CurrencySpace_06-Tilknytta 0909" xfId="1906" xr:uid="{5E107271-40A0-4D14-969F-72526A023F4D}"/>
    <cellStyle name="_CurrencySpace_Adj_comprehensive_income_Trends" xfId="40602" xr:uid="{DD34DC74-6872-42A2-B78A-91CD0F3CCF70}"/>
    <cellStyle name="_CurrencySpace_Adj_Operating_expenses" xfId="1907" xr:uid="{381C7F2A-1C6B-4391-A4F9-4086DC6A1678}"/>
    <cellStyle name="_CurrencySpace_Adj_Spec_capital_require" xfId="10399" xr:uid="{98C40630-ADFA-4C62-8D28-564347B689F6}"/>
    <cellStyle name="_CurrencySpace_Adjustment-Balance sheet" xfId="40603" xr:uid="{7D62D046-E6CD-4AAC-BE37-E976162AE319}"/>
    <cellStyle name="_CurrencySpace_Adjustment-Balance sheet_Trends" xfId="40604" xr:uid="{F62E5CD6-8FA0-4B14-9C31-0A14D064F806}"/>
    <cellStyle name="_CurrencySpace_Avstem DM og grunnlag" xfId="40605" xr:uid="{4CB398BF-1548-4419-BC47-16ADF1F6CAB7}"/>
    <cellStyle name="_CurrencySpace_Balanse - kontrollert" xfId="4060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0" xr:uid="{1B14C0C1-FA13-498D-A8BA-A6AA4EDD8F54}"/>
    <cellStyle name="_CurrencySpace_Kontantstrømanalyse 3Q09-konsernet" xfId="1911" xr:uid="{EB4F5ACD-42F4-4EFE-844D-194B38843726}"/>
    <cellStyle name="_CurrencySpace_Kontantstrømanalyse 3Q09-konsernet 2" xfId="40607" xr:uid="{A84693FF-4230-4D40-9C2F-7928B17BB83C}"/>
    <cellStyle name="_CurrencySpace_Kontantstrømanalyse 4Q09-konsernet" xfId="1912" xr:uid="{18695FBE-A342-4430-A2F4-3E9E45AE3D6C}"/>
    <cellStyle name="_CurrencySpace_Kontantstrømanalyse 4Q09-konsernet 2" xfId="40608" xr:uid="{FF7D29EF-2C1C-4461-8B90-3366C1534E0B}"/>
    <cellStyle name="_CurrencySpace_Kvartalstabeller" xfId="40609" xr:uid="{4064AAC5-FDAB-4599-80B4-4B9224D4EC88}"/>
    <cellStyle name="_CurrencySpace_Other MTM adjustments" xfId="1913" xr:uid="{C6D42D53-8D9D-4BEA-BBA1-873C0D3E9DF6}"/>
    <cellStyle name="_CurrencySpace_Totalresultat" xfId="4061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11" xr:uid="{85886FEB-0392-4CF2-9029-17C74873D995}"/>
    <cellStyle name="_Def_Hovedtall" xfId="40612" xr:uid="{67E50718-0671-4E79-B739-1476E64128B0}"/>
    <cellStyle name="_Def_Nøkkeltall" xfId="40613" xr:uid="{1A5AE7AE-5070-45CA-8686-52BEA5FA6FFD}"/>
    <cellStyle name="_Def_Q Sum_Res N" xfId="1917" xr:uid="{FA73AA46-D2B0-4D78-A9C9-5C807E88572B}"/>
    <cellStyle name="_Def_Resultat" xfId="40614" xr:uid="{E5CCE477-0406-4C06-A562-76AB86ADB72D}"/>
    <cellStyle name="_Def_Totalresultat" xfId="40615" xr:uid="{F420BF9D-8BA1-4DE0-A9A8-88D6DA46B1FC}"/>
    <cellStyle name="_economic profit" xfId="1918" xr:uid="{5C72A312-7985-4DA6-A4E9-AB956BD5EF66}"/>
    <cellStyle name="_EK 0912" xfId="1919" xr:uid="{A0C6B5C3-E24F-4CED-A9A9-BE89CD2F1C4D}"/>
    <cellStyle name="_EK 0912 2" xfId="41946" xr:uid="{845721DD-0941-4C54-B6D1-EE3FE9A3CB9E}"/>
    <cellStyle name="_EK 0912_Kontroll ME" xfId="10401" xr:uid="{BB23ADD5-70B6-443B-8FD6-B7F5FA5720ED}"/>
    <cellStyle name="_EK 0912_Kontroll-fane" xfId="10402"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47" xr:uid="{B1F63E84-8EFB-4784-B1A8-820178D1CC46}"/>
    <cellStyle name="_Forskjell mmv og amort_2009-ny ii 2" xfId="41948" xr:uid="{73623BDD-944D-492E-8D33-D47AE69D1074}"/>
    <cellStyle name="_Grunnlag rapport 21 mai" xfId="10403" xr:uid="{F84F4CFB-2832-4457-9CE0-E1F49AB7E4B2}"/>
    <cellStyle name="_Grunnlag rapport 7mai" xfId="10404"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5" xr:uid="{0DAFAF96-4B78-4CBB-AF2A-79452419AD71}"/>
    <cellStyle name="_Heading_prestemp_Balanse - kontrollert" xfId="40616" xr:uid="{24303743-B8A7-4783-9AF2-4C781344A839}"/>
    <cellStyle name="_Heading_prestemp_Hovedtall" xfId="40617" xr:uid="{05EEAC62-7538-4F9F-83BE-2AFAAD523EDF}"/>
    <cellStyle name="_Heading_prestemp_Nøkkeltall" xfId="40618" xr:uid="{676F2C23-F60E-4C27-B292-D109186E81E9}"/>
    <cellStyle name="_Heading_prestemp_Resultat" xfId="10406" xr:uid="{8B80D5A3-E19C-4D4D-A78A-F69FDDBD2A7F}"/>
    <cellStyle name="_Heading_prestemp_Totalresultat" xfId="40619" xr:uid="{86F288D4-4D8D-4C35-AF8C-39670F721518}"/>
    <cellStyle name="_Highlight" xfId="1929" xr:uid="{78AF8CD5-1D44-4C1C-BC8C-72557EFE6994}"/>
    <cellStyle name="_Highlight 2" xfId="1930" xr:uid="{7E29CA79-C540-4659-B4E7-3B61CA79C7DC}"/>
    <cellStyle name="_Highlight 2 2" xfId="40622" xr:uid="{1C3111A0-E46D-4CEC-A83B-81C6D66AE032}"/>
    <cellStyle name="_Highlight 2 3" xfId="40623" xr:uid="{2B13876B-4F25-41DE-8F94-DC70CAD83FF6}"/>
    <cellStyle name="_Highlight 2_Adj_Balance_Sheet" xfId="40624" xr:uid="{AF936F3F-8681-499F-B4BC-23958D79AA16}"/>
    <cellStyle name="_Highlight 2_Adj_Balance_Sheet_Trends" xfId="40625" xr:uid="{9A4CF4D9-AF14-4864-8EE0-996380B735C7}"/>
    <cellStyle name="_Highlight 2_Adj_comprehensive_income_Trends" xfId="40626" xr:uid="{F2B4DF42-5641-4913-B85E-90B426B63260}"/>
    <cellStyle name="_Highlight 2_Adj_Income_statement" xfId="40627" xr:uid="{83308DCC-9AD7-4667-8AFF-C091637D6396}"/>
    <cellStyle name="_Highlight 2_Adj_IncomeStatement" xfId="40628" xr:uid="{14B04EA9-B83F-4095-BB71-85D277D7F50F}"/>
    <cellStyle name="_Highlight 2_Adj_IncomeStatement_1" xfId="40629" xr:uid="{91362F43-31AD-41EB-9060-7B3B341007FE}"/>
    <cellStyle name="_Highlight 2_Adj_Key figures" xfId="40630" xr:uid="{88BF3830-D04A-498B-B352-6BF570DE1D8C}"/>
    <cellStyle name="_Highlight 2_Adj_Primary_capital" xfId="10407" xr:uid="{7F9C082B-D95A-4D4B-AAB3-9BAB48EA9728}"/>
    <cellStyle name="_Highlight 2_Adj-IncomeStatement_Trends" xfId="40631" xr:uid="{0D20C29C-04BE-4605-B768-63E2FCEDE21E}"/>
    <cellStyle name="_Highlight 2_Adjustment-Balance sheet" xfId="40632" xr:uid="{8B0F85C4-6450-4C24-8705-33993D101330}"/>
    <cellStyle name="_Highlight 2_Adjustment-BalanceSheet" xfId="10408" xr:uid="{D5FCE806-BE8D-404A-A80E-C7D3524C1571}"/>
    <cellStyle name="_Highlight 2_Adjustment-BalanceSheet_Trends" xfId="10409" xr:uid="{B3BCEDEB-AD67-4D92-999B-5FE9D7176702}"/>
    <cellStyle name="_Highlight 2_Adjustment-Hovedtall" xfId="40633" xr:uid="{71C66004-3C24-4344-B5EE-255699FC9C15}"/>
    <cellStyle name="_Highlight 2_Balanse" xfId="10410" xr:uid="{1AFB187B-5049-44FB-9D50-8DB82763D17D}"/>
    <cellStyle name="_Highlight 2_Balanse - kontrollert" xfId="40634" xr:uid="{3992F302-55F5-4792-AD88-BE0961EECFC9}"/>
    <cellStyle name="_Highlight 2_Cap.adeq" xfId="41871" xr:uid="{B814DD9A-F1C6-4565-976A-A887797D84BA}"/>
    <cellStyle name="_Highlight 2_Hovedtall" xfId="40635" xr:uid="{7B18DF72-6989-4D5D-B5E1-C9E1781C8189}"/>
    <cellStyle name="_Highlight 2_Kontroll DM--&gt;" xfId="40636" xr:uid="{458DFF5C-68DB-439C-BB39-24A2A7C05A90}"/>
    <cellStyle name="_Highlight 2_Loans &amp; comm." xfId="41950" xr:uid="{7F2C7517-89DD-47F1-BDF4-7153454788AA}"/>
    <cellStyle name="_Highlight 2_Note bank" xfId="10411" xr:uid="{F573F5F7-C8C3-48DF-B901-37DB53A5DA4B}"/>
    <cellStyle name="_Highlight 2_Note Bankkonsern" xfId="10412" xr:uid="{EB7D997C-7D17-43A2-BA4D-1A6413E5AD5F}"/>
    <cellStyle name="_Highlight 2_Note konsern" xfId="10413" xr:uid="{775E008B-B487-4FA1-9FCC-7AA643CFDC9E}"/>
    <cellStyle name="_Highlight 2_Nøkkeltall" xfId="40637" xr:uid="{717D1F5D-8104-4856-871F-986568D6E822}"/>
    <cellStyle name="_Highlight 2_Resultat" xfId="40638" xr:uid="{39D515B5-4447-47A9-8967-AA9F7499D31F}"/>
    <cellStyle name="_Highlight 2_Results &amp; key fig." xfId="40621" xr:uid="{34C022F1-674D-4590-84C5-BD8BAF5BFC14}"/>
    <cellStyle name="_Highlight 2_Totalresultat" xfId="40639" xr:uid="{5EF9B2FF-9926-4B42-8C78-3A19DCAF8E81}"/>
    <cellStyle name="_Highlight 3" xfId="40640" xr:uid="{6BA7398E-79B6-400A-B5E6-0903A90E60B7}"/>
    <cellStyle name="_Highlight 4" xfId="40641" xr:uid="{971CA6E6-1825-476A-826E-45B9F40BB56F}"/>
    <cellStyle name="_Highlight_Adj_Balance_Sheet" xfId="40642" xr:uid="{B13F1CC7-62F6-4B53-A96A-A440BF5F4AA9}"/>
    <cellStyle name="_Highlight_Adj_Balance_Sheet_Trends" xfId="40643" xr:uid="{321D693E-0BD9-424A-A2E4-B6CA510CBBCC}"/>
    <cellStyle name="_Highlight_Adj_comprehensive_income" xfId="40644" xr:uid="{16CF83E8-E109-469E-A482-883E815FF090}"/>
    <cellStyle name="_Highlight_Adj_comprehensive_income_1" xfId="40645" xr:uid="{80C0A6A6-DD7E-452E-9E2D-DDB2A9157F3F}"/>
    <cellStyle name="_Highlight_Adj_comprehensive_income_2" xfId="40646" xr:uid="{BB0F9F8A-BB1A-4A8C-B511-EE7D82334191}"/>
    <cellStyle name="_Highlight_Adj_comprehensive_income_3" xfId="40647" xr:uid="{DB32448C-2839-417A-A588-4709566A5C91}"/>
    <cellStyle name="_Highlight_Adj_Comprehensive_Income_4" xfId="40648" xr:uid="{B8176A42-9948-49E2-94E0-AFAA857377A6}"/>
    <cellStyle name="_Highlight_Adj_comprehensive_income_Trends" xfId="40649" xr:uid="{4F44CD59-FC45-41C4-8B38-6111C29679D4}"/>
    <cellStyle name="_Highlight_Adj_comprehensive_income_Trends_1" xfId="40650" xr:uid="{4C7033F4-D8FC-491D-8B5C-3FFA22055175}"/>
    <cellStyle name="_Highlight_Adj_comprehensive_income_Trends_2" xfId="40651" xr:uid="{18386C6E-B2AC-498B-AADC-CC7F964A2C91}"/>
    <cellStyle name="_Highlight_Adj_Income_statement" xfId="40652" xr:uid="{B5734A17-7F44-494A-9006-89BEF10DFBF2}"/>
    <cellStyle name="_Highlight_Adj_IncomeStatement" xfId="40653" xr:uid="{3D40C75F-CD22-48BC-AB76-F594E441A3D0}"/>
    <cellStyle name="_Highlight_Adj_IncomeStatement_1" xfId="40654" xr:uid="{EE777D68-B90B-401C-8722-9CDC161E9CC9}"/>
    <cellStyle name="_Highlight_Adj_Key figures" xfId="40655" xr:uid="{19904222-7E63-4B0B-89C6-070FDDEC3147}"/>
    <cellStyle name="_Highlight_Adj_Primary_capital" xfId="10414" xr:uid="{A795B7BF-B131-4173-9577-DFB1E7CFBCD5}"/>
    <cellStyle name="_Highlight_Adj-IncomeStatement_Trends" xfId="40656" xr:uid="{1B52B7F0-BBC3-413B-BC0B-01110A7F476A}"/>
    <cellStyle name="_Highlight_Adjustment-Balance sheet" xfId="40657" xr:uid="{3518899B-BA2E-4467-8468-B81695E0DEDE}"/>
    <cellStyle name="_Highlight_Adjustment-Balance sheet_1" xfId="40658" xr:uid="{ED94C972-D933-4D3C-9CB8-E812186BBA84}"/>
    <cellStyle name="_Highlight_Adjustment-Balance sheet_Trends" xfId="40659" xr:uid="{7CC64698-2F35-4439-B345-9842192F9623}"/>
    <cellStyle name="_Highlight_Adjustment-Balance sheet_Trends_1" xfId="40660" xr:uid="{9A8EE854-CB6C-4212-9C2E-DA35592E9BB2}"/>
    <cellStyle name="_Highlight_Adjustment-BalanceSheet" xfId="10415" xr:uid="{2174FCFB-E301-4ABD-8613-294071D56F2C}"/>
    <cellStyle name="_Highlight_Adjustment-BalanceSheet_Trends" xfId="10416" xr:uid="{B9FDC1E0-0F4E-40AB-82A9-9B261E382DD6}"/>
    <cellStyle name="_Highlight_Adjustment-Hovedtall" xfId="40661" xr:uid="{580A28FF-964E-4075-9671-FCC1341DF03B}"/>
    <cellStyle name="_Highlight_Balanse" xfId="10417" xr:uid="{13A750A2-6A71-4059-ABA9-FC15A19E59DB}"/>
    <cellStyle name="_Highlight_Balanse - kontrollert" xfId="40662" xr:uid="{B08A3066-72DA-4210-984D-C5D65F540794}"/>
    <cellStyle name="_Highlight_Cap.adeq" xfId="41870" xr:uid="{4CC94FAA-ED19-428D-9D3C-88D715AC69AE}"/>
    <cellStyle name="_Highlight_Expenses (1)" xfId="1931" xr:uid="{4C414B0D-96AC-49D8-9E58-9F2242AC6765}"/>
    <cellStyle name="_Highlight_Hovedtall" xfId="40663" xr:uid="{B6B5F03E-C76B-4A63-BE2B-13E85206B1FB}"/>
    <cellStyle name="_Highlight_Kontroll DM--&gt;" xfId="40664" xr:uid="{4C5C6134-CA52-4CBC-8052-AC0578DA9C06}"/>
    <cellStyle name="_Highlight_Loans &amp; comm." xfId="41949" xr:uid="{ED833EC1-AEA7-4A13-8A93-6E14AB232377}"/>
    <cellStyle name="_Highlight_Note bank" xfId="10418" xr:uid="{CD0AE05C-9CE1-4BE3-A042-9FA0E51C69D3}"/>
    <cellStyle name="_Highlight_Note Bankkonsern" xfId="10419" xr:uid="{D4534CF1-412C-44BE-A1F2-CE2C73CB9C24}"/>
    <cellStyle name="_Highlight_Note konsern" xfId="10420" xr:uid="{CF11311E-AD8D-4D2B-965C-B8B7DF3BE653}"/>
    <cellStyle name="_Highlight_Nøkkeltall" xfId="40665" xr:uid="{BED55545-A3E5-4A86-BBE8-75D5B10F206E}"/>
    <cellStyle name="_Highlight_Resultat" xfId="40666" xr:uid="{80164E2E-ACEF-4B0D-B1F9-62AFD6A5E100}"/>
    <cellStyle name="_Highlight_Results &amp; key fig." xfId="40620" xr:uid="{6A5B93FC-D3F1-4EF6-9CD5-C774A7EA745E}"/>
    <cellStyle name="_Highlight_Totalresultat" xfId="40667" xr:uid="{1B54E0C1-CEBD-4960-B558-B236B0A20B67}"/>
    <cellStyle name="_Hvordan levere rentegar" xfId="1932" xr:uid="{0B0CCA00-1983-45EF-B587-5EB340819785}"/>
    <cellStyle name="_Hvordan levere rentegar 2" xfId="1933" xr:uid="{BF77E14D-237B-4425-8D04-28572FDACA64}"/>
    <cellStyle name="_Hvordan levere rentegar 2_Kontroll ME" xfId="10421" xr:uid="{66F8BDFD-246E-4B46-AB8B-C72E228BB792}"/>
    <cellStyle name="_Hvordan levere rentegar 2_Kontroll-fane" xfId="10422"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3" xr:uid="{5DFA5162-C6BC-4517-8B6B-C6E7A980043D}"/>
    <cellStyle name="_Hvordan levere rentegar_Kontroll-fane" xfId="10424"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5" xr:uid="{C413D1EE-4A94-4DA3-AEBB-B26751BD95F1}"/>
    <cellStyle name="_Kontantstrømanalyse 4Q09-konsernet" xfId="10426"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7" xr:uid="{F6180BFA-BC70-494E-8046-E44CBA35AA67}"/>
    <cellStyle name="_Kontrollrapport 2_Kontroll-fane" xfId="10428"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29" xr:uid="{0634AAB5-096D-495D-8F33-D00F7919D10B}"/>
    <cellStyle name="_Kontrollrapport_Kontroll-fane" xfId="10430"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1" xr:uid="{52556D92-8E13-4631-86ED-C2EA20CDB98E}"/>
    <cellStyle name="_Max 10% Obligasjoner Inv 2_Kontroll-fane" xfId="10432"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3" xr:uid="{E3CB8CF6-31C5-4A53-871D-BF2DACDC2A42}"/>
    <cellStyle name="_Max 10% Obligasjoner Inv_Kontroll-fane" xfId="10434"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5" xr:uid="{316A83B5-1A2E-460C-857A-07C183E36080}"/>
    <cellStyle name="_MTM justeringer_estimat 310310 BK_Kontroll-fane" xfId="10436"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68" xr:uid="{66D0E80C-6001-46A5-9EBA-36D0B2C64796}"/>
    <cellStyle name="_Multiple_03-Egne aksjer 1003" xfId="2137" xr:uid="{D7CADFC3-2411-46DB-8105-2C8B12C0386A}"/>
    <cellStyle name="_Multiple_03-Egne aksjer 1003 2" xfId="40669" xr:uid="{3CA26CC7-ACFF-4201-9E95-08D1D8596FE2}"/>
    <cellStyle name="_Multiple_06-Tilknytta 0909" xfId="2138" xr:uid="{9084A315-EC0D-431C-98E4-ADA2D599F9B6}"/>
    <cellStyle name="_Multiple_Adj_comprehensive_income_Trends" xfId="40670" xr:uid="{30EF291F-7944-4772-A5AD-405A48667DE0}"/>
    <cellStyle name="_Multiple_Adj_Operating_expenses" xfId="2139" xr:uid="{2F02B4F5-1270-414B-ABC7-038DBEC10BD5}"/>
    <cellStyle name="_Multiple_Adj_Spec_capital_require" xfId="10437" xr:uid="{D669DFDF-F8DA-4B0C-9965-579F293ECC6A}"/>
    <cellStyle name="_Multiple_Adjustment-Balance sheet" xfId="40671" xr:uid="{C9FF355A-6C89-416D-8780-110B1F152D05}"/>
    <cellStyle name="_Multiple_Adjustment-Balance sheet_Trends" xfId="40672" xr:uid="{CCA3CBC5-D233-4248-94C1-02E11A8B08EC}"/>
    <cellStyle name="_Multiple_Avstem DM og grunnlag" xfId="40673" xr:uid="{076BC7E4-41C1-446A-A1D7-342DDA5650AC}"/>
    <cellStyle name="_Multiple_Balanse - kontrollert" xfId="4067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8" xr:uid="{655AEB80-00A5-4196-BDD8-2118AB8A4C79}"/>
    <cellStyle name="_Multiple_Kontantstrømanalyse 3Q09-konsernet" xfId="2143" xr:uid="{E8191815-1C2D-47A9-9C29-158B081690A6}"/>
    <cellStyle name="_Multiple_Kontantstrømanalyse 3Q09-konsernet 2" xfId="40675" xr:uid="{86334246-FF6A-4687-BDF2-BA1CDD7FE0E9}"/>
    <cellStyle name="_Multiple_Kontantstrømanalyse 4Q09-konsernet" xfId="2144" xr:uid="{20C62639-D799-4A72-940C-285BF0038E6A}"/>
    <cellStyle name="_Multiple_Kontantstrømanalyse 4Q09-konsernet 2" xfId="40676" xr:uid="{0F2FC00D-437B-46D3-8E76-204A539C75DA}"/>
    <cellStyle name="_Multiple_Kvartalstabeller" xfId="40677" xr:uid="{7FCD8D99-D4B7-4DFA-904A-8722FA13F950}"/>
    <cellStyle name="_Multiple_Other MTM adjustments" xfId="2145" xr:uid="{C09F6438-01AE-4D09-A8C1-C1F6AFCB70A3}"/>
    <cellStyle name="_Multiple_Totalresultat" xfId="4067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79" xr:uid="{3C2D41EC-E675-4710-B723-81F037E9FCE5}"/>
    <cellStyle name="_MultipleSpace_03-Egne aksjer 1003" xfId="2253" xr:uid="{A850CBE5-AA95-420D-8E91-DB50296E8EB1}"/>
    <cellStyle name="_MultipleSpace_03-Egne aksjer 1003 2" xfId="40680" xr:uid="{C79E91B6-610F-40BD-A839-E1BECC36EF41}"/>
    <cellStyle name="_MultipleSpace_06-Tilknytta 0909" xfId="2254" xr:uid="{A7614599-8FC5-43E2-AB3C-51A47B7AB71A}"/>
    <cellStyle name="_MultipleSpace_Adj_comprehensive_income_Trends" xfId="40681" xr:uid="{49020C6D-CAB8-4979-9F1E-7ED8254C81BA}"/>
    <cellStyle name="_MultipleSpace_Adj_Operating_expenses" xfId="2255" xr:uid="{CFB54096-ABA4-49DC-B548-7A710F901413}"/>
    <cellStyle name="_MultipleSpace_Adj_Spec_capital_require" xfId="10439" xr:uid="{956F6FF7-7A7D-4A8C-989B-0036B5374AB3}"/>
    <cellStyle name="_MultipleSpace_Adjustment-Balance sheet" xfId="40682" xr:uid="{621DFCDD-EFD1-47C0-9121-65711FCC2DA9}"/>
    <cellStyle name="_MultipleSpace_Adjustment-Balance sheet_Trends" xfId="40683" xr:uid="{783973DD-F561-490E-95F0-7922E3334B12}"/>
    <cellStyle name="_MultipleSpace_Avstem DM og grunnlag" xfId="40684" xr:uid="{6B719B89-9401-4E38-91B9-CAB5271D0145}"/>
    <cellStyle name="_MultipleSpace_Balanse - kontrollert" xfId="4068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0" xr:uid="{1FE73937-7662-4640-BE1D-4A235DB9F05A}"/>
    <cellStyle name="_MultipleSpace_Kontantstrømanalyse 3Q09-konsernet" xfId="2259" xr:uid="{F600665B-E633-4481-AD64-4A41DF034B2A}"/>
    <cellStyle name="_MultipleSpace_Kontantstrømanalyse 3Q09-konsernet 2" xfId="40686" xr:uid="{3C3AA169-FCC9-491B-987B-2C4EF4B46152}"/>
    <cellStyle name="_MultipleSpace_Kontantstrømanalyse 4Q09-konsernet" xfId="2260" xr:uid="{2DA6CE04-4856-4249-90D3-CD377916876A}"/>
    <cellStyle name="_MultipleSpace_Kontantstrømanalyse 4Q09-konsernet 2" xfId="40687" xr:uid="{E0FF32E4-4CEC-42F8-A447-C18BA57161BD}"/>
    <cellStyle name="_MultipleSpace_Kvartalstabeller" xfId="40688" xr:uid="{AD142733-8A3D-447F-95E1-372B7AEFFC2E}"/>
    <cellStyle name="_MultipleSpace_Other MTM adjustments" xfId="2261" xr:uid="{BE1580F9-68F6-46E4-9D90-6F76B4D2DFA3}"/>
    <cellStyle name="_MultipleSpace_Totalresultat" xfId="4068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90" xr:uid="{D310ED8F-E208-444F-B67F-D7E4051DF93C}"/>
    <cellStyle name="_Nedskrivninger i prosen av utlån 3Q09 3" xfId="40691" xr:uid="{F0088169-ED2F-4F8B-92E9-C59FF7C024CA}"/>
    <cellStyle name="_NOTE - Klassifikasjon 0912 Utlån kred.inst+kunder" xfId="2266" xr:uid="{615074CF-8529-4A42-A452-69082F38B601}"/>
    <cellStyle name="_NOTE - Klassifikasjon 0912 Utlån kred.inst+kunder 2" xfId="41951" xr:uid="{77C6BE20-A17C-4BE3-889A-7FC56ADDA29B}"/>
    <cellStyle name="_NOTE - Klassifikasjon 0912 Utlån kred.inst+kunder_Kontroll ME" xfId="10441" xr:uid="{077C1640-79D6-46AB-8127-8B422DD46F13}"/>
    <cellStyle name="_NOTE - Klassifikasjon 0912 Utlån kred.inst+kunder_Kontroll-fane" xfId="10442" xr:uid="{3EBBFE2D-A94E-44BE-8454-788A6F31F273}"/>
    <cellStyle name="_NOTE - Netto gev finansielle instrumenter" xfId="41952" xr:uid="{1A7938CD-00B7-4F57-8723-08EFF70851B3}"/>
    <cellStyle name="_NOTE - Netto gev finansielle instrumenter 2" xfId="41953" xr:uid="{9FA14619-38CE-4203-9D3A-0155B22B03FB}"/>
    <cellStyle name="_NOTE Kredittrisiko" xfId="10443"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4" xr:uid="{06466536-DA4A-4AD6-A51D-349F73B9C1AB}"/>
    <cellStyle name="_Nøkkeltall 2_Kontroll-fane" xfId="10445"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6" xr:uid="{46965D7F-66DC-4BD6-AB16-66B02CA8F935}"/>
    <cellStyle name="_Nøkkeltall_Kontroll-fane" xfId="10447"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692" xr:uid="{2D14B309-7C46-429A-93C5-65698020C0D8}"/>
    <cellStyle name="_Order_Hovedtall" xfId="40693" xr:uid="{DDAB1661-02DC-4F5A-9721-00360C05FCBE}"/>
    <cellStyle name="_Order_Nøkkeltall" xfId="40694" xr:uid="{FD6F9DF8-7BF2-4812-9270-87226C199076}"/>
    <cellStyle name="_Order_Q Sum_Res N" xfId="2315" xr:uid="{74D6524F-B50A-4082-8D3D-A5BDF12BD58B}"/>
    <cellStyle name="_Order_Resultat" xfId="40695" xr:uid="{B49FD28B-83B0-45EA-ADD2-C8AC3558B769}"/>
    <cellStyle name="_Order_Totalresultat" xfId="4069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8" xr:uid="{17014B4F-93E7-40D0-B4CA-24395F89167F}"/>
    <cellStyle name="_R10-Konsolidert_regnskap 2008 03 2_Kontroll-fane" xfId="10449"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0" xr:uid="{DE0799F1-E1E6-4410-8630-D2E8589F03BF}"/>
    <cellStyle name="_R10-Konsolidert_regnskap 2008 03_Kontroll-fane" xfId="10451"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2" xr:uid="{BB144820-1497-4D1B-8027-CF3B56A0B46E}"/>
    <cellStyle name="_RETAIL 2008 2_Kontroll-fane" xfId="10453" xr:uid="{86429847-524E-46A5-B939-35166C3502FA}"/>
    <cellStyle name="_RETAIL 2008 3" xfId="2641" xr:uid="{155D5A02-0FCF-4EC3-975F-5722A93B323F}"/>
    <cellStyle name="_RETAIL 2008_Expenses" xfId="2642" xr:uid="{A41E4181-B14C-4DFB-BD84-05A3F1521626}"/>
    <cellStyle name="_RETAIL 2008_Kontroll ME" xfId="10454" xr:uid="{693FDA2F-C0F1-401A-8486-A04EDCC0B4DF}"/>
    <cellStyle name="_RETAIL 2008_Kontroll-fane" xfId="10455"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6" xr:uid="{B7418FCE-0D09-4453-88C6-0DCABAD47F6C}"/>
    <cellStyle name="_Retail Norge historikk 2008_fra Hilde W 25.sep 09 2_Kontroll-fane" xfId="10457"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8" xr:uid="{305056E1-4D70-4474-927E-5D182511E1D8}"/>
    <cellStyle name="_Retail Norge historikk 2008_fra Hilde W 25.sep 09_Kontroll-fane" xfId="10459"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0" xr:uid="{9BCDC44E-A6A9-464F-8C85-7BF2F9E5AF2F}"/>
    <cellStyle name="_Samleoversikt 2_Kontroll-fane" xfId="10461"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97" xr:uid="{76F6FBA5-282D-4AE0-9CCA-76F82417BA6E}"/>
    <cellStyle name="_Samleoversikt_Adj_Key figures" xfId="40698" xr:uid="{36C1EAA4-94EE-4BED-80AB-7A5B97ED42F1}"/>
    <cellStyle name="_Samleoversikt_Adjustment-Balance sheet_Trends" xfId="40699" xr:uid="{6FF91D93-F190-463E-890C-B349897F2E45}"/>
    <cellStyle name="_Samleoversikt_Adjustment-Hovedtall" xfId="40700" xr:uid="{C220AB65-2E72-408B-A824-112722588083}"/>
    <cellStyle name="_Samleoversikt_Balanse - kontrollert" xfId="40701"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02" xr:uid="{ED4CB88E-CF5E-4BEA-90CE-76EC8F4323CF}"/>
    <cellStyle name="_Samleoversikt_Kontroll ME" xfId="10462" xr:uid="{C3C713F4-7D0B-4A53-AF32-99F2C1E9A0F1}"/>
    <cellStyle name="_Samleoversikt_Kontroll-fane" xfId="10463" xr:uid="{F699658A-CE30-4A6E-9C12-E55926470BFB}"/>
    <cellStyle name="_Samleoversikt_Nøkkeltall" xfId="40703"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04" xr:uid="{7059A778-E5F8-49D6-8CBF-2144B0A3038C}"/>
    <cellStyle name="_Samleoversikt_Results &amp; key fig." xfId="2946" xr:uid="{4DF306DD-8942-4694-A583-A60F0BC898C5}"/>
    <cellStyle name="_Samleoversikt_Side 9" xfId="2947" xr:uid="{DF70B71C-12B4-4D10-B134-84219C5793FC}"/>
    <cellStyle name="_Samleoversikt_Totalresultat" xfId="40705" xr:uid="{BC4D8203-840D-420C-968C-7357B7274040}"/>
    <cellStyle name="_Samleoversikt_Trondheim - Int. fond" xfId="10464" xr:uid="{F0D6F451-DB81-4027-9567-27B69888E59D}"/>
    <cellStyle name="_Samleoversikt_Trondheim - Int. fond 2" xfId="41954" xr:uid="{3BD294F6-0AC5-4464-B6A1-7FA21EAAE856}"/>
    <cellStyle name="_Samleoversikt_Trondheim - Int. fond_Kontroll ME" xfId="10465" xr:uid="{651B589E-FD76-4141-97F3-FC0C83D8AA0B}"/>
    <cellStyle name="_Samleoversikt_Trondheim - Int. fond_Kontroll-fane" xfId="10466"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06" xr:uid="{ACE493FF-E621-4732-A79E-3048FE091E93}"/>
    <cellStyle name="_sendtradematrix_Hovedtall" xfId="40707" xr:uid="{DB907B2A-E6C6-4CAC-89C9-8531B68D4E00}"/>
    <cellStyle name="_sendtradematrix_Nøkkeltall" xfId="40708" xr:uid="{11F8C5B4-640E-4456-9601-A417854C1942}"/>
    <cellStyle name="_sendtradematrix_Q Sum_Res N" xfId="2958" xr:uid="{F3696B78-9D67-4C80-ACAC-301AE938B35F}"/>
    <cellStyle name="_sendtradematrix_Resultat" xfId="40709" xr:uid="{F0AF833A-A292-4C58-A458-172E42AC2E41}"/>
    <cellStyle name="_sendtradematrix_Totalresultat" xfId="40710" xr:uid="{9887367A-E5ED-4CCB-9BFB-3BFCC8404A53}"/>
    <cellStyle name="_Sigurd" xfId="2959" xr:uid="{2EFE86C2-7B7C-4BE5-89D4-E5FBE3678A06}"/>
    <cellStyle name="_spesial" xfId="2960" xr:uid="{4F39C7C0-5C6F-43EA-A83D-D95B4C99A823}"/>
    <cellStyle name="_spesial_Kontroll ME" xfId="10467" xr:uid="{5413FEF3-C7B3-4E3A-B9C5-F7119E3EB2E8}"/>
    <cellStyle name="_spesial_Kontroll-fane" xfId="10468"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55"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69" xr:uid="{DC8ADEC3-5DFC-4FA2-8D2A-4E55F01FB0C9}"/>
    <cellStyle name="_style 2_Kontroll-fane" xfId="10470"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1" xr:uid="{B722B921-35C5-4742-8313-2477428B96A0}"/>
    <cellStyle name="_style_Kontroll-fane" xfId="10472"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3" xr:uid="{22F301EB-8E1A-4FD2-A954-061BEB1A5EFD}"/>
    <cellStyle name="_SubHeading_prestemp_Balanse - kontrollert" xfId="40711" xr:uid="{C5E7E130-C68B-4E8B-9BFE-BE6A7BA20AB1}"/>
    <cellStyle name="_SubHeading_prestemp_Hovedtall" xfId="40712" xr:uid="{58547D02-7DA4-4C14-A62F-7EC76702D4C3}"/>
    <cellStyle name="_SubHeading_prestemp_Nøkkeltall" xfId="40713" xr:uid="{35B31265-BF52-48BD-AE35-A191CFC1A3ED}"/>
    <cellStyle name="_SubHeading_prestemp_Resultat" xfId="10474" xr:uid="{93449DB3-0F98-4C61-8B23-8AF9A69B249A}"/>
    <cellStyle name="_SubHeading_prestemp_Totalresultat" xfId="40714" xr:uid="{95522D34-2E54-427B-9CDF-D9FF26111218}"/>
    <cellStyle name="_Tabell inntekter KIL 0908" xfId="3183" xr:uid="{84096F7F-77EE-41BC-B725-EB1F4B3F3544}"/>
    <cellStyle name="_Tabell inntekter KIL 0908_Kontroll ME" xfId="10475" xr:uid="{A08E10EA-8F1B-4C26-B96B-35F5CCD6DFFB}"/>
    <cellStyle name="_Tabell inntekter KIL 0908_Kontroll-fane" xfId="10476"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15" xr:uid="{DB86A516-23D7-451F-AC74-7D662AAC2102}"/>
    <cellStyle name="_Table 2 2 2 2 2_Kontroll DM--&gt;" xfId="40716" xr:uid="{0B5DDE7E-9A07-4E9C-8720-485DB33A576D}"/>
    <cellStyle name="_Table 2 2 2 2 2_Kvartalstabeller" xfId="40717" xr:uid="{E2676C0D-C5C1-4E3A-879B-9031783F0469}"/>
    <cellStyle name="_Table 2 2 2 2 2_Results &amp; key fig." xfId="40718" xr:uid="{847DE161-CBFD-4605-AB06-C127872A1B05}"/>
    <cellStyle name="_Table 2 2 2 2 2_Results &amp; key fig._Factbook" xfId="40719" xr:uid="{41D2D213-9A90-462F-B31D-2C0D37370548}"/>
    <cellStyle name="_Table 2 2 2 2 2_Results &amp; key fig._Kontroll DM--&gt;" xfId="40720" xr:uid="{A08AFFF4-C8C4-4545-AF27-A1568345D2BD}"/>
    <cellStyle name="_Table 2 2 2 2 2_Results &amp; key fig._Kvartalstabeller" xfId="40721" xr:uid="{48CAAB1A-C9A6-4651-B0D7-E87DA86DECAD}"/>
    <cellStyle name="_Table 2 2 2 2 3" xfId="3191" xr:uid="{05B14817-531B-45AD-9414-356B84169232}"/>
    <cellStyle name="_Table 2 2 2 2 3_Expenses" xfId="3192" xr:uid="{0CE321C7-6639-47E4-A49D-D5316793CE53}"/>
    <cellStyle name="_Table 2 2 2 2 3_Factbook" xfId="40722" xr:uid="{1C75A2AC-9DFE-403A-80CE-FC68EFFF62AA}"/>
    <cellStyle name="_Table 2 2 2 2 3_Kontroll DM--&gt;" xfId="40723" xr:uid="{96FB942E-B826-41FC-88A3-8D14DC5A2D51}"/>
    <cellStyle name="_Table 2 2 2 2 3_Kvartalstabeller" xfId="40724" xr:uid="{42096C3D-38DD-446F-BE47-CEED4BF365E5}"/>
    <cellStyle name="_Table 2 2 2 2 4" xfId="3193" xr:uid="{22CD54CB-AFBC-4F4D-8C66-98AFFA6730AB}"/>
    <cellStyle name="_Table 2 2 2 2 4_Expenses" xfId="3194" xr:uid="{5A499D38-08B1-46CA-92ED-266EA3D6D3DB}"/>
    <cellStyle name="_Table 2 2 2 2 4_Factbook" xfId="40725" xr:uid="{0ACDBA1A-EEA7-4A28-AF17-7C343E55863D}"/>
    <cellStyle name="_Table 2 2 2 2 4_Kontroll DM--&gt;" xfId="40726" xr:uid="{FE48C7C0-FB58-47FA-836E-7E6D98C4DC8A}"/>
    <cellStyle name="_Table 2 2 2 2 4_Kvartalstabeller" xfId="40727" xr:uid="{91ABE1B6-2538-4799-B371-88FF4897366B}"/>
    <cellStyle name="_Table 2 2 2 2_3Q19" xfId="3195" xr:uid="{09675144-2796-45B0-8A70-92E828E2727F}"/>
    <cellStyle name="_Table 2 2 2 2_Avstem DM og grunnlag" xfId="40728" xr:uid="{64AC4507-0AEC-400C-BA7F-71C7EC525198}"/>
    <cellStyle name="_Table 2 2 2 2_Expenses" xfId="3196" xr:uid="{AF61DDE1-7FC4-45C3-8613-3F5F03C42DB6}"/>
    <cellStyle name="_Table 2 2 2 2_Factbook" xfId="40729" xr:uid="{E9EC6750-CB27-468E-8122-D55BCF0F0C20}"/>
    <cellStyle name="_Table 2 2 2 2_Kontroll DM--&gt;" xfId="40730" xr:uid="{26CAF279-29DF-4F6F-B9F9-93C34FAC2A88}"/>
    <cellStyle name="_Table 2 2 2 2_Kvartalstabeller" xfId="40731" xr:uid="{34AC5AEB-A53D-4875-961B-307BFDA5E1D9}"/>
    <cellStyle name="_Table 2 2 2 2_Kvartalstabeller_1" xfId="40732" xr:uid="{DC807667-168B-46D5-9192-9E5A7D79D017}"/>
    <cellStyle name="_Table 2 2 2 2_Kvartalstabeller_Factbook" xfId="40733" xr:uid="{12A7B400-02AA-4883-B560-D35288C74341}"/>
    <cellStyle name="_Table 2 2 2 2_Kvartalstabeller_Kvartalstabeller" xfId="40734" xr:uid="{7FC3AB73-28AE-4643-BDF9-55E32C2C9DDE}"/>
    <cellStyle name="_Table 2 2 2 2_Results &amp; key fig." xfId="3197" xr:uid="{4FE258D9-E68D-47C6-8548-F5E6B9916CB1}"/>
    <cellStyle name="_Table 2 2 2 2_Results &amp; key fig._1" xfId="40735" xr:uid="{C3A132A0-8381-4B91-A7DA-3C688A105FFE}"/>
    <cellStyle name="_Table 2 2 2 2_Results &amp; key fig._1_Factbook" xfId="40736" xr:uid="{5B913088-DF15-4ABC-9823-6905AC1DDA79}"/>
    <cellStyle name="_Table 2 2 2 2_Results &amp; key fig._1_Kontroll DM--&gt;" xfId="40737" xr:uid="{FDC9505E-6519-4A07-93D7-0C0E155789B4}"/>
    <cellStyle name="_Table 2 2 2 2_Results &amp; key fig._1_Kvartalstabeller" xfId="40738" xr:uid="{0A5C39A4-4985-4C8B-99D4-CA9C090EFEF7}"/>
    <cellStyle name="_Table 2 2 2 2_Results &amp; key fig._Expenses" xfId="3198" xr:uid="{365DBB02-B379-4704-B788-8A285FA58553}"/>
    <cellStyle name="_Table 2 2 2 2_Results &amp; key fig._Factbook" xfId="40739" xr:uid="{BBA98707-BBC0-4336-858D-7F8702F75EDC}"/>
    <cellStyle name="_Table 2 2 2 2_Results &amp; key fig._Kontroll DM--&gt;" xfId="40740" xr:uid="{CD40E6A8-01E0-403C-99FC-4ECE6C5530AD}"/>
    <cellStyle name="_Table 2 2 2 2_Results &amp; key fig._Kvartalstabeller" xfId="40741" xr:uid="{098B0CB9-9019-4D66-969C-C0C3B9D2209C}"/>
    <cellStyle name="_Table 2 2 2 3" xfId="3199" xr:uid="{45A86CE2-F496-44CA-896C-49915F285D50}"/>
    <cellStyle name="_Table 2 2 2 3_Expenses" xfId="3200" xr:uid="{0F8FC3AC-9159-4142-AD90-CBCEF52A551E}"/>
    <cellStyle name="_Table 2 2 2 3_Factbook" xfId="40742" xr:uid="{98D50454-491F-4247-AFCD-9FC30DFD0AFD}"/>
    <cellStyle name="_Table 2 2 2 3_Kontroll DM--&gt;" xfId="40743" xr:uid="{28F868A8-BD7D-4134-8A11-070415552808}"/>
    <cellStyle name="_Table 2 2 2 3_Kvartalstabeller" xfId="40744" xr:uid="{B9416477-744C-4424-BB30-B017ABB9EC5A}"/>
    <cellStyle name="_Table 2 2 2 3_Results &amp; key fig." xfId="40745" xr:uid="{207DCE88-559D-4D1F-BB6F-C38E2F38A2E5}"/>
    <cellStyle name="_Table 2 2 2 3_Results &amp; key fig._Factbook" xfId="40746" xr:uid="{FA2AD26C-559D-4D65-840C-CF76925E0F6D}"/>
    <cellStyle name="_Table 2 2 2 3_Results &amp; key fig._Kontroll DM--&gt;" xfId="40747" xr:uid="{301A1DF6-492B-4C35-B0F4-1276D51A8EE2}"/>
    <cellStyle name="_Table 2 2 2 3_Results &amp; key fig._Kvartalstabeller" xfId="40748" xr:uid="{4CCE5E2D-215A-4165-B88F-1CC711B89EDA}"/>
    <cellStyle name="_Table 2 2 2_3Q19" xfId="3201" xr:uid="{B9537FF0-1866-472F-A160-4B5980BA61BB}"/>
    <cellStyle name="_Table 2 2 2_Avstem DM og grunnlag" xfId="40749" xr:uid="{40695994-DA6E-42D7-B101-4D1AA710A7C4}"/>
    <cellStyle name="_Table 2 2 2_Expenses" xfId="3202" xr:uid="{C17950F9-FC24-4296-9675-C497D2D5BB83}"/>
    <cellStyle name="_Table 2 2 2_Factbook" xfId="40750" xr:uid="{842DC8BD-7804-4CFB-A948-5235867D4CD9}"/>
    <cellStyle name="_Table 2 2 2_Kontroll DM--&gt;" xfId="40751" xr:uid="{74168E44-99A0-4BF6-88DD-0F47B97E94E3}"/>
    <cellStyle name="_Table 2 2 2_Kvartalstabeller" xfId="40752" xr:uid="{641FE71F-2BCB-4BA5-9320-5ECAF3AF839E}"/>
    <cellStyle name="_Table 2 2 2_Kvartalstabeller_1" xfId="40753" xr:uid="{A4D339FB-C520-42AC-B087-D8C67CD58E91}"/>
    <cellStyle name="_Table 2 2 2_Kvartalstabeller_Factbook" xfId="40754" xr:uid="{596A437B-304C-4286-828B-B22607B27F05}"/>
    <cellStyle name="_Table 2 2 2_Kvartalstabeller_Kvartalstabeller" xfId="40755" xr:uid="{4F4FD404-524E-460B-A6B9-CFBE6E29D743}"/>
    <cellStyle name="_Table 2 2 2_Results &amp; key fig." xfId="3203" xr:uid="{444F7963-A89F-47FC-9137-B4794BDA99F4}"/>
    <cellStyle name="_Table 2 2 2_Results &amp; key fig._1" xfId="40756" xr:uid="{C7EB33A5-0B25-468F-A7B6-C732CE791CE5}"/>
    <cellStyle name="_Table 2 2 2_Results &amp; key fig._1_Factbook" xfId="40757" xr:uid="{052EC18F-3551-4C36-8CA0-E04098D5CDFB}"/>
    <cellStyle name="_Table 2 2 2_Results &amp; key fig._1_Kontroll DM--&gt;" xfId="40758" xr:uid="{BACAB5E9-2556-4A70-865F-3CA355F4E1D0}"/>
    <cellStyle name="_Table 2 2 2_Results &amp; key fig._1_Kvartalstabeller" xfId="40759" xr:uid="{2298A54B-282F-4FC1-BD8E-589B80F0168F}"/>
    <cellStyle name="_Table 2 2 2_Results &amp; key fig._Expenses" xfId="3204" xr:uid="{078766BB-0C9C-4DC8-BA3B-171F1CFA522A}"/>
    <cellStyle name="_Table 2 2 2_Results &amp; key fig._Factbook" xfId="40760" xr:uid="{54D3EB9E-CFBE-4411-8FAA-C498FA96F96C}"/>
    <cellStyle name="_Table 2 2 2_Results &amp; key fig._Kontroll DM--&gt;" xfId="40761" xr:uid="{C2DC3379-1427-44BA-849E-18F090B3E2A9}"/>
    <cellStyle name="_Table 2 2 2_Results &amp; key fig._Kvartalstabeller" xfId="40762" xr:uid="{65C32295-3B6A-4F71-8CCC-3186FDF6B4ED}"/>
    <cellStyle name="_Table 2 2 3" xfId="3205" xr:uid="{1F868165-2F00-4F52-94AD-8D579DE49613}"/>
    <cellStyle name="_Table 2 2 3_Expenses" xfId="3206" xr:uid="{3CB151F0-6062-47F8-BCBC-49A220BF3385}"/>
    <cellStyle name="_Table 2 2 3_Factbook" xfId="40763" xr:uid="{13BBE99C-105E-49EB-9A9F-277DA831E4FA}"/>
    <cellStyle name="_Table 2 2 3_Kontroll DM--&gt;" xfId="40764" xr:uid="{B89A491F-9214-4E32-9C43-0BAF3B249BF3}"/>
    <cellStyle name="_Table 2 2 3_Kvartalstabeller" xfId="40765" xr:uid="{B0A87F82-E521-40F7-9F6A-4DE5AF417CF0}"/>
    <cellStyle name="_Table 2 2 4" xfId="3207" xr:uid="{A854454C-E91D-4AB0-9BEB-9894355B8C80}"/>
    <cellStyle name="_Table 2 2 4_Expenses" xfId="3208" xr:uid="{CD41E0BA-9FFC-418E-B82F-73F37E1285F3}"/>
    <cellStyle name="_Table 2 2 4_Factbook" xfId="40766" xr:uid="{2548847E-F3F7-4F0A-8F32-5C40EABCEFE3}"/>
    <cellStyle name="_Table 2 2 4_Kontroll DM--&gt;" xfId="40767" xr:uid="{D31DF352-EB64-422C-811C-C4BE215A69AD}"/>
    <cellStyle name="_Table 2 2 4_Kvartalstabeller" xfId="40768" xr:uid="{42110D07-0A2A-47B3-BDBD-44FF3CFCFD8E}"/>
    <cellStyle name="_Table 2 2_3Q19" xfId="3209" xr:uid="{196700FE-5F21-47F2-AF03-CF8D2760166D}"/>
    <cellStyle name="_Table 2 2_Avstem DM og grunnlag" xfId="40769" xr:uid="{4D2BCB0C-163C-441D-A8CE-41C51AEA620B}"/>
    <cellStyle name="_Table 2 2_Expenses" xfId="3210" xr:uid="{C4931850-DAE8-446F-BDB2-4A9A7FA60FD7}"/>
    <cellStyle name="_Table 2 2_Factbook" xfId="40770" xr:uid="{6E1D1D80-386B-4202-BF02-EB951C46D60E}"/>
    <cellStyle name="_Table 2 2_Kontroll DM--&gt;" xfId="40771" xr:uid="{3740D97E-7610-43C3-8B2C-4F73A77B5DE8}"/>
    <cellStyle name="_Table 2 2_Kvartalstabeller" xfId="40772" xr:uid="{F7DF1690-C5D9-4F07-99F0-897C4CEB58C1}"/>
    <cellStyle name="_Table 2 2_Kvartalstabeller_1" xfId="40773" xr:uid="{3A753486-01B0-46B9-8AF6-2A8A8AE88C0E}"/>
    <cellStyle name="_Table 2 2_Kvartalstabeller_Factbook" xfId="40774" xr:uid="{43067788-12C1-422A-AFA6-651250E32EE0}"/>
    <cellStyle name="_Table 2 2_Kvartalstabeller_Kvartalstabeller" xfId="40775" xr:uid="{3D078490-D485-4B6C-85C6-1FC34071CA70}"/>
    <cellStyle name="_Table 2 2_Results &amp; key fig." xfId="3211" xr:uid="{1D99A89A-822F-4343-AD4C-CB40E14E87AC}"/>
    <cellStyle name="_Table 2 2_Results &amp; key fig._1" xfId="40776" xr:uid="{E7397CC6-7D2A-4F95-9C64-1285C404A656}"/>
    <cellStyle name="_Table 2 2_Results &amp; key fig._1_Factbook" xfId="40777" xr:uid="{3FB00FB7-3102-4C64-9B85-5F407F0CBA5C}"/>
    <cellStyle name="_Table 2 2_Results &amp; key fig._1_Kontroll DM--&gt;" xfId="40778" xr:uid="{C678BE43-F123-475A-9413-EE8B61D65703}"/>
    <cellStyle name="_Table 2 2_Results &amp; key fig._1_Kvartalstabeller" xfId="40779" xr:uid="{8AE6BB5C-2D4C-45FB-8248-4B79D9CE3844}"/>
    <cellStyle name="_Table 2 2_Results &amp; key fig._Expenses" xfId="3212" xr:uid="{4ADDCC7D-5F9C-4A42-B8A3-F9CCEE170DC9}"/>
    <cellStyle name="_Table 2 2_Results &amp; key fig._Factbook" xfId="40780" xr:uid="{C22DAD8C-4664-4D22-BC60-C2FF8DF939F6}"/>
    <cellStyle name="_Table 2 2_Results &amp; key fig._Kontroll DM--&gt;" xfId="40781" xr:uid="{9CA7B9FF-6A36-4C7C-BF45-F90AD15A1808}"/>
    <cellStyle name="_Table 2 2_Results &amp; key fig._Kvartalstabeller" xfId="40782"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783" xr:uid="{9988BAD2-16D0-4D25-B51A-2B5D77ADB5F7}"/>
    <cellStyle name="_Table 2 3 2 2_Kontroll DM--&gt;" xfId="40784" xr:uid="{5390E6BA-553A-49A6-BDD9-33902CFFAC40}"/>
    <cellStyle name="_Table 2 3 2 2_Kvartalstabeller" xfId="40785" xr:uid="{3EDBFDA2-F1DB-4A15-934B-72A4A2CCCA75}"/>
    <cellStyle name="_Table 2 3 2 3" xfId="3217" xr:uid="{71B45EE2-CF9E-4312-B83E-4AD04B030320}"/>
    <cellStyle name="_Table 2 3 2 3_Expenses" xfId="3218" xr:uid="{47A2E46A-4A21-4EB3-BEDD-2D1C5C17C5B2}"/>
    <cellStyle name="_Table 2 3 2 3_Factbook" xfId="40786" xr:uid="{2C1A60EE-8E43-4A8A-A205-F5B7481A0541}"/>
    <cellStyle name="_Table 2 3 2 3_Kontroll DM--&gt;" xfId="40787" xr:uid="{14C31579-11BF-4E6D-A458-284FF71F9707}"/>
    <cellStyle name="_Table 2 3 2 3_Kvartalstabeller" xfId="40788" xr:uid="{2E661AE7-D19B-41E5-93D5-EE725D060AEB}"/>
    <cellStyle name="_Table 2 3 2 4" xfId="3219" xr:uid="{A4CCCDFF-58B6-4953-AEC2-1F719689D434}"/>
    <cellStyle name="_Table 2 3 2 4_Expenses" xfId="3220" xr:uid="{24EDF19B-5B95-4051-AE7F-5C7973AF8B4D}"/>
    <cellStyle name="_Table 2 3 2 4_Factbook" xfId="40789" xr:uid="{79629EDD-F442-46C9-A8BB-5F8180851D14}"/>
    <cellStyle name="_Table 2 3 2 4_Kontroll DM--&gt;" xfId="40790" xr:uid="{34C90955-2BBF-4D9C-A45F-183D9E0131EB}"/>
    <cellStyle name="_Table 2 3 2 4_Kvartalstabeller" xfId="40791" xr:uid="{8DAF459D-8F7A-4EBB-8512-09E97A844322}"/>
    <cellStyle name="_Table 2 3 2_3Q19" xfId="3221" xr:uid="{3B21320C-E08D-4880-9AD4-94BB900D888C}"/>
    <cellStyle name="_Table 2 3 2_Avstem DM og grunnlag" xfId="40792" xr:uid="{1ACA0C14-2F8E-4386-A9AA-D3C0160EC7D8}"/>
    <cellStyle name="_Table 2 3 2_Expenses" xfId="3222" xr:uid="{E336FB68-FCDE-429C-9706-62C85891C717}"/>
    <cellStyle name="_Table 2 3 2_Factbook" xfId="40793" xr:uid="{00DB1B2D-EEC5-4991-A217-D201817BE437}"/>
    <cellStyle name="_Table 2 3 2_Kontroll DM--&gt;" xfId="40794" xr:uid="{6EE3DBB6-5F62-48CD-8ED4-9C9F4F2E7146}"/>
    <cellStyle name="_Table 2 3 2_Kvartalstabeller" xfId="40795" xr:uid="{D63DDD59-266B-4B74-BECA-19E061CD0227}"/>
    <cellStyle name="_Table 2 3 2_Kvartalstabeller_1" xfId="40796" xr:uid="{F3B1B08F-1FB5-4120-BB0F-069BB7334B4E}"/>
    <cellStyle name="_Table 2 3 2_Kvartalstabeller_Factbook" xfId="40797" xr:uid="{59F48DB1-9FC1-4C0B-A50F-AA2323542D48}"/>
    <cellStyle name="_Table 2 3 2_Kvartalstabeller_Kvartalstabeller" xfId="40798" xr:uid="{673C257D-47E8-439D-A2E2-4587AC0E4944}"/>
    <cellStyle name="_Table 2 3 2_Results &amp; key fig." xfId="3223" xr:uid="{4D1063EF-558C-4CD9-8077-8DBAC41892E3}"/>
    <cellStyle name="_Table 2 3 2_Results &amp; key fig._1" xfId="40799" xr:uid="{76A49493-F5C8-4FF3-A6C4-DB35655A8CAF}"/>
    <cellStyle name="_Table 2 3 2_Results &amp; key fig._1_Factbook" xfId="40800" xr:uid="{854E09D0-4FBA-4563-AD66-87840E712DC4}"/>
    <cellStyle name="_Table 2 3 2_Results &amp; key fig._1_Kontroll DM--&gt;" xfId="40801" xr:uid="{5A040267-7911-4088-A82A-9A525B428706}"/>
    <cellStyle name="_Table 2 3 2_Results &amp; key fig._1_Kvartalstabeller" xfId="40802" xr:uid="{FDC00E1F-FA3D-45A1-82F6-88A17BCAE468}"/>
    <cellStyle name="_Table 2 3 2_Results &amp; key fig._Expenses" xfId="3224" xr:uid="{91F23C99-51B2-47C4-9182-D3DE240959C7}"/>
    <cellStyle name="_Table 2 3 2_Results &amp; key fig._Factbook" xfId="40803" xr:uid="{B417B211-9464-46A9-B86B-B7DD96B5577D}"/>
    <cellStyle name="_Table 2 3 2_Results &amp; key fig._Kontroll DM--&gt;" xfId="40804" xr:uid="{1BAE4097-9F29-4186-B3C2-399D6389B32D}"/>
    <cellStyle name="_Table 2 3 2_Results &amp; key fig._Kvartalstabeller" xfId="40805" xr:uid="{0366B0BE-E44F-48A9-81C7-33C8782D82FC}"/>
    <cellStyle name="_Table 2 3 3" xfId="3225" xr:uid="{4468F894-86A7-4064-936D-0016CE05C6E0}"/>
    <cellStyle name="_Table 2 3 3_Expenses" xfId="3226" xr:uid="{00DAD7FF-C365-43B1-B299-F60F6B496577}"/>
    <cellStyle name="_Table 2 3 3_Factbook" xfId="40806" xr:uid="{4C65E809-4435-48EF-BB8A-C26C58E60B52}"/>
    <cellStyle name="_Table 2 3 3_Kontroll DM--&gt;" xfId="40807" xr:uid="{F957662B-F705-46CC-A396-0B0F857FA6D3}"/>
    <cellStyle name="_Table 2 3 3_Kvartalstabeller" xfId="40808" xr:uid="{4E15E182-D850-4C85-B316-C38C85C2BE63}"/>
    <cellStyle name="_Table 2 3_3Q19" xfId="3227" xr:uid="{24B7B0C1-D303-4A53-B6D3-C81DE49D4760}"/>
    <cellStyle name="_Table 2 3_Avstem DM og grunnlag" xfId="40809" xr:uid="{54C8D3D9-A150-4FCE-9CD6-42B27CD30CAB}"/>
    <cellStyle name="_Table 2 3_Expenses" xfId="3228" xr:uid="{ED75CFF8-A1AB-4137-B133-B1115FCE55E4}"/>
    <cellStyle name="_Table 2 3_Factbook" xfId="40810" xr:uid="{2716B2FF-04C9-4941-95A2-E3CE4042DC2D}"/>
    <cellStyle name="_Table 2 3_Kontroll DM--&gt;" xfId="40811" xr:uid="{E3004C1D-959B-4E4B-9143-EE79D9BF6D8C}"/>
    <cellStyle name="_Table 2 3_Kvartalstabeller" xfId="40812" xr:uid="{4ADE4088-B5B3-48DE-AFB5-7A3FD09EF44C}"/>
    <cellStyle name="_Table 2 3_Kvartalstabeller_1" xfId="40813" xr:uid="{24487391-F8C4-49DD-8C4E-7739A8FB47D9}"/>
    <cellStyle name="_Table 2 3_Kvartalstabeller_Factbook" xfId="40814" xr:uid="{1AF25A36-654F-466D-A243-07DC4F111730}"/>
    <cellStyle name="_Table 2 3_Kvartalstabeller_Kvartalstabeller" xfId="40815" xr:uid="{6FA1115C-81D5-4160-90B9-128F7FDD79DF}"/>
    <cellStyle name="_Table 2 3_Results &amp; key fig." xfId="3229" xr:uid="{EFB1F796-86E2-4ABE-9464-DFC5318FFD87}"/>
    <cellStyle name="_Table 2 3_Results &amp; key fig._1" xfId="40816" xr:uid="{3F084081-1983-4AFA-9BBA-862C0847B72A}"/>
    <cellStyle name="_Table 2 3_Results &amp; key fig._1_Factbook" xfId="40817" xr:uid="{A3EA6816-F9D2-4F65-9850-33E4E179CEF4}"/>
    <cellStyle name="_Table 2 3_Results &amp; key fig._1_Kontroll DM--&gt;" xfId="40818" xr:uid="{46AD8E7F-106B-4BDC-985D-59D7844A4D8F}"/>
    <cellStyle name="_Table 2 3_Results &amp; key fig._1_Kvartalstabeller" xfId="40819" xr:uid="{22A1B6C3-C904-46B9-BF6B-4F1C3F843A66}"/>
    <cellStyle name="_Table 2 3_Results &amp; key fig._Expenses" xfId="3230" xr:uid="{32679C92-35A1-4FFC-AEB8-E82DE525CD56}"/>
    <cellStyle name="_Table 2 3_Results &amp; key fig._Factbook" xfId="40820" xr:uid="{54F19EBD-2370-4271-B43A-300CE12D244D}"/>
    <cellStyle name="_Table 2 3_Results &amp; key fig._Kontroll DM--&gt;" xfId="40821" xr:uid="{DC8AE907-5072-4563-A590-FD7B586699E7}"/>
    <cellStyle name="_Table 2 3_Results &amp; key fig._Kvartalstabeller" xfId="40822" xr:uid="{63D173B3-D4F1-412A-9005-79EDDDED9A15}"/>
    <cellStyle name="_Table 2 4" xfId="3231" xr:uid="{258DA9F6-1014-4DC2-9AF3-F734D8BE5D9A}"/>
    <cellStyle name="_Table 2 4_Expenses" xfId="3232" xr:uid="{14D62F8B-313E-4E4C-9B58-AFD5DB33C7FC}"/>
    <cellStyle name="_Table 2 4_Factbook" xfId="40823" xr:uid="{CE6CBB8E-2DA0-4EE1-B92C-6FFE6A091D4D}"/>
    <cellStyle name="_Table 2 4_Kontroll DM--&gt;" xfId="40824" xr:uid="{C07C06F7-2525-4E93-8197-4BEF88174786}"/>
    <cellStyle name="_Table 2 4_Kvartalstabeller" xfId="40825" xr:uid="{8BD326DF-E21D-459E-9BCF-B4DB4D77BECC}"/>
    <cellStyle name="_Table 2_3Q19" xfId="3233" xr:uid="{C007348D-A08B-4A62-8960-4CAF43BEAC04}"/>
    <cellStyle name="_Table 2_Avstem DM og grunnlag" xfId="40826" xr:uid="{74A0A011-8DCC-4DDB-9A10-B0E0B1A30F69}"/>
    <cellStyle name="_Table 2_Cap.adeq" xfId="41873" xr:uid="{1F82458C-80ED-4CB0-B3FF-EC66DB498604}"/>
    <cellStyle name="_Table 2_Expenses" xfId="3234" xr:uid="{8B865987-4CBF-496D-9F91-D9CB10986A44}"/>
    <cellStyle name="_Table 2_Factbook" xfId="40827" xr:uid="{A58A4F77-B5CD-4D69-AFB3-63A36AD96D7A}"/>
    <cellStyle name="_Table 2_Kontroll DM--&gt;" xfId="40828" xr:uid="{C9053678-6763-433A-8501-A327EE77BA96}"/>
    <cellStyle name="_Table 2_Kvartalstabeller" xfId="40829" xr:uid="{8352AC13-E70D-420E-8C75-429F94C03183}"/>
    <cellStyle name="_Table 2_Kvartalstabeller_1" xfId="40830" xr:uid="{7638A188-DBF4-4B43-A878-9388D0CAF873}"/>
    <cellStyle name="_Table 2_Kvartalstabeller_Factbook" xfId="40831" xr:uid="{434DA1BC-6B88-4109-B174-355A1B3DD766}"/>
    <cellStyle name="_Table 2_Kvartalstabeller_Kvartalstabeller" xfId="40832" xr:uid="{EC8395AE-DB4F-443C-978F-E23D2B8A4D89}"/>
    <cellStyle name="_Table 2_Results &amp; key fig." xfId="3235" xr:uid="{7E3ACA11-AFDD-49A8-B0DD-D8FAFB7EC6FF}"/>
    <cellStyle name="_Table 2_Results &amp; key fig._1" xfId="40833" xr:uid="{53AD0C5E-9161-4894-8C57-B94F35B969C4}"/>
    <cellStyle name="_Table 2_Results &amp; key fig._1_Factbook" xfId="40834" xr:uid="{4EB13396-5D36-4E2D-B6C2-C31467A38700}"/>
    <cellStyle name="_Table 2_Results &amp; key fig._1_Kontroll DM--&gt;" xfId="40835" xr:uid="{FD2F3255-5720-4A38-95AD-4C9EB72821DB}"/>
    <cellStyle name="_Table 2_Results &amp; key fig._1_Kvartalstabeller" xfId="40836" xr:uid="{682B13AE-1E47-4209-A749-4867F3CA1C57}"/>
    <cellStyle name="_Table 2_Results &amp; key fig._Expenses" xfId="3236" xr:uid="{913CF9F2-9008-4953-A363-7D9DC5A74D81}"/>
    <cellStyle name="_Table 2_Results &amp; key fig._Factbook" xfId="40837" xr:uid="{BC1752CA-F710-4164-8BB4-A692F17B4EF9}"/>
    <cellStyle name="_Table 2_Results &amp; key fig._Kontroll DM--&gt;" xfId="40838" xr:uid="{C010CE3A-BE6A-43BE-A75F-6BF60AF4A0AA}"/>
    <cellStyle name="_Table 2_Results &amp; key fig._Kvartalstabeller" xfId="40839"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40" xr:uid="{6A91B818-3B13-4C70-A7DF-FA433D49950F}"/>
    <cellStyle name="_Table 3 2 2 2_Kontroll DM--&gt;" xfId="40841" xr:uid="{1B5B9477-4116-482F-8210-067D36476D74}"/>
    <cellStyle name="_Table 3 2 2 2_Kvartalstabeller" xfId="40842" xr:uid="{1BF94398-1B2B-4702-9E33-6A2FC743C236}"/>
    <cellStyle name="_Table 3 2 2 3" xfId="3242" xr:uid="{DFA7088F-58DB-4090-A6B9-E793BC7626D2}"/>
    <cellStyle name="_Table 3 2 2 3_Expenses" xfId="3243" xr:uid="{1BB72F6D-2091-4C3B-866A-D3F6646EF47C}"/>
    <cellStyle name="_Table 3 2 2 3_Factbook" xfId="40843" xr:uid="{45021C96-D9AE-414C-8A66-4743CC7D6268}"/>
    <cellStyle name="_Table 3 2 2 3_Kontroll DM--&gt;" xfId="40844" xr:uid="{882113FD-1030-4346-BB0F-94A2700F89C9}"/>
    <cellStyle name="_Table 3 2 2 3_Kvartalstabeller" xfId="40845" xr:uid="{6EF1E6A9-E667-4C1D-A8EE-D70C6BF28E5A}"/>
    <cellStyle name="_Table 3 2 2 4" xfId="3244" xr:uid="{219C213C-2B93-49DE-AE79-0C8B2156E098}"/>
    <cellStyle name="_Table 3 2 2 4_Expenses" xfId="3245" xr:uid="{2587EF87-0526-4E8F-B764-259BDF343504}"/>
    <cellStyle name="_Table 3 2 2 4_Factbook" xfId="40846" xr:uid="{FAD7144D-BAD8-436B-941A-FB21250366AC}"/>
    <cellStyle name="_Table 3 2 2 4_Kontroll DM--&gt;" xfId="40847" xr:uid="{7A4BA2F2-083F-48EC-A27B-BDD7CEB1BDAF}"/>
    <cellStyle name="_Table 3 2 2 4_Kvartalstabeller" xfId="40848" xr:uid="{CC72FDB4-9BB7-4124-8F75-4A4D83A46C70}"/>
    <cellStyle name="_Table 3 2 2_3Q19" xfId="3246" xr:uid="{9FC822D5-6541-4CC2-BFEA-4FD7FFE360A2}"/>
    <cellStyle name="_Table 3 2 2_Avstem DM og grunnlag" xfId="40849" xr:uid="{0126C3F3-6B6D-41BD-974E-09AD7BE67294}"/>
    <cellStyle name="_Table 3 2 2_Expenses" xfId="3247" xr:uid="{41B3EF09-EE0F-402B-8C69-085506070344}"/>
    <cellStyle name="_Table 3 2 2_Factbook" xfId="40850" xr:uid="{FC712EA3-78FE-4FE7-B901-B1102031473D}"/>
    <cellStyle name="_Table 3 2 2_Kontroll DM--&gt;" xfId="40851" xr:uid="{0525C974-75A1-455D-BE33-3061607115FF}"/>
    <cellStyle name="_Table 3 2 2_Kvartalstabeller" xfId="40852" xr:uid="{13CED579-E4C2-41BF-9CEB-4DE5CCF6FE81}"/>
    <cellStyle name="_Table 3 2 2_Kvartalstabeller_1" xfId="40853" xr:uid="{08D1AE9A-5938-4A86-BE71-167EDF6ADA17}"/>
    <cellStyle name="_Table 3 2 2_Kvartalstabeller_Factbook" xfId="40854" xr:uid="{34205E5E-4BB8-490A-9159-B4A247C53543}"/>
    <cellStyle name="_Table 3 2 2_Kvartalstabeller_Kvartalstabeller" xfId="40855" xr:uid="{4F31301D-172C-4AB3-BC4C-AEA4F5332E65}"/>
    <cellStyle name="_Table 3 2 2_Results &amp; key fig." xfId="3248" xr:uid="{2ACA0959-C563-4A2A-BDAC-E058C4D5CFAB}"/>
    <cellStyle name="_Table 3 2 2_Results &amp; key fig._1" xfId="40856" xr:uid="{D8B2CEB9-0872-46E6-8C4D-9C7F4DC06792}"/>
    <cellStyle name="_Table 3 2 2_Results &amp; key fig._1_Factbook" xfId="40857" xr:uid="{86ABA293-6261-43A3-8815-892197A6A2EA}"/>
    <cellStyle name="_Table 3 2 2_Results &amp; key fig._1_Kontroll DM--&gt;" xfId="40858" xr:uid="{00202969-8CC1-4483-B552-3699DCF5FA6E}"/>
    <cellStyle name="_Table 3 2 2_Results &amp; key fig._1_Kvartalstabeller" xfId="40859" xr:uid="{85E99D73-CD98-48E9-87C0-187784A94E36}"/>
    <cellStyle name="_Table 3 2 2_Results &amp; key fig._Expenses" xfId="3249" xr:uid="{2E3098C6-2457-41A7-8CBF-6849678B0205}"/>
    <cellStyle name="_Table 3 2 2_Results &amp; key fig._Factbook" xfId="40860" xr:uid="{3ACF5229-6B73-4532-BA97-DF18DF31D77A}"/>
    <cellStyle name="_Table 3 2 2_Results &amp; key fig._Kontroll DM--&gt;" xfId="40861" xr:uid="{4949A242-26FF-48A6-A2EE-2164EB28FA8E}"/>
    <cellStyle name="_Table 3 2 2_Results &amp; key fig._Kvartalstabeller" xfId="40862" xr:uid="{193D80A1-C2F0-4176-B8BC-CBBBD4D895AF}"/>
    <cellStyle name="_Table 3 2 3" xfId="3250" xr:uid="{4E73F066-73EB-46EB-B170-E07210A94C3A}"/>
    <cellStyle name="_Table 3 2 3_Expenses" xfId="3251" xr:uid="{1B31E94E-1FF6-4F1D-9A90-B08022B264FF}"/>
    <cellStyle name="_Table 3 2 3_Factbook" xfId="40863" xr:uid="{F2F14F4F-F17E-4B60-ADD1-C7AA9052B401}"/>
    <cellStyle name="_Table 3 2 3_Kontroll DM--&gt;" xfId="40864" xr:uid="{30D2E9A1-2992-41EF-8EA4-CA830B787912}"/>
    <cellStyle name="_Table 3 2 3_Kvartalstabeller" xfId="40865" xr:uid="{556391ED-810B-4D52-9B9A-E2B2139E40DD}"/>
    <cellStyle name="_Table 3 2_3Q19" xfId="3252" xr:uid="{C18F9D34-7B03-40D7-8C37-8511B0EBCC2B}"/>
    <cellStyle name="_Table 3 2_Avstem DM og grunnlag" xfId="40866" xr:uid="{53207114-7531-4128-80D2-81DB966702F2}"/>
    <cellStyle name="_Table 3 2_Expenses" xfId="3253" xr:uid="{F49931C5-E720-4C5A-93F5-F945FAE20C2A}"/>
    <cellStyle name="_Table 3 2_Factbook" xfId="40867" xr:uid="{B4B6B188-FA54-4724-BE5C-C5C19B8A502E}"/>
    <cellStyle name="_Table 3 2_Kontroll DM--&gt;" xfId="40868" xr:uid="{6CD88260-EB8A-4226-A054-C6A48FF8E7C9}"/>
    <cellStyle name="_Table 3 2_Kvartalstabeller" xfId="40869" xr:uid="{7769C84C-0A34-403A-AAE2-C8D86C61BEA8}"/>
    <cellStyle name="_Table 3 2_Kvartalstabeller_1" xfId="40870" xr:uid="{7AEA8C58-8E5B-4FFF-AAA5-F910A81F84F9}"/>
    <cellStyle name="_Table 3 2_Kvartalstabeller_Factbook" xfId="40871" xr:uid="{FEE1F269-B9B5-4F1C-92B6-58D404E18974}"/>
    <cellStyle name="_Table 3 2_Kvartalstabeller_Kvartalstabeller" xfId="40872" xr:uid="{DFA7D781-9114-40AF-B066-57BEA3888C70}"/>
    <cellStyle name="_Table 3 2_Results &amp; key fig." xfId="3254" xr:uid="{34E0C599-DAD3-4087-A583-5148FB2E9C38}"/>
    <cellStyle name="_Table 3 2_Results &amp; key fig._1" xfId="40873" xr:uid="{62273803-E621-491E-85B1-A48C1AB1A460}"/>
    <cellStyle name="_Table 3 2_Results &amp; key fig._1_Factbook" xfId="40874" xr:uid="{11A820FA-E6C3-47A1-831A-711F3405DB0B}"/>
    <cellStyle name="_Table 3 2_Results &amp; key fig._1_Kontroll DM--&gt;" xfId="40875" xr:uid="{62937D32-92F7-4A23-B5F4-FDF453190223}"/>
    <cellStyle name="_Table 3 2_Results &amp; key fig._1_Kvartalstabeller" xfId="40876" xr:uid="{C515D156-BB9E-4486-8695-00423770A7F3}"/>
    <cellStyle name="_Table 3 2_Results &amp; key fig._Expenses" xfId="3255" xr:uid="{F6D2641E-0977-447D-9FAC-3854A4FE3DE4}"/>
    <cellStyle name="_Table 3 2_Results &amp; key fig._Factbook" xfId="40877" xr:uid="{45CAC297-FA04-4C6F-8B23-A88914189BA4}"/>
    <cellStyle name="_Table 3 2_Results &amp; key fig._Kontroll DM--&gt;" xfId="40878" xr:uid="{4FAEF60D-4A2A-490A-A8EB-FABF50FC3EE2}"/>
    <cellStyle name="_Table 3 2_Results &amp; key fig._Kvartalstabeller" xfId="40879" xr:uid="{6D38C4F7-F03E-4C23-A68A-642DCD124981}"/>
    <cellStyle name="_Table 3 3" xfId="3256" xr:uid="{1BFE58D6-D895-4492-9EDE-849B806F2AC5}"/>
    <cellStyle name="_Table 3 3_Expenses" xfId="3257" xr:uid="{3D3A6B37-42D3-45A9-A1EF-D45E22A2D9BC}"/>
    <cellStyle name="_Table 3 3_Factbook" xfId="40880" xr:uid="{A8B5CDB8-C178-4CBC-B5BC-CD6151F44C89}"/>
    <cellStyle name="_Table 3 3_Kontroll DM--&gt;" xfId="40881" xr:uid="{AA7A7179-8BAE-46C9-8282-FE41A42D93EA}"/>
    <cellStyle name="_Table 3 3_Kvartalstabeller" xfId="40882" xr:uid="{D498DBC9-BEF9-4E2A-B761-AA1F2D6BC445}"/>
    <cellStyle name="_Table 3 4" xfId="3258" xr:uid="{37744D03-902D-48ED-B766-CFF5F54BD63E}"/>
    <cellStyle name="_Table 3 4_Expenses" xfId="3259" xr:uid="{6E8804E6-6F73-4DA7-92EE-0C32748B7C92}"/>
    <cellStyle name="_Table 3 4_Factbook" xfId="40883" xr:uid="{0385DB4C-F842-46C9-98C6-DF32188CF251}"/>
    <cellStyle name="_Table 3 4_Kontroll DM--&gt;" xfId="40884" xr:uid="{CA0AE6AF-8700-40E3-815D-3FCEE9C0C648}"/>
    <cellStyle name="_Table 3 4_Kvartalstabeller" xfId="40885" xr:uid="{84C1063C-4B84-415A-81DE-D23F83A5B331}"/>
    <cellStyle name="_Table 3_3Q19" xfId="3260" xr:uid="{71BD3F2D-5DAE-4373-A665-030F6991B969}"/>
    <cellStyle name="_Table 3_Avstem DM og grunnlag" xfId="40886" xr:uid="{FC99DA56-1550-465F-AEAC-248D75EA5F37}"/>
    <cellStyle name="_Table 3_Expenses" xfId="3261" xr:uid="{DC6A7B46-A9C2-4FD2-BD8C-F9CF2CCB7D43}"/>
    <cellStyle name="_Table 3_Factbook" xfId="40887" xr:uid="{298FE3F4-5B4E-499E-83DB-FB2ED542F7B2}"/>
    <cellStyle name="_Table 3_Kontroll DM--&gt;" xfId="40888" xr:uid="{097E4B66-0876-43D9-AC20-A983A07AF138}"/>
    <cellStyle name="_Table 3_Kvartalstabeller" xfId="40889" xr:uid="{4455E1FE-1188-4ACC-BAF0-B8734896CA8C}"/>
    <cellStyle name="_Table 3_Kvartalstabeller_1" xfId="40890" xr:uid="{DB5B009E-EBA7-4362-9B81-28D63B32B7BC}"/>
    <cellStyle name="_Table 3_Kvartalstabeller_Factbook" xfId="40891" xr:uid="{814A6590-DAA8-4481-B2A5-07C93B408096}"/>
    <cellStyle name="_Table 3_Kvartalstabeller_Kvartalstabeller" xfId="40892" xr:uid="{AC101DCD-35F4-48AF-89AB-9B5091F1F93C}"/>
    <cellStyle name="_Table 3_Results &amp; key fig." xfId="3262" xr:uid="{BAD8614F-DD0E-4371-B6C6-9133941E2425}"/>
    <cellStyle name="_Table 3_Results &amp; key fig._1" xfId="40893" xr:uid="{DD036A1F-31BA-44D3-9AB3-2378D2F09FFE}"/>
    <cellStyle name="_Table 3_Results &amp; key fig._1_Factbook" xfId="40894" xr:uid="{8A299CC6-AD08-4D39-862D-5D818F444B23}"/>
    <cellStyle name="_Table 3_Results &amp; key fig._1_Kontroll DM--&gt;" xfId="40895" xr:uid="{1EA38AF2-CC75-4005-A64C-29CDE22D82F1}"/>
    <cellStyle name="_Table 3_Results &amp; key fig._1_Kvartalstabeller" xfId="40896" xr:uid="{0D9E6206-B84B-482C-B008-3391DD7DB085}"/>
    <cellStyle name="_Table 3_Results &amp; key fig._Expenses" xfId="3263" xr:uid="{CD347EDF-6EEB-45B7-A9F1-17D7B5499518}"/>
    <cellStyle name="_Table 3_Results &amp; key fig._Factbook" xfId="40897" xr:uid="{04EE6777-7E2C-4C06-8905-581E436686DC}"/>
    <cellStyle name="_Table 3_Results &amp; key fig._Kontroll DM--&gt;" xfId="40898" xr:uid="{42AAD50C-B487-4226-A5DD-521B9F1EA866}"/>
    <cellStyle name="_Table 3_Results &amp; key fig._Kvartalstabeller" xfId="40899" xr:uid="{EFCB9784-3CF9-4C68-8341-641E00968F53}"/>
    <cellStyle name="_Table 4" xfId="3264" xr:uid="{B6CED224-D743-4219-9E16-112C8AAC3ADD}"/>
    <cellStyle name="_Table 4_Expenses" xfId="3265" xr:uid="{89626040-7153-4478-BC83-23FA40041C5C}"/>
    <cellStyle name="_Table 4_Factbook" xfId="40900" xr:uid="{73FA6FD4-3343-4DD0-9FD6-DC27C4C0458D}"/>
    <cellStyle name="_Table 4_Kontroll DM--&gt;" xfId="40901" xr:uid="{D97DB0D0-956B-4921-9C24-D3F43B4E3770}"/>
    <cellStyle name="_Table 4_Kvartalstabeller" xfId="40902" xr:uid="{21DA34D5-E6C1-41FE-B639-5F6EACC87989}"/>
    <cellStyle name="_Table_3Q19" xfId="3266" xr:uid="{3053D04D-BAB0-4BC5-A3D5-6B427B0FD882}"/>
    <cellStyle name="_Table_Avstem DM og grunnlag" xfId="40903" xr:uid="{E1E93528-C311-4FD8-AE4C-1E2D8321951E}"/>
    <cellStyle name="_Table_Cap.adeq" xfId="41872" xr:uid="{A4A28C21-DC3F-4CFA-8CB3-BC869F79C5E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04" xr:uid="{EC3E89EE-5116-4918-B11B-26A08F030D7E}"/>
    <cellStyle name="_Table_Expenses (1) 2_Kontroll DM--&gt;" xfId="40905" xr:uid="{59717D3D-A683-488F-979B-D10D3B36701B}"/>
    <cellStyle name="_Table_Expenses (1) 2_Kvartalstabeller" xfId="40906" xr:uid="{F0AE0CFC-8B37-4225-9202-95D71C5AEA48}"/>
    <cellStyle name="_Table_Expenses (1)_Expenses" xfId="3271" xr:uid="{598C93BC-0333-4058-A743-5C97DE8CA679}"/>
    <cellStyle name="_Table_Expenses (1)_Factbook" xfId="40907" xr:uid="{2BD796C6-8707-4967-8C6A-6A44AED5DD76}"/>
    <cellStyle name="_Table_Expenses (1)_Kontroll DM--&gt;" xfId="40908" xr:uid="{8A81D1E4-81EB-43D5-85F2-F231FB697CEF}"/>
    <cellStyle name="_Table_Expenses (1)_Kvartalstabeller" xfId="40909" xr:uid="{14EADB99-77CA-4EEB-993A-A12556978D29}"/>
    <cellStyle name="_Table_Factbook" xfId="40910" xr:uid="{640308D8-1C0C-4BAC-86CE-003473CF3BD4}"/>
    <cellStyle name="_Table_Kontroll DM--&gt;" xfId="40911" xr:uid="{1434C698-16B2-4148-BFF2-567B6A860147}"/>
    <cellStyle name="_Table_Kvartalstabeller" xfId="40912" xr:uid="{5F65BE19-935E-4DFD-974E-CA8F4423B283}"/>
    <cellStyle name="_Table_Kvartalstabeller_1" xfId="40913" xr:uid="{F3E6587F-2686-40E2-95E5-AEA08BC75DFA}"/>
    <cellStyle name="_Table_Kvartalstabeller_Factbook" xfId="40914" xr:uid="{0BCC7F3C-29BB-46EC-9C37-2B96C41746F1}"/>
    <cellStyle name="_Table_Kvartalstabeller_Kvartalstabeller" xfId="40915" xr:uid="{8774D462-413E-494A-BF08-E93DE664466F}"/>
    <cellStyle name="_Table_Loans &amp; comm." xfId="41956" xr:uid="{39E459CD-A2D9-40B3-8DBC-6E4496E00EDA}"/>
    <cellStyle name="_Table_Loans &amp; comm._1" xfId="42693" xr:uid="{4C777AE7-5673-44A5-AA73-43546CFD8EA5}"/>
    <cellStyle name="_Table_Results &amp; key fig." xfId="3272" xr:uid="{EF146FDC-FCC7-40DE-8607-E811AD234DD1}"/>
    <cellStyle name="_Table_Results &amp; key fig._1" xfId="40916" xr:uid="{DC735717-7615-4C02-9BA3-80AFE1EC7CB7}"/>
    <cellStyle name="_Table_Results &amp; key fig._1_Factbook" xfId="40917" xr:uid="{739D1138-1588-4FF2-A6BD-3E3299492397}"/>
    <cellStyle name="_Table_Results &amp; key fig._1_Kontroll DM--&gt;" xfId="40918" xr:uid="{F431A751-CA0C-433B-85B6-00449A092262}"/>
    <cellStyle name="_Table_Results &amp; key fig._1_Kvartalstabeller" xfId="40919" xr:uid="{34E1E9B3-DA8D-43D4-BCCF-F8E0A1F96C39}"/>
    <cellStyle name="_Table_Results &amp; key fig._Expenses" xfId="3273" xr:uid="{9B1D0991-964A-43DC-9C10-F8EBE0106DD9}"/>
    <cellStyle name="_Table_Results &amp; key fig._Factbook" xfId="40920" xr:uid="{D1066C26-3644-4028-8253-D0BEB655A27C}"/>
    <cellStyle name="_Table_Results &amp; key fig._Kontroll DM--&gt;" xfId="40921" xr:uid="{274950E8-6E2C-4698-A55E-0E6A8AB3A61E}"/>
    <cellStyle name="_Table_Results &amp; key fig._Kvartalstabeller" xfId="40922"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7" xr:uid="{5A160541-FA90-4399-8EAB-40721E34F1BC}"/>
    <cellStyle name="_Total 2_Kontroll-fane" xfId="10478"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79" xr:uid="{1786432B-9E67-4D90-B750-062E108913C3}"/>
    <cellStyle name="_Total_Kontroll-fane" xfId="10480"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1" xr:uid="{5625C448-CC31-4CC4-82C2-D8653216A51E}"/>
    <cellStyle name="_Uvanlige poster 0909" xfId="3323" xr:uid="{9A0E81C2-4992-42C6-9803-31CBA1DAB361}"/>
    <cellStyle name="_Uvanlige poster 0909_Kontroll ME" xfId="10482" xr:uid="{B3A0F7D7-9D4B-4003-A572-9426B7516B8E}"/>
    <cellStyle name="_Uvanlige poster 0909_Kontroll-fane" xfId="10483" xr:uid="{F3376D3D-856B-4E5A-999E-B28C1940B626}"/>
    <cellStyle name="_Uvanlige poster 0912 ny versjon 2" xfId="3324" xr:uid="{E9BA0C93-5C64-4197-AB8F-0A5908967627}"/>
    <cellStyle name="_Uvanlige poster 0912 ny versjon 2_Kontroll ME" xfId="10484" xr:uid="{48F3B5C0-0E57-4403-BD66-57816797307C}"/>
    <cellStyle name="_Uvanlige poster 0912 ny versjon 2_Kontroll-fane" xfId="10485" xr:uid="{F7CD887E-F340-458E-8BBA-1774160583E2}"/>
    <cellStyle name="_Uvanlige poster 2010" xfId="3325" xr:uid="{6A6C0D83-71DD-4B9E-B34E-0E723D99A002}"/>
    <cellStyle name="_Uvanlige poster 2010_Kontroll ME" xfId="10486" xr:uid="{9737A81F-0716-4BDB-8CDC-B6E4C8A80F6D}"/>
    <cellStyle name="_Uvanlige poster 2010_Kontroll-fane" xfId="10487" xr:uid="{E393160F-6552-4B64-BB43-A89875906295}"/>
    <cellStyle name="_V35 fra Nordlandsbanken 22.02" xfId="41957" xr:uid="{2DC253CF-E6B7-4379-AEF4-474179D4CB35}"/>
    <cellStyle name="_V35 fra Trond G OBL-SERT 15.02 sammendrag" xfId="41958" xr:uid="{81B6A40F-6672-445B-884A-96C5D88496D8}"/>
    <cellStyle name="_V35 fra Trond G OBL-SERT 15.02 sammendrag 2" xfId="41959"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8" xr:uid="{E843717C-6532-4D5E-AE0D-AC57F73703A7}"/>
    <cellStyle name="=C:\WINNT35\SYSTEM32\COMMAND.COM" xfId="10489" xr:uid="{25A069AE-75A3-4EF9-BD92-35689EFE86C9}"/>
    <cellStyle name="=C:\WINNT35\SYSTEM32\COMMAND.COM 2" xfId="10490" xr:uid="{756B402E-8DF7-4DD9-A2A1-38D26119BA77}"/>
    <cellStyle name="=C:\WINNT35\SYSTEM32\COMMAND.COM 2 10" xfId="10491" xr:uid="{4456468E-5095-467C-9332-9C8CCC322453}"/>
    <cellStyle name="=C:\WINNT35\SYSTEM32\COMMAND.COM 2 10 10" xfId="10492" xr:uid="{B3C717B6-0471-4263-80EC-564863323025}"/>
    <cellStyle name="=C:\WINNT35\SYSTEM32\COMMAND.COM 2 10 11" xfId="10493" xr:uid="{DA211AD1-4A87-490B-A71A-CB8726982428}"/>
    <cellStyle name="=C:\WINNT35\SYSTEM32\COMMAND.COM 2 10 12" xfId="10494" xr:uid="{1B02D2BF-9259-4C62-A5AC-F235A88F0760}"/>
    <cellStyle name="=C:\WINNT35\SYSTEM32\COMMAND.COM 2 10 13" xfId="10495" xr:uid="{92E483EE-C2B8-42FC-A0FA-A741EBD7F2BE}"/>
    <cellStyle name="=C:\WINNT35\SYSTEM32\COMMAND.COM 2 10 14" xfId="10496" xr:uid="{BADE17E1-1AD0-4278-B098-C074C0E21DD9}"/>
    <cellStyle name="=C:\WINNT35\SYSTEM32\COMMAND.COM 2 10 15" xfId="10497" xr:uid="{16714507-0F3C-415C-AC0A-70797EC1A5E5}"/>
    <cellStyle name="=C:\WINNT35\SYSTEM32\COMMAND.COM 2 10 16" xfId="10498" xr:uid="{8C1479A6-E36C-447A-8D74-F8FB31BFED22}"/>
    <cellStyle name="=C:\WINNT35\SYSTEM32\COMMAND.COM 2 10 17" xfId="10499" xr:uid="{4D790EE7-A6DD-40B9-AE41-51301F2B2965}"/>
    <cellStyle name="=C:\WINNT35\SYSTEM32\COMMAND.COM 2 10 18" xfId="10500" xr:uid="{C74E8987-F364-473A-AAF8-BB0E68B2383D}"/>
    <cellStyle name="=C:\WINNT35\SYSTEM32\COMMAND.COM 2 10 2" xfId="10501" xr:uid="{2EE89B17-F3DC-4244-8FEE-84E216F498F8}"/>
    <cellStyle name="=C:\WINNT35\SYSTEM32\COMMAND.COM 2 10 3" xfId="10502" xr:uid="{6A992AEF-1BE2-41D5-BD8A-9FC6B55C81A7}"/>
    <cellStyle name="=C:\WINNT35\SYSTEM32\COMMAND.COM 2 10 4" xfId="10503" xr:uid="{4014B4C5-77D4-4FC8-B463-8B74DDBA19DD}"/>
    <cellStyle name="=C:\WINNT35\SYSTEM32\COMMAND.COM 2 10 5" xfId="10504" xr:uid="{F428362E-6F9C-4B68-8202-3637BC9A00DD}"/>
    <cellStyle name="=C:\WINNT35\SYSTEM32\COMMAND.COM 2 10 6" xfId="10505" xr:uid="{C484F9C7-A36D-4855-99FF-EF480937B191}"/>
    <cellStyle name="=C:\WINNT35\SYSTEM32\COMMAND.COM 2 10 7" xfId="10506" xr:uid="{842E975E-9707-487C-8929-8420CA14AC67}"/>
    <cellStyle name="=C:\WINNT35\SYSTEM32\COMMAND.COM 2 10 8" xfId="10507" xr:uid="{3EC3457A-C342-46EE-84F1-070EDBB20C45}"/>
    <cellStyle name="=C:\WINNT35\SYSTEM32\COMMAND.COM 2 10 9" xfId="10508" xr:uid="{B51C140C-482A-47F1-9B67-3F9E5B913012}"/>
    <cellStyle name="=C:\WINNT35\SYSTEM32\COMMAND.COM 2 10_Shortname" xfId="10509" xr:uid="{098072D2-0F14-4E8C-B420-3DCB15A2C219}"/>
    <cellStyle name="=C:\WINNT35\SYSTEM32\COMMAND.COM 2 11" xfId="10510" xr:uid="{859D8664-63F6-4172-9D2B-A8352245CB5D}"/>
    <cellStyle name="=C:\WINNT35\SYSTEM32\COMMAND.COM 2 11 10" xfId="10511" xr:uid="{1F7AB009-0BA8-4897-B502-B1D1C4054669}"/>
    <cellStyle name="=C:\WINNT35\SYSTEM32\COMMAND.COM 2 11 11" xfId="10512" xr:uid="{C07099FD-C72A-4544-827B-570D4F4C3F4A}"/>
    <cellStyle name="=C:\WINNT35\SYSTEM32\COMMAND.COM 2 11 12" xfId="10513" xr:uid="{CD0D595B-1499-492D-B0CB-DA8D0E7938C1}"/>
    <cellStyle name="=C:\WINNT35\SYSTEM32\COMMAND.COM 2 11 13" xfId="10514" xr:uid="{E8B86A89-96F5-4BDD-9968-FB62BF3D8483}"/>
    <cellStyle name="=C:\WINNT35\SYSTEM32\COMMAND.COM 2 11 14" xfId="10515" xr:uid="{B0B1D62F-C6C6-4DBC-8605-3FB324F100EA}"/>
    <cellStyle name="=C:\WINNT35\SYSTEM32\COMMAND.COM 2 11 15" xfId="10516" xr:uid="{C72EB685-09C0-4177-9DD8-F23633EF1BAF}"/>
    <cellStyle name="=C:\WINNT35\SYSTEM32\COMMAND.COM 2 11 16" xfId="10517" xr:uid="{8B72ABB9-8B0E-4AE0-A5FD-05CFBDFBB9EE}"/>
    <cellStyle name="=C:\WINNT35\SYSTEM32\COMMAND.COM 2 11 17" xfId="10518" xr:uid="{4F96664E-404C-489C-B224-1603E46B8B95}"/>
    <cellStyle name="=C:\WINNT35\SYSTEM32\COMMAND.COM 2 11 18" xfId="10519" xr:uid="{15381924-B504-4B3D-ABC8-4479D87389B5}"/>
    <cellStyle name="=C:\WINNT35\SYSTEM32\COMMAND.COM 2 11 2" xfId="10520" xr:uid="{E90DAE3C-44D5-4241-AADF-4DC868C282EC}"/>
    <cellStyle name="=C:\WINNT35\SYSTEM32\COMMAND.COM 2 11 3" xfId="10521" xr:uid="{627834F7-3AF7-4196-9D3F-3B5B25AD6E41}"/>
    <cellStyle name="=C:\WINNT35\SYSTEM32\COMMAND.COM 2 11 4" xfId="10522" xr:uid="{2C02DE21-A2A9-4126-8E75-E809F31D27AE}"/>
    <cellStyle name="=C:\WINNT35\SYSTEM32\COMMAND.COM 2 11 5" xfId="10523" xr:uid="{682AA8BA-A39E-4C36-9E1D-70FAFE24265E}"/>
    <cellStyle name="=C:\WINNT35\SYSTEM32\COMMAND.COM 2 11 6" xfId="10524" xr:uid="{8EBAFEEA-5A42-48DC-A098-6DE0BD02A346}"/>
    <cellStyle name="=C:\WINNT35\SYSTEM32\COMMAND.COM 2 11 7" xfId="10525" xr:uid="{8A07D194-8D7E-4961-B858-2255313F4885}"/>
    <cellStyle name="=C:\WINNT35\SYSTEM32\COMMAND.COM 2 11 8" xfId="10526" xr:uid="{E69D7778-B603-447C-B52F-9DA30414CE87}"/>
    <cellStyle name="=C:\WINNT35\SYSTEM32\COMMAND.COM 2 11 9" xfId="10527" xr:uid="{7E6F7CA4-9D90-4B3F-8E54-BE7F28DF233B}"/>
    <cellStyle name="=C:\WINNT35\SYSTEM32\COMMAND.COM 2 11_Shortname" xfId="10528" xr:uid="{05188854-B8A2-4868-BEAC-0B30532C2CC2}"/>
    <cellStyle name="=C:\WINNT35\SYSTEM32\COMMAND.COM 2 12" xfId="10529" xr:uid="{B68774CB-8915-4A10-926F-1756FA6BB9D4}"/>
    <cellStyle name="=C:\WINNT35\SYSTEM32\COMMAND.COM 2 12 10" xfId="10530" xr:uid="{C077FEFF-4154-43DD-8580-CBBA96E649F9}"/>
    <cellStyle name="=C:\WINNT35\SYSTEM32\COMMAND.COM 2 12 11" xfId="10531" xr:uid="{990B6C7C-84EC-46AB-80F5-09F1379F69CC}"/>
    <cellStyle name="=C:\WINNT35\SYSTEM32\COMMAND.COM 2 12 12" xfId="10532" xr:uid="{FBA8AF22-B8BB-4536-BF77-6E38D8A223B9}"/>
    <cellStyle name="=C:\WINNT35\SYSTEM32\COMMAND.COM 2 12 13" xfId="10533" xr:uid="{3A3DC594-B0A8-419D-B006-58412145C97E}"/>
    <cellStyle name="=C:\WINNT35\SYSTEM32\COMMAND.COM 2 12 14" xfId="10534" xr:uid="{D87A6F07-E429-47DE-9F67-07AB2B807A11}"/>
    <cellStyle name="=C:\WINNT35\SYSTEM32\COMMAND.COM 2 12 15" xfId="10535" xr:uid="{0B843C13-CD9C-4082-B11A-1749B1BCCFB6}"/>
    <cellStyle name="=C:\WINNT35\SYSTEM32\COMMAND.COM 2 12 16" xfId="10536" xr:uid="{A9217824-3159-4564-9687-48E84345991C}"/>
    <cellStyle name="=C:\WINNT35\SYSTEM32\COMMAND.COM 2 12 17" xfId="10537" xr:uid="{F9837F3F-79D9-47CE-AECE-4AC014E8A5AB}"/>
    <cellStyle name="=C:\WINNT35\SYSTEM32\COMMAND.COM 2 12 18" xfId="10538" xr:uid="{782C9D23-3F8F-4C0F-B593-FE841BE60C2C}"/>
    <cellStyle name="=C:\WINNT35\SYSTEM32\COMMAND.COM 2 12 2" xfId="10539" xr:uid="{900D3668-B700-4925-BD1D-82C71ACC4A44}"/>
    <cellStyle name="=C:\WINNT35\SYSTEM32\COMMAND.COM 2 12 3" xfId="10540" xr:uid="{2EE0DA7F-9C93-47FA-B843-9287111E3156}"/>
    <cellStyle name="=C:\WINNT35\SYSTEM32\COMMAND.COM 2 12 4" xfId="10541" xr:uid="{2CA7038B-78F1-4CF4-931F-0099E05E61C2}"/>
    <cellStyle name="=C:\WINNT35\SYSTEM32\COMMAND.COM 2 12 5" xfId="10542" xr:uid="{F4CE7059-CB77-418D-BE52-B1FA6A1549A2}"/>
    <cellStyle name="=C:\WINNT35\SYSTEM32\COMMAND.COM 2 12 6" xfId="10543" xr:uid="{71E699B1-76D6-4768-B8F1-142778DB0E9E}"/>
    <cellStyle name="=C:\WINNT35\SYSTEM32\COMMAND.COM 2 12 7" xfId="10544" xr:uid="{C4E59CBB-8643-4C2F-AB98-89C39F3CA57F}"/>
    <cellStyle name="=C:\WINNT35\SYSTEM32\COMMAND.COM 2 12 8" xfId="10545" xr:uid="{4838FEAC-53D4-4DDC-9F7A-E7E867AFA51E}"/>
    <cellStyle name="=C:\WINNT35\SYSTEM32\COMMAND.COM 2 12 9" xfId="10546" xr:uid="{FCF769DE-5BD0-4180-81D2-CE85D154E476}"/>
    <cellStyle name="=C:\WINNT35\SYSTEM32\COMMAND.COM 2 12_Shortname" xfId="10547" xr:uid="{36FE04F3-F8DD-4A25-842C-9F95D11257BF}"/>
    <cellStyle name="=C:\WINNT35\SYSTEM32\COMMAND.COM 2 13" xfId="10548" xr:uid="{37E71B86-A33A-433C-A9A5-5F029354CAE8}"/>
    <cellStyle name="=C:\WINNT35\SYSTEM32\COMMAND.COM 2 14" xfId="10549" xr:uid="{D5186BFF-75C1-4F2F-BABE-8E8F632C3D05}"/>
    <cellStyle name="=C:\WINNT35\SYSTEM32\COMMAND.COM 2 15" xfId="10550" xr:uid="{C1317241-E299-4C5D-8657-97DF074B45F1}"/>
    <cellStyle name="=C:\WINNT35\SYSTEM32\COMMAND.COM 2 16" xfId="10551" xr:uid="{17F267B9-43B0-47B6-A557-E9D3359B7156}"/>
    <cellStyle name="=C:\WINNT35\SYSTEM32\COMMAND.COM 2 17" xfId="10552" xr:uid="{0151E793-7F85-453A-B9E1-87C4AC2B820D}"/>
    <cellStyle name="=C:\WINNT35\SYSTEM32\COMMAND.COM 2 18" xfId="10553" xr:uid="{4037783D-4199-41BB-B9D0-080DB411B848}"/>
    <cellStyle name="=C:\WINNT35\SYSTEM32\COMMAND.COM 2 19" xfId="10554" xr:uid="{628E7975-D4C9-4275-80BB-153B6613F73C}"/>
    <cellStyle name="=C:\WINNT35\SYSTEM32\COMMAND.COM 2 2" xfId="10555" xr:uid="{FC077A4B-6D4C-4E61-91CF-ED6B95AFBEB6}"/>
    <cellStyle name="=C:\WINNT35\SYSTEM32\COMMAND.COM 2 2 10" xfId="10556" xr:uid="{4A99E517-D893-48BA-A420-2A6A82551317}"/>
    <cellStyle name="=C:\WINNT35\SYSTEM32\COMMAND.COM 2 2 11" xfId="10557" xr:uid="{895661EB-0135-45F6-8967-75D6ACF4087E}"/>
    <cellStyle name="=C:\WINNT35\SYSTEM32\COMMAND.COM 2 2 12" xfId="10558" xr:uid="{A3C60091-4CEC-46EB-8AB9-8A471CB91400}"/>
    <cellStyle name="=C:\WINNT35\SYSTEM32\COMMAND.COM 2 2 13" xfId="10559" xr:uid="{8D117518-5AD3-442E-AE64-317093488378}"/>
    <cellStyle name="=C:\WINNT35\SYSTEM32\COMMAND.COM 2 2 14" xfId="10560" xr:uid="{FBC37D17-C181-4177-94B3-D4F24528B950}"/>
    <cellStyle name="=C:\WINNT35\SYSTEM32\COMMAND.COM 2 2 15" xfId="10561" xr:uid="{ACCBF530-8652-4F7D-9776-775010367ED8}"/>
    <cellStyle name="=C:\WINNT35\SYSTEM32\COMMAND.COM 2 2 16" xfId="10562" xr:uid="{8B77016F-7337-4AD5-9AFC-8276F334C452}"/>
    <cellStyle name="=C:\WINNT35\SYSTEM32\COMMAND.COM 2 2 17" xfId="10563" xr:uid="{E72748C2-6B71-4604-892B-BE4F6C3929B0}"/>
    <cellStyle name="=C:\WINNT35\SYSTEM32\COMMAND.COM 2 2 18" xfId="10564" xr:uid="{2479DAAC-1943-4459-9094-734D51F9B0B7}"/>
    <cellStyle name="=C:\WINNT35\SYSTEM32\COMMAND.COM 2 2 2" xfId="10565" xr:uid="{8E8341CA-B531-479D-8A83-26053163D7E3}"/>
    <cellStyle name="=C:\WINNT35\SYSTEM32\COMMAND.COM 2 2 3" xfId="10566" xr:uid="{72131EF9-F592-4978-BCF9-8F7AA66376EC}"/>
    <cellStyle name="=C:\WINNT35\SYSTEM32\COMMAND.COM 2 2 4" xfId="10567" xr:uid="{316F6C06-E6E6-4FDE-9F8E-5B5B561C3FAA}"/>
    <cellStyle name="=C:\WINNT35\SYSTEM32\COMMAND.COM 2 2 5" xfId="10568" xr:uid="{F98706A3-317D-4BB2-80D4-CB2F44728600}"/>
    <cellStyle name="=C:\WINNT35\SYSTEM32\COMMAND.COM 2 2 6" xfId="10569" xr:uid="{86B2E1BF-C28B-49DA-BC49-0F7D2EED94A0}"/>
    <cellStyle name="=C:\WINNT35\SYSTEM32\COMMAND.COM 2 2 7" xfId="10570" xr:uid="{AB002955-7C3E-437A-9483-B626D029EE38}"/>
    <cellStyle name="=C:\WINNT35\SYSTEM32\COMMAND.COM 2 2 8" xfId="10571" xr:uid="{3966D323-997B-480C-B80A-79F75BC28F4D}"/>
    <cellStyle name="=C:\WINNT35\SYSTEM32\COMMAND.COM 2 2 9" xfId="10572" xr:uid="{B518F28A-01E7-4922-A330-5A91CB727E35}"/>
    <cellStyle name="=C:\WINNT35\SYSTEM32\COMMAND.COM 2 2_Shortname" xfId="10573" xr:uid="{C946EF7A-1220-400B-A3D4-77E47E793E08}"/>
    <cellStyle name="=C:\WINNT35\SYSTEM32\COMMAND.COM 2 20" xfId="10574" xr:uid="{DB6BAB12-D6AA-4A9D-97CB-377C172BC9F9}"/>
    <cellStyle name="=C:\WINNT35\SYSTEM32\COMMAND.COM 2 21" xfId="10575" xr:uid="{B2BEB6F3-8866-414A-8B30-C06E784B8C01}"/>
    <cellStyle name="=C:\WINNT35\SYSTEM32\COMMAND.COM 2 22" xfId="10576" xr:uid="{D2BD32D6-9918-43C2-810D-C9BE36CEEBE2}"/>
    <cellStyle name="=C:\WINNT35\SYSTEM32\COMMAND.COM 2 23" xfId="10577" xr:uid="{23334D44-9DCB-46BF-B7EF-3B7596416C52}"/>
    <cellStyle name="=C:\WINNT35\SYSTEM32\COMMAND.COM 2 24" xfId="10578" xr:uid="{562DFFA3-9EB5-4465-A2FD-2D1D70F95515}"/>
    <cellStyle name="=C:\WINNT35\SYSTEM32\COMMAND.COM 2 25" xfId="10579" xr:uid="{6B38D9FF-FFAF-403E-975E-C3EFC46A5351}"/>
    <cellStyle name="=C:\WINNT35\SYSTEM32\COMMAND.COM 2 26" xfId="10580" xr:uid="{EBC84CE4-BCAD-40F6-B900-75B5FD048753}"/>
    <cellStyle name="=C:\WINNT35\SYSTEM32\COMMAND.COM 2 27" xfId="10581" xr:uid="{F4D3AEAE-A0B7-4F1D-8790-D135B3A312C8}"/>
    <cellStyle name="=C:\WINNT35\SYSTEM32\COMMAND.COM 2 28" xfId="10582" xr:uid="{6380E049-54E3-431D-82BC-7797488DDE8B}"/>
    <cellStyle name="=C:\WINNT35\SYSTEM32\COMMAND.COM 2 29" xfId="10583" xr:uid="{E1E9DD13-AB86-4F10-90E8-E9E2A40428C2}"/>
    <cellStyle name="=C:\WINNT35\SYSTEM32\COMMAND.COM 2 3" xfId="10584" xr:uid="{30A336B0-AF96-4858-B04C-E639B807B84D}"/>
    <cellStyle name="=C:\WINNT35\SYSTEM32\COMMAND.COM 2 3 10" xfId="10585" xr:uid="{58129B1A-43DE-4022-B3EB-0AB445F36183}"/>
    <cellStyle name="=C:\WINNT35\SYSTEM32\COMMAND.COM 2 3 11" xfId="10586" xr:uid="{D359B7E8-A795-44DD-919A-E244E3EB1CF3}"/>
    <cellStyle name="=C:\WINNT35\SYSTEM32\COMMAND.COM 2 3 12" xfId="10587" xr:uid="{85D8F098-B86A-4656-B3F8-398D449C9B80}"/>
    <cellStyle name="=C:\WINNT35\SYSTEM32\COMMAND.COM 2 3 13" xfId="10588" xr:uid="{B8247791-1909-4FDE-9D62-3DFE928FE4E8}"/>
    <cellStyle name="=C:\WINNT35\SYSTEM32\COMMAND.COM 2 3 14" xfId="10589" xr:uid="{B91420FB-ADB4-4E12-84CC-EF8F9E2416A6}"/>
    <cellStyle name="=C:\WINNT35\SYSTEM32\COMMAND.COM 2 3 15" xfId="10590" xr:uid="{DB1C1AAC-6C11-4A14-AB5C-29255BD4B137}"/>
    <cellStyle name="=C:\WINNT35\SYSTEM32\COMMAND.COM 2 3 16" xfId="10591" xr:uid="{4B15FBE1-C591-4EF9-BFA0-B0467ED0E00F}"/>
    <cellStyle name="=C:\WINNT35\SYSTEM32\COMMAND.COM 2 3 17" xfId="10592" xr:uid="{E83B474E-1F75-4B52-806D-CBD836C3CA6F}"/>
    <cellStyle name="=C:\WINNT35\SYSTEM32\COMMAND.COM 2 3 18" xfId="10593" xr:uid="{345F5205-FC78-42A8-9CC3-EF2F7B5065EF}"/>
    <cellStyle name="=C:\WINNT35\SYSTEM32\COMMAND.COM 2 3 2" xfId="10594" xr:uid="{5EC0A884-3ABF-4A9A-8E70-9B280CBD41AE}"/>
    <cellStyle name="=C:\WINNT35\SYSTEM32\COMMAND.COM 2 3 3" xfId="10595" xr:uid="{E23F190A-2D3F-43EC-BC10-CCB28D722AA1}"/>
    <cellStyle name="=C:\WINNT35\SYSTEM32\COMMAND.COM 2 3 4" xfId="10596" xr:uid="{86F4112D-B1D4-44F8-B233-F5FDEB06D6B0}"/>
    <cellStyle name="=C:\WINNT35\SYSTEM32\COMMAND.COM 2 3 5" xfId="10597" xr:uid="{290DF380-F931-4CD5-8E9D-33347C6CE072}"/>
    <cellStyle name="=C:\WINNT35\SYSTEM32\COMMAND.COM 2 3 6" xfId="10598" xr:uid="{9CBAB315-D85C-484F-813F-4D2FCCD15161}"/>
    <cellStyle name="=C:\WINNT35\SYSTEM32\COMMAND.COM 2 3 7" xfId="10599" xr:uid="{A1625A95-7D45-433F-B8FB-DEDF0161432A}"/>
    <cellStyle name="=C:\WINNT35\SYSTEM32\COMMAND.COM 2 3 8" xfId="10600" xr:uid="{26010449-8B5E-4F6F-93EB-631AE1605E21}"/>
    <cellStyle name="=C:\WINNT35\SYSTEM32\COMMAND.COM 2 3 9" xfId="10601" xr:uid="{D6D3001E-93E7-4DE7-8D20-BB3CA67BA00E}"/>
    <cellStyle name="=C:\WINNT35\SYSTEM32\COMMAND.COM 2 3_Shortname" xfId="10602" xr:uid="{2C9653A4-B8CE-4D4B-9354-9B202DE57742}"/>
    <cellStyle name="=C:\WINNT35\SYSTEM32\COMMAND.COM 2 30" xfId="10603" xr:uid="{DB5F51FC-E67C-47CD-8273-F4B549F09A97}"/>
    <cellStyle name="=C:\WINNT35\SYSTEM32\COMMAND.COM 2 31" xfId="10604" xr:uid="{64B00E6A-DD83-4016-A08A-E6884A8CF9ED}"/>
    <cellStyle name="=C:\WINNT35\SYSTEM32\COMMAND.COM 2 32" xfId="10605" xr:uid="{BDDAA93A-C3CE-4EF2-B239-785745024183}"/>
    <cellStyle name="=C:\WINNT35\SYSTEM32\COMMAND.COM 2 33" xfId="10606" xr:uid="{83B52B18-878C-46DF-9568-F14982D7140A}"/>
    <cellStyle name="=C:\WINNT35\SYSTEM32\COMMAND.COM 2 34" xfId="10607" xr:uid="{24523849-12B2-4057-8012-227E8D87F53E}"/>
    <cellStyle name="=C:\WINNT35\SYSTEM32\COMMAND.COM 2 35" xfId="10608" xr:uid="{E045F111-534D-4BCA-BD95-FDA15A2B397D}"/>
    <cellStyle name="=C:\WINNT35\SYSTEM32\COMMAND.COM 2 36" xfId="10609" xr:uid="{9E2BEEF0-5ACF-4180-A8CA-80FC89B48755}"/>
    <cellStyle name="=C:\WINNT35\SYSTEM32\COMMAND.COM 2 37" xfId="10610" xr:uid="{A8C0B6B3-1B2B-4E63-BBA5-6DD33E94D44C}"/>
    <cellStyle name="=C:\WINNT35\SYSTEM32\COMMAND.COM 2 38" xfId="10611" xr:uid="{20E25044-F1BF-4D45-8F6E-337236EC32F9}"/>
    <cellStyle name="=C:\WINNT35\SYSTEM32\COMMAND.COM 2 39" xfId="10612" xr:uid="{994EB7B8-79D3-481E-B09D-4094BF5AD44B}"/>
    <cellStyle name="=C:\WINNT35\SYSTEM32\COMMAND.COM 2 4" xfId="10613" xr:uid="{6B0CB056-D8E7-49E7-A4BC-55074AC13241}"/>
    <cellStyle name="=C:\WINNT35\SYSTEM32\COMMAND.COM 2 4 10" xfId="10614" xr:uid="{AC97A7F7-8453-4893-866C-27B3C587FDBE}"/>
    <cellStyle name="=C:\WINNT35\SYSTEM32\COMMAND.COM 2 4 11" xfId="10615" xr:uid="{0B03E26A-8833-4B3F-969B-07B49657CE14}"/>
    <cellStyle name="=C:\WINNT35\SYSTEM32\COMMAND.COM 2 4 12" xfId="10616" xr:uid="{9E6468D6-7EEE-469E-9923-E60F38AB9D06}"/>
    <cellStyle name="=C:\WINNT35\SYSTEM32\COMMAND.COM 2 4 13" xfId="10617" xr:uid="{0FE2D434-8CBB-4A18-8BBD-732D5DC11210}"/>
    <cellStyle name="=C:\WINNT35\SYSTEM32\COMMAND.COM 2 4 14" xfId="10618" xr:uid="{69A7F382-A65C-48F5-A25A-AB837C6A198D}"/>
    <cellStyle name="=C:\WINNT35\SYSTEM32\COMMAND.COM 2 4 15" xfId="10619" xr:uid="{B3059B85-58DE-4082-B10A-D56525B7253F}"/>
    <cellStyle name="=C:\WINNT35\SYSTEM32\COMMAND.COM 2 4 16" xfId="10620" xr:uid="{B22B9081-B03F-402B-959D-733B89550F24}"/>
    <cellStyle name="=C:\WINNT35\SYSTEM32\COMMAND.COM 2 4 17" xfId="10621" xr:uid="{62559451-4B72-462D-AA5D-71C87E7517D5}"/>
    <cellStyle name="=C:\WINNT35\SYSTEM32\COMMAND.COM 2 4 18" xfId="10622" xr:uid="{FCCA2776-29BF-4D62-A15A-DAC3C81072E4}"/>
    <cellStyle name="=C:\WINNT35\SYSTEM32\COMMAND.COM 2 4 2" xfId="10623" xr:uid="{48394B28-7C95-417A-9568-6F4E78073C2F}"/>
    <cellStyle name="=C:\WINNT35\SYSTEM32\COMMAND.COM 2 4 3" xfId="10624" xr:uid="{C1FCD968-F124-406C-A8FD-C0A92975C70E}"/>
    <cellStyle name="=C:\WINNT35\SYSTEM32\COMMAND.COM 2 4 4" xfId="10625" xr:uid="{25CD141E-4654-4EDB-9234-EE4395F71015}"/>
    <cellStyle name="=C:\WINNT35\SYSTEM32\COMMAND.COM 2 4 5" xfId="10626" xr:uid="{2BB236DC-AA5D-430C-854B-7E1357CF8B49}"/>
    <cellStyle name="=C:\WINNT35\SYSTEM32\COMMAND.COM 2 4 6" xfId="10627" xr:uid="{F5166753-74C6-444F-9EC9-175322D74927}"/>
    <cellStyle name="=C:\WINNT35\SYSTEM32\COMMAND.COM 2 4 7" xfId="10628" xr:uid="{64C8DDA2-1A94-4AC2-97C9-18E45BD2BC08}"/>
    <cellStyle name="=C:\WINNT35\SYSTEM32\COMMAND.COM 2 4 8" xfId="10629" xr:uid="{B2BFCB87-A347-4A8B-8823-7D602CE57512}"/>
    <cellStyle name="=C:\WINNT35\SYSTEM32\COMMAND.COM 2 4 9" xfId="10630" xr:uid="{B72F0852-E66C-40E6-ABFA-E8E3A4F53F29}"/>
    <cellStyle name="=C:\WINNT35\SYSTEM32\COMMAND.COM 2 4_Shortname" xfId="10631" xr:uid="{B0F13231-D9B2-47C5-BBAA-7496D94122B3}"/>
    <cellStyle name="=C:\WINNT35\SYSTEM32\COMMAND.COM 2 40" xfId="10632" xr:uid="{13C0F6A8-2B8B-4E10-B6BD-30E14F353455}"/>
    <cellStyle name="=C:\WINNT35\SYSTEM32\COMMAND.COM 2 41" xfId="10633" xr:uid="{375D3F26-941D-426D-B6B5-0A05DBDD5108}"/>
    <cellStyle name="=C:\WINNT35\SYSTEM32\COMMAND.COM 2 42" xfId="10634" xr:uid="{C1DB94CB-9B3E-4EDB-B471-5D8190380C8A}"/>
    <cellStyle name="=C:\WINNT35\SYSTEM32\COMMAND.COM 2 43" xfId="10635" xr:uid="{2C64B6D5-8D9B-492F-A26B-ED2B77968699}"/>
    <cellStyle name="=C:\WINNT35\SYSTEM32\COMMAND.COM 2 44" xfId="10636" xr:uid="{73A1D138-BA19-4308-A3E0-881119724DF1}"/>
    <cellStyle name="=C:\WINNT35\SYSTEM32\COMMAND.COM 2 45" xfId="10637" xr:uid="{80D825D0-5B7C-4D65-82B1-95D2FA3C2412}"/>
    <cellStyle name="=C:\WINNT35\SYSTEM32\COMMAND.COM 2 46" xfId="10638" xr:uid="{B7F345D7-2BAF-4FDD-8D92-69417B78699E}"/>
    <cellStyle name="=C:\WINNT35\SYSTEM32\COMMAND.COM 2 47" xfId="10639" xr:uid="{9D1D3C3A-B2DC-4905-ABB0-9AD1D8ADFD3C}"/>
    <cellStyle name="=C:\WINNT35\SYSTEM32\COMMAND.COM 2 48" xfId="10640" xr:uid="{64D0B332-B855-4B54-B0FC-852ED7BE73EB}"/>
    <cellStyle name="=C:\WINNT35\SYSTEM32\COMMAND.COM 2 49" xfId="10641" xr:uid="{6F795375-3F84-42A7-B64F-962A1CED60BE}"/>
    <cellStyle name="=C:\WINNT35\SYSTEM32\COMMAND.COM 2 5" xfId="10642" xr:uid="{C7BD7B38-0564-4E85-9656-0C72938D97C6}"/>
    <cellStyle name="=C:\WINNT35\SYSTEM32\COMMAND.COM 2 5 10" xfId="10643" xr:uid="{B97EF423-E9B2-418B-970C-3DBD8E61DE23}"/>
    <cellStyle name="=C:\WINNT35\SYSTEM32\COMMAND.COM 2 5 11" xfId="10644" xr:uid="{EBF6E003-17EA-4B20-9D80-E8151685BA4F}"/>
    <cellStyle name="=C:\WINNT35\SYSTEM32\COMMAND.COM 2 5 12" xfId="10645" xr:uid="{C0DA50B3-F7C8-4ECA-9A4F-92C04650D39B}"/>
    <cellStyle name="=C:\WINNT35\SYSTEM32\COMMAND.COM 2 5 13" xfId="10646" xr:uid="{2B994D7D-84C2-4D09-89A6-FEBE88176CAB}"/>
    <cellStyle name="=C:\WINNT35\SYSTEM32\COMMAND.COM 2 5 14" xfId="10647" xr:uid="{88E11843-A1ED-41EB-A873-8DF7B607920F}"/>
    <cellStyle name="=C:\WINNT35\SYSTEM32\COMMAND.COM 2 5 15" xfId="10648" xr:uid="{8B69C929-7207-48FF-81F3-9E8064F3C1B5}"/>
    <cellStyle name="=C:\WINNT35\SYSTEM32\COMMAND.COM 2 5 16" xfId="10649" xr:uid="{8FE32D26-1CA3-4443-B52A-78FC6E54400E}"/>
    <cellStyle name="=C:\WINNT35\SYSTEM32\COMMAND.COM 2 5 17" xfId="10650" xr:uid="{24BAC842-9A07-4CE6-BE87-3A7E093B56E2}"/>
    <cellStyle name="=C:\WINNT35\SYSTEM32\COMMAND.COM 2 5 18" xfId="10651" xr:uid="{2488ECFC-E5CB-49DE-8C3F-4DFD479A8BFF}"/>
    <cellStyle name="=C:\WINNT35\SYSTEM32\COMMAND.COM 2 5 2" xfId="10652" xr:uid="{C1056C22-7F4F-4F5D-9838-9F3A67E09CB7}"/>
    <cellStyle name="=C:\WINNT35\SYSTEM32\COMMAND.COM 2 5 3" xfId="10653" xr:uid="{9189DE12-9DA3-4BC6-8741-E9E6A087E702}"/>
    <cellStyle name="=C:\WINNT35\SYSTEM32\COMMAND.COM 2 5 4" xfId="10654" xr:uid="{403E2659-A087-445C-86E4-51875CB521BB}"/>
    <cellStyle name="=C:\WINNT35\SYSTEM32\COMMAND.COM 2 5 5" xfId="10655" xr:uid="{0074A7EB-4CF0-4FB6-9737-C00D34FE1DFA}"/>
    <cellStyle name="=C:\WINNT35\SYSTEM32\COMMAND.COM 2 5 6" xfId="10656" xr:uid="{846A2D33-F515-41D4-AD03-11B91AE9DD4B}"/>
    <cellStyle name="=C:\WINNT35\SYSTEM32\COMMAND.COM 2 5 7" xfId="10657" xr:uid="{7752E919-4907-42FE-B290-2BB26CF00C40}"/>
    <cellStyle name="=C:\WINNT35\SYSTEM32\COMMAND.COM 2 5 8" xfId="10658" xr:uid="{7917FAC4-0878-4FC9-A057-DBF73A890C86}"/>
    <cellStyle name="=C:\WINNT35\SYSTEM32\COMMAND.COM 2 5 9" xfId="10659" xr:uid="{55301955-3EED-46CC-84EE-E8D5626A0D72}"/>
    <cellStyle name="=C:\WINNT35\SYSTEM32\COMMAND.COM 2 5_Shortname" xfId="10660" xr:uid="{19F60E70-ED1A-4E89-AF89-C0D6B4241DA5}"/>
    <cellStyle name="=C:\WINNT35\SYSTEM32\COMMAND.COM 2 50" xfId="10661" xr:uid="{5AD80972-26F6-4A9B-81C7-36A13973A279}"/>
    <cellStyle name="=C:\WINNT35\SYSTEM32\COMMAND.COM 2 51" xfId="10662" xr:uid="{21AC5D49-FFB9-4412-B6B8-7421ED4FCB80}"/>
    <cellStyle name="=C:\WINNT35\SYSTEM32\COMMAND.COM 2 52" xfId="10663" xr:uid="{86C56CF8-BD81-49D1-BC90-5896B31D2BC8}"/>
    <cellStyle name="=C:\WINNT35\SYSTEM32\COMMAND.COM 2 53" xfId="10664" xr:uid="{FD3E37ED-17C9-4F15-BB87-7492EAD6457E}"/>
    <cellStyle name="=C:\WINNT35\SYSTEM32\COMMAND.COM 2 54" xfId="10665" xr:uid="{06FC5F3B-56FF-4389-AA0D-F14A906ECB6D}"/>
    <cellStyle name="=C:\WINNT35\SYSTEM32\COMMAND.COM 2 55" xfId="10666" xr:uid="{D5B85015-D711-4C1E-A18E-FFE0103BA444}"/>
    <cellStyle name="=C:\WINNT35\SYSTEM32\COMMAND.COM 2 56" xfId="10667" xr:uid="{8D3310FE-F5FF-4CAB-B0EE-B64015C70955}"/>
    <cellStyle name="=C:\WINNT35\SYSTEM32\COMMAND.COM 2 57" xfId="10668" xr:uid="{AC0F031D-0216-4BD8-B17B-B92022EEFFA7}"/>
    <cellStyle name="=C:\WINNT35\SYSTEM32\COMMAND.COM 2 58" xfId="10669" xr:uid="{B71DAF3B-62F9-47F4-BBF7-FAF47B452AB9}"/>
    <cellStyle name="=C:\WINNT35\SYSTEM32\COMMAND.COM 2 6" xfId="10670" xr:uid="{48FEDFEC-0D3C-449B-83B1-F3E8DDEA9501}"/>
    <cellStyle name="=C:\WINNT35\SYSTEM32\COMMAND.COM 2 6 10" xfId="10671" xr:uid="{331DCD8D-C6B9-4FE0-B9E5-4FDA6DF566E7}"/>
    <cellStyle name="=C:\WINNT35\SYSTEM32\COMMAND.COM 2 6 11" xfId="10672" xr:uid="{A4C84824-295B-4852-9F04-6F011E7690C1}"/>
    <cellStyle name="=C:\WINNT35\SYSTEM32\COMMAND.COM 2 6 12" xfId="10673" xr:uid="{757AAB9E-7214-44AD-8E3C-2919888AB3EF}"/>
    <cellStyle name="=C:\WINNT35\SYSTEM32\COMMAND.COM 2 6 13" xfId="10674" xr:uid="{407AA8FA-F30B-481E-9BAC-E73D0CFE82C2}"/>
    <cellStyle name="=C:\WINNT35\SYSTEM32\COMMAND.COM 2 6 14" xfId="10675" xr:uid="{D3C5FA35-A3C5-4D62-9AB5-666F69DDC8C4}"/>
    <cellStyle name="=C:\WINNT35\SYSTEM32\COMMAND.COM 2 6 15" xfId="10676" xr:uid="{67A1BCF0-9C76-4B5A-AA9B-9A820992C368}"/>
    <cellStyle name="=C:\WINNT35\SYSTEM32\COMMAND.COM 2 6 16" xfId="10677" xr:uid="{454EDB3C-390E-4B3C-90DE-4EBC11E1D82B}"/>
    <cellStyle name="=C:\WINNT35\SYSTEM32\COMMAND.COM 2 6 17" xfId="10678" xr:uid="{E33DE149-B4D4-4156-914B-E046CFF052F4}"/>
    <cellStyle name="=C:\WINNT35\SYSTEM32\COMMAND.COM 2 6 18" xfId="10679" xr:uid="{1A4821F5-F195-407F-87FF-F488D71207B3}"/>
    <cellStyle name="=C:\WINNT35\SYSTEM32\COMMAND.COM 2 6 2" xfId="10680" xr:uid="{93E664DF-4B9D-4840-9EE0-2F98F426DDD4}"/>
    <cellStyle name="=C:\WINNT35\SYSTEM32\COMMAND.COM 2 6 3" xfId="10681" xr:uid="{2C5D395C-B264-498D-B387-94CF3B969E36}"/>
    <cellStyle name="=C:\WINNT35\SYSTEM32\COMMAND.COM 2 6 4" xfId="10682" xr:uid="{E81C9093-3F03-4F65-A876-3B14DFB1609C}"/>
    <cellStyle name="=C:\WINNT35\SYSTEM32\COMMAND.COM 2 6 5" xfId="10683" xr:uid="{36CEA55A-B5DE-47B5-B1FE-32B8DDFE6FE5}"/>
    <cellStyle name="=C:\WINNT35\SYSTEM32\COMMAND.COM 2 6 6" xfId="10684" xr:uid="{3027101C-7DCF-4B65-B48F-62795D044AEB}"/>
    <cellStyle name="=C:\WINNT35\SYSTEM32\COMMAND.COM 2 6 7" xfId="10685" xr:uid="{3A90303E-8E6E-4B30-BC93-91D7C9A263C5}"/>
    <cellStyle name="=C:\WINNT35\SYSTEM32\COMMAND.COM 2 6 8" xfId="10686" xr:uid="{4C36CBA1-5D6A-4741-8C03-0500CF960BF1}"/>
    <cellStyle name="=C:\WINNT35\SYSTEM32\COMMAND.COM 2 6 9" xfId="10687" xr:uid="{2C7FECDB-DCC8-4041-B6A7-A7391E389503}"/>
    <cellStyle name="=C:\WINNT35\SYSTEM32\COMMAND.COM 2 6_Shortname" xfId="10688" xr:uid="{84BF3802-9A33-42A7-8C86-0F4B58BC6D61}"/>
    <cellStyle name="=C:\WINNT35\SYSTEM32\COMMAND.COM 2 7" xfId="10689" xr:uid="{2FB2250C-A73C-4D72-A3CF-46930B0D2E7C}"/>
    <cellStyle name="=C:\WINNT35\SYSTEM32\COMMAND.COM 2 7 10" xfId="10690" xr:uid="{AB754F1D-EB59-498D-AEB4-E2B72A1916DC}"/>
    <cellStyle name="=C:\WINNT35\SYSTEM32\COMMAND.COM 2 7 11" xfId="10691" xr:uid="{17974CF6-57B0-44AD-8AC4-CDCED1444719}"/>
    <cellStyle name="=C:\WINNT35\SYSTEM32\COMMAND.COM 2 7 12" xfId="10692" xr:uid="{3D0A122F-63CE-4279-A6A2-7C61B07400A8}"/>
    <cellStyle name="=C:\WINNT35\SYSTEM32\COMMAND.COM 2 7 13" xfId="10693" xr:uid="{F23BAD06-62B7-4A68-9449-6D65B8E8128C}"/>
    <cellStyle name="=C:\WINNT35\SYSTEM32\COMMAND.COM 2 7 14" xfId="10694" xr:uid="{AC366278-D31C-48C1-9174-D28E00F96001}"/>
    <cellStyle name="=C:\WINNT35\SYSTEM32\COMMAND.COM 2 7 15" xfId="10695" xr:uid="{554C5002-1B03-42F2-876C-1614BC3A4747}"/>
    <cellStyle name="=C:\WINNT35\SYSTEM32\COMMAND.COM 2 7 16" xfId="10696" xr:uid="{E345496D-821E-43B1-A923-C94018914A01}"/>
    <cellStyle name="=C:\WINNT35\SYSTEM32\COMMAND.COM 2 7 17" xfId="10697" xr:uid="{B80715BE-380D-4EDD-A8CD-2CF9FC41D7DB}"/>
    <cellStyle name="=C:\WINNT35\SYSTEM32\COMMAND.COM 2 7 18" xfId="10698" xr:uid="{F70E07E4-4305-477A-9FCB-665E4B991801}"/>
    <cellStyle name="=C:\WINNT35\SYSTEM32\COMMAND.COM 2 7 2" xfId="10699" xr:uid="{46213031-5710-43A0-BEDE-087E1BC6B46C}"/>
    <cellStyle name="=C:\WINNT35\SYSTEM32\COMMAND.COM 2 7 3" xfId="10700" xr:uid="{FE251E46-8141-462C-8967-373ABDB8940E}"/>
    <cellStyle name="=C:\WINNT35\SYSTEM32\COMMAND.COM 2 7 4" xfId="10701" xr:uid="{64D6A0B6-B48F-4702-8EAA-9ED1E7DB21CE}"/>
    <cellStyle name="=C:\WINNT35\SYSTEM32\COMMAND.COM 2 7 5" xfId="10702" xr:uid="{41668518-DC21-43BC-9348-35CCA560F0C9}"/>
    <cellStyle name="=C:\WINNT35\SYSTEM32\COMMAND.COM 2 7 6" xfId="10703" xr:uid="{CC561762-5EEE-473D-B382-F4323BA6D37E}"/>
    <cellStyle name="=C:\WINNT35\SYSTEM32\COMMAND.COM 2 7 7" xfId="10704" xr:uid="{156C6F96-BCB7-4F90-971F-18A425DA269D}"/>
    <cellStyle name="=C:\WINNT35\SYSTEM32\COMMAND.COM 2 7 8" xfId="10705" xr:uid="{66D7F33F-6A6F-47DE-8A7D-6728E949FD47}"/>
    <cellStyle name="=C:\WINNT35\SYSTEM32\COMMAND.COM 2 7 9" xfId="10706" xr:uid="{3302CE4A-C944-485D-A8F1-81E76334AC26}"/>
    <cellStyle name="=C:\WINNT35\SYSTEM32\COMMAND.COM 2 7_Shortname" xfId="10707" xr:uid="{0CFB73E0-D613-4424-98EB-EE3B1C6774FF}"/>
    <cellStyle name="=C:\WINNT35\SYSTEM32\COMMAND.COM 2 8" xfId="10708" xr:uid="{D7CF2EE6-D113-4983-9B86-43A05E1317E0}"/>
    <cellStyle name="=C:\WINNT35\SYSTEM32\COMMAND.COM 2 8 10" xfId="10709" xr:uid="{A8F9C7A5-0D4B-48BF-B70D-E1B4FD9EF204}"/>
    <cellStyle name="=C:\WINNT35\SYSTEM32\COMMAND.COM 2 8 11" xfId="10710" xr:uid="{1A206448-7941-4EBA-80C2-C88CE107F1CE}"/>
    <cellStyle name="=C:\WINNT35\SYSTEM32\COMMAND.COM 2 8 12" xfId="10711" xr:uid="{0495E3F3-1102-4175-99D0-206A2FAAEF6C}"/>
    <cellStyle name="=C:\WINNT35\SYSTEM32\COMMAND.COM 2 8 13" xfId="10712" xr:uid="{EA241CE7-A0A0-49DC-A3B9-2721298698E1}"/>
    <cellStyle name="=C:\WINNT35\SYSTEM32\COMMAND.COM 2 8 14" xfId="10713" xr:uid="{9D0CECDB-911F-428A-9896-0FDB145988B0}"/>
    <cellStyle name="=C:\WINNT35\SYSTEM32\COMMAND.COM 2 8 15" xfId="10714" xr:uid="{0E3E62F9-90C8-4F25-8435-A6E34B55C929}"/>
    <cellStyle name="=C:\WINNT35\SYSTEM32\COMMAND.COM 2 8 16" xfId="10715" xr:uid="{3F9A8C6A-02FF-4658-B715-09ACA60C6BB9}"/>
    <cellStyle name="=C:\WINNT35\SYSTEM32\COMMAND.COM 2 8 17" xfId="10716" xr:uid="{FBDDDE13-E656-4294-8F5E-9F02CE9376AB}"/>
    <cellStyle name="=C:\WINNT35\SYSTEM32\COMMAND.COM 2 8 18" xfId="10717" xr:uid="{2F467976-BB9B-493A-BB5B-331D618A00C5}"/>
    <cellStyle name="=C:\WINNT35\SYSTEM32\COMMAND.COM 2 8 2" xfId="10718" xr:uid="{180CAF85-DFB5-451C-B6E2-4A2ACF6AF358}"/>
    <cellStyle name="=C:\WINNT35\SYSTEM32\COMMAND.COM 2 8 3" xfId="10719" xr:uid="{AA3B13F9-9DC4-425E-A684-B3F1204F0971}"/>
    <cellStyle name="=C:\WINNT35\SYSTEM32\COMMAND.COM 2 8 4" xfId="10720" xr:uid="{A6AB41EE-6A17-4A44-ADBF-F3E31984E0CD}"/>
    <cellStyle name="=C:\WINNT35\SYSTEM32\COMMAND.COM 2 8 5" xfId="10721" xr:uid="{5F1232FC-B768-4015-9D44-FCB5C07E79F2}"/>
    <cellStyle name="=C:\WINNT35\SYSTEM32\COMMAND.COM 2 8 6" xfId="10722" xr:uid="{93820EEE-125E-4B00-8B00-B2AB88C168D7}"/>
    <cellStyle name="=C:\WINNT35\SYSTEM32\COMMAND.COM 2 8 7" xfId="10723" xr:uid="{C4B78C71-07F4-457D-9D31-08DF2294A1C1}"/>
    <cellStyle name="=C:\WINNT35\SYSTEM32\COMMAND.COM 2 8 8" xfId="10724" xr:uid="{650A1E2C-67C5-491F-9EDF-3D8F349FF483}"/>
    <cellStyle name="=C:\WINNT35\SYSTEM32\COMMAND.COM 2 8 9" xfId="10725" xr:uid="{FE30041B-CCB0-473D-B981-B682958209E9}"/>
    <cellStyle name="=C:\WINNT35\SYSTEM32\COMMAND.COM 2 8_Shortname" xfId="10726" xr:uid="{452A2000-1164-4843-9A41-0CC1B7A8E774}"/>
    <cellStyle name="=C:\WINNT35\SYSTEM32\COMMAND.COM 2 9" xfId="10727" xr:uid="{BCB2E287-4CF0-4408-ADBC-A58770F72FCD}"/>
    <cellStyle name="=C:\WINNT35\SYSTEM32\COMMAND.COM 2 9 10" xfId="10728" xr:uid="{B81FBBE6-CACC-4BF9-BD6C-D3A24DF20BB0}"/>
    <cellStyle name="=C:\WINNT35\SYSTEM32\COMMAND.COM 2 9 11" xfId="10729" xr:uid="{5531761F-3074-426D-8E59-DA09FBAA207E}"/>
    <cellStyle name="=C:\WINNT35\SYSTEM32\COMMAND.COM 2 9 12" xfId="10730" xr:uid="{7D1ADF2C-470D-44CC-B65D-2918625F47E1}"/>
    <cellStyle name="=C:\WINNT35\SYSTEM32\COMMAND.COM 2 9 13" xfId="10731" xr:uid="{7F4A9BCB-45A8-4312-B616-EB4393AF6BDF}"/>
    <cellStyle name="=C:\WINNT35\SYSTEM32\COMMAND.COM 2 9 14" xfId="10732" xr:uid="{342D8420-DDFF-4ACC-BB4D-DC116CBDA07C}"/>
    <cellStyle name="=C:\WINNT35\SYSTEM32\COMMAND.COM 2 9 15" xfId="10733" xr:uid="{C07BA777-712E-424B-AC1B-3E6FA4CB1483}"/>
    <cellStyle name="=C:\WINNT35\SYSTEM32\COMMAND.COM 2 9 16" xfId="10734" xr:uid="{212495FD-6AC2-4DFD-8926-56CE2F58B99A}"/>
    <cellStyle name="=C:\WINNT35\SYSTEM32\COMMAND.COM 2 9 17" xfId="10735" xr:uid="{B1896F15-F5FE-4B2B-BE02-DDCA02CF4B5F}"/>
    <cellStyle name="=C:\WINNT35\SYSTEM32\COMMAND.COM 2 9 18" xfId="10736" xr:uid="{087365DD-EA74-4901-B19A-BC2A967C1C25}"/>
    <cellStyle name="=C:\WINNT35\SYSTEM32\COMMAND.COM 2 9 2" xfId="10737" xr:uid="{2F7C543A-6C1D-446B-B2F3-F40C538C3216}"/>
    <cellStyle name="=C:\WINNT35\SYSTEM32\COMMAND.COM 2 9 3" xfId="10738" xr:uid="{3F444A97-2951-4ADD-9599-C433F39FF706}"/>
    <cellStyle name="=C:\WINNT35\SYSTEM32\COMMAND.COM 2 9 4" xfId="10739" xr:uid="{D00B0476-34AC-42B2-8C5F-4EE9B9FD5291}"/>
    <cellStyle name="=C:\WINNT35\SYSTEM32\COMMAND.COM 2 9 5" xfId="10740" xr:uid="{E58FF191-39FE-4DE3-B173-04823938D9CB}"/>
    <cellStyle name="=C:\WINNT35\SYSTEM32\COMMAND.COM 2 9 6" xfId="10741" xr:uid="{0AC73038-3B1E-43C7-BAA8-4754B5451417}"/>
    <cellStyle name="=C:\WINNT35\SYSTEM32\COMMAND.COM 2 9 7" xfId="10742" xr:uid="{18FB0484-3B1C-44DF-B083-1F06B2A0B786}"/>
    <cellStyle name="=C:\WINNT35\SYSTEM32\COMMAND.COM 2 9 8" xfId="10743" xr:uid="{F4157497-A617-4875-B56B-AD8501DED3D8}"/>
    <cellStyle name="=C:\WINNT35\SYSTEM32\COMMAND.COM 2 9 9" xfId="10744" xr:uid="{003378B9-DE8F-4A20-B4D3-BDBCBE72128B}"/>
    <cellStyle name="=C:\WINNT35\SYSTEM32\COMMAND.COM 2 9_Shortname" xfId="10745" xr:uid="{33ADC729-B262-4063-8102-250B850BC416}"/>
    <cellStyle name="=C:\WINNT35\SYSTEM32\COMMAND.COM 2_Shortname" xfId="10746" xr:uid="{41B3EF7C-2F25-4212-81BD-1EE56DFCD258}"/>
    <cellStyle name="=C:\WINNT35\SYSTEM32\COMMAND.COM 3" xfId="10747" xr:uid="{F2ADEB26-1C21-4E65-95A5-7B3A04AD6E6B}"/>
    <cellStyle name="=C:\WINNT35\SYSTEM32\COMMAND.COM 3 10" xfId="10748" xr:uid="{E43AF772-179F-4A8D-83B1-2F52143FFF2A}"/>
    <cellStyle name="=C:\WINNT35\SYSTEM32\COMMAND.COM 3 11" xfId="10749" xr:uid="{9B434905-B534-464E-A38A-D6592369DCC0}"/>
    <cellStyle name="=C:\WINNT35\SYSTEM32\COMMAND.COM 3 12" xfId="10750" xr:uid="{6E124520-CBC2-4570-B267-0EA29D554699}"/>
    <cellStyle name="=C:\WINNT35\SYSTEM32\COMMAND.COM 3 13" xfId="10751" xr:uid="{394FF41A-4A70-4D99-BE07-D7C97FBD02E3}"/>
    <cellStyle name="=C:\WINNT35\SYSTEM32\COMMAND.COM 3 14" xfId="10752" xr:uid="{9FF2BB29-E941-46BF-97E0-F2004886D9D8}"/>
    <cellStyle name="=C:\WINNT35\SYSTEM32\COMMAND.COM 3 15" xfId="10753" xr:uid="{4473CC5F-ABD2-4094-B139-DF420315492D}"/>
    <cellStyle name="=C:\WINNT35\SYSTEM32\COMMAND.COM 3 16" xfId="10754" xr:uid="{DF76A2D5-FD25-4C66-96CB-6FA12D7A6FD9}"/>
    <cellStyle name="=C:\WINNT35\SYSTEM32\COMMAND.COM 3 17" xfId="10755" xr:uid="{C8294E36-AC75-42F1-995A-71740C339F03}"/>
    <cellStyle name="=C:\WINNT35\SYSTEM32\COMMAND.COM 3 2" xfId="10756" xr:uid="{FB85C0C7-7871-472D-B6C7-8595EF468FC0}"/>
    <cellStyle name="=C:\WINNT35\SYSTEM32\COMMAND.COM 3 3" xfId="10757" xr:uid="{B02F2636-08AA-44DB-AC0A-22F8B3B251A4}"/>
    <cellStyle name="=C:\WINNT35\SYSTEM32\COMMAND.COM 3 4" xfId="10758" xr:uid="{6FC02BCB-BA6B-495C-B694-EB2FC9F00174}"/>
    <cellStyle name="=C:\WINNT35\SYSTEM32\COMMAND.COM 3 5" xfId="10759" xr:uid="{570C7C9A-47EC-4E54-AF17-AC4C6B5B90B6}"/>
    <cellStyle name="=C:\WINNT35\SYSTEM32\COMMAND.COM 3 6" xfId="10760" xr:uid="{2F8AAB33-90FA-4438-A33A-78EBFF0359D4}"/>
    <cellStyle name="=C:\WINNT35\SYSTEM32\COMMAND.COM 3 7" xfId="10761" xr:uid="{969D3734-2BFC-464E-8BF6-049CE9877543}"/>
    <cellStyle name="=C:\WINNT35\SYSTEM32\COMMAND.COM 3 8" xfId="10762" xr:uid="{377F64FE-EE0F-41F7-96A6-9376F09ABB85}"/>
    <cellStyle name="=C:\WINNT35\SYSTEM32\COMMAND.COM 3 9" xfId="10763" xr:uid="{AB4B17C5-86E5-451C-ABDC-C5EBCB72F800}"/>
    <cellStyle name="=C:\WINNT35\SYSTEM32\COMMAND.COM 3_Shortname" xfId="10764" xr:uid="{FC3A0F05-9F0D-489A-96E8-E20780CE6D3E}"/>
    <cellStyle name="=C:\WINNT35\SYSTEM32\COMMAND.COM_april" xfId="10765" xr:uid="{C5EC2CEA-2305-4DAC-90EC-F0A3F8D13BBC}"/>
    <cellStyle name="1 antraštė" xfId="3379" xr:uid="{50DD3B91-A31D-4712-9660-8AC5CCC72652}"/>
    <cellStyle name="1 antraštė 2" xfId="40923" xr:uid="{099F6D38-B59F-4701-8A9E-282F8021ABEB}"/>
    <cellStyle name="1 antraštė_Cap.adeq" xfId="41874" xr:uid="{AD3EB8A4-498C-4E80-9CFA-E863A2268616}"/>
    <cellStyle name="1,comma" xfId="3380" xr:uid="{97E1F81A-892A-47F9-9B89-7347CEA293F9}"/>
    <cellStyle name="1,comma 2" xfId="3381" xr:uid="{C0FA5A52-603E-4342-B5AE-A0DED5C039DC}"/>
    <cellStyle name="1,comma 2 2" xfId="40924" xr:uid="{6F74DF87-2719-48E8-BC23-8502E897E6A9}"/>
    <cellStyle name="1,comma 3" xfId="40925" xr:uid="{4127DA24-6A42-4F57-96C6-E31BB139D10E}"/>
    <cellStyle name="1,comma_Adj_comprehensive_income_Trends" xfId="40926" xr:uid="{A23F2392-8D00-4153-AF29-E64CB42C5A46}"/>
    <cellStyle name="2 antraštė" xfId="3382" xr:uid="{B293B1F2-E74E-4589-9616-65177E50C63F}"/>
    <cellStyle name="2 antraštė 2" xfId="40927" xr:uid="{57AB156B-9942-4F95-AB7A-8F0FB76E7320}"/>
    <cellStyle name="2 antraštė_Cap.adeq" xfId="41875" xr:uid="{3FFCA248-D77B-47BD-93A8-DCF8B451BD6B}"/>
    <cellStyle name="20 % - Markeringsfarve1" xfId="10766" xr:uid="{4A2F9827-8C93-49C6-BA6C-B36EACA3C33D}"/>
    <cellStyle name="20 % - Markeringsfarve2" xfId="10767" xr:uid="{989CA4E9-24EF-4DEF-9186-D413C9E2C8D5}"/>
    <cellStyle name="20 % - Markeringsfarve3" xfId="10768" xr:uid="{6662746B-A999-4F4F-8771-AFEE123AA3C9}"/>
    <cellStyle name="20 % - Markeringsfarve4" xfId="10769" xr:uid="{B21230E0-D15B-4F6B-B6CB-199B57CEC523}"/>
    <cellStyle name="20 % - Markeringsfarve5" xfId="10770" xr:uid="{897CFBF1-5156-4454-A62A-268352F7ED80}"/>
    <cellStyle name="20 % - Markeringsfarve6" xfId="10771" xr:uid="{C5F3A1CC-CA2D-4420-ACD4-85320AC5E97E}"/>
    <cellStyle name="20% - 1. jelölőszín" xfId="10772" xr:uid="{56E2E0F2-24F6-42AD-8FDF-261D876AB8D2}"/>
    <cellStyle name="20% - 1. jelölőszín 2" xfId="10773" xr:uid="{35A6D672-8F19-4FEC-A539-FA12D771ECE6}"/>
    <cellStyle name="20% - 1. jelölőszín 2 2" xfId="10774" xr:uid="{0F5952F5-CD82-4B0E-AF4B-E67F8424A306}"/>
    <cellStyle name="20% - 1. jelölőszín 2 3" xfId="10775" xr:uid="{7A8AAD07-86EE-4B63-BB70-BA0EF463F8F6}"/>
    <cellStyle name="20% - 1. jelölőszín 2_Cap.adeq" xfId="41876" xr:uid="{53FC4575-772B-431E-83F2-9BEB1D85F5BE}"/>
    <cellStyle name="20% - 1. jelölőszín 3" xfId="10776" xr:uid="{4E05A53B-BECB-4D37-8B01-CF5DEB4A1987}"/>
    <cellStyle name="20% - 1. jelölőszín 4" xfId="10777" xr:uid="{D4E90BFD-1D84-4266-B268-B74537F8B78E}"/>
    <cellStyle name="20% - 1. jelölőszín_20130128_ITS on reporting_Annex I_CA" xfId="10778" xr:uid="{AA99630C-644E-4974-974A-70198CCC3B18}"/>
    <cellStyle name="20% - 2. jelölőszín" xfId="10779" xr:uid="{0D63012A-EF73-44D0-9C3E-0F27A6A024A2}"/>
    <cellStyle name="20% - 2. jelölőszín 2" xfId="10780" xr:uid="{6794FF3B-F024-4143-9343-B38813B092CF}"/>
    <cellStyle name="20% - 2. jelölőszín 2 2" xfId="10781" xr:uid="{9AC390C2-8542-43DE-8EFA-321AC7BFC8E2}"/>
    <cellStyle name="20% - 2. jelölőszín 2 3" xfId="10782" xr:uid="{931C46A8-DF1C-4633-A09A-D36C421B7A57}"/>
    <cellStyle name="20% - 2. jelölőszín 2_Cap.adeq" xfId="41877" xr:uid="{AECE7305-D118-4E20-84E3-B605D5D88239}"/>
    <cellStyle name="20% - 2. jelölőszín 3" xfId="10783" xr:uid="{D8757180-F33D-4AC1-9B5A-8E7BA1455D1F}"/>
    <cellStyle name="20% - 2. jelölőszín 4" xfId="10784" xr:uid="{9732C20B-2825-4EBF-A65A-EFCB72539183}"/>
    <cellStyle name="20% - 2. jelölőszín_20130128_ITS on reporting_Annex I_CA" xfId="10785" xr:uid="{576BCA77-88FF-4C39-AD01-293581A25888}"/>
    <cellStyle name="20% - 3. jelölőszín" xfId="10786" xr:uid="{6A07145F-82C8-44BB-9DA6-D135CD6B91DC}"/>
    <cellStyle name="20% - 3. jelölőszín 2" xfId="10787" xr:uid="{68DEEFE8-CF17-4051-BC0E-3CC1207888B8}"/>
    <cellStyle name="20% - 3. jelölőszín 2 2" xfId="10788" xr:uid="{7C256752-007F-40BB-A5CF-1315D8BBB8F3}"/>
    <cellStyle name="20% - 3. jelölőszín 2 3" xfId="10789" xr:uid="{455D109E-3CE3-4F17-BB22-C826C1290EA4}"/>
    <cellStyle name="20% - 3. jelölőszín 2_Cap.adeq" xfId="41878" xr:uid="{ED38F026-5E79-4798-8CD3-ED26C6371DB9}"/>
    <cellStyle name="20% - 3. jelölőszín 3" xfId="10790" xr:uid="{28703BE7-A879-4374-A62D-71175A75859F}"/>
    <cellStyle name="20% - 3. jelölőszín 4" xfId="10791" xr:uid="{80DFFD02-9483-474B-8A9D-28CC7DDA41EE}"/>
    <cellStyle name="20% - 3. jelölőszín_20130128_ITS on reporting_Annex I_CA" xfId="10792" xr:uid="{E2E5FAED-E585-4853-9B96-8279D0B9F0B3}"/>
    <cellStyle name="20% - 4. jelölőszín" xfId="10793" xr:uid="{1723B252-F58B-4B5A-BEF1-D90D398D7707}"/>
    <cellStyle name="20% - 4. jelölőszín 2" xfId="10794" xr:uid="{09DA83EB-2202-4127-AEBF-7110AA5FF6D5}"/>
    <cellStyle name="20% - 4. jelölőszín 2 2" xfId="10795" xr:uid="{9A40BDFA-B982-4F97-9254-19B2583CC03D}"/>
    <cellStyle name="20% - 4. jelölőszín 2 3" xfId="10796" xr:uid="{28907D49-9852-451E-B680-3356BCA74F17}"/>
    <cellStyle name="20% - 4. jelölőszín 2_Cap.adeq" xfId="41879" xr:uid="{00015DF9-7E2A-422D-A776-D3AAC414F1A1}"/>
    <cellStyle name="20% - 4. jelölőszín 3" xfId="10797" xr:uid="{2BE3C08C-AF3D-44AC-9D7F-D2E22B0AF02F}"/>
    <cellStyle name="20% - 4. jelölőszín 4" xfId="10798" xr:uid="{B0B028DB-863F-426B-8B0F-6653DE60367E}"/>
    <cellStyle name="20% - 4. jelölőszín_20130128_ITS on reporting_Annex I_CA" xfId="10799" xr:uid="{91E83439-E887-4257-BBCF-69107EC2FE88}"/>
    <cellStyle name="20% - 5. jelölőszín" xfId="10800" xr:uid="{F04A8CE4-0B69-4BFF-8E6A-02C97D7FFD91}"/>
    <cellStyle name="20% - 5. jelölőszín 2" xfId="10801" xr:uid="{43B5502B-02B7-465B-99CE-7E2016951F91}"/>
    <cellStyle name="20% - 5. jelölőszín 2 2" xfId="10802" xr:uid="{1489DE6A-1472-46D0-9C1F-765A9456F714}"/>
    <cellStyle name="20% - 5. jelölőszín 2 3" xfId="10803" xr:uid="{6E0BFA36-21E0-4C09-961E-F2311A824DF4}"/>
    <cellStyle name="20% - 5. jelölőszín 2_Cap.adeq" xfId="41880" xr:uid="{E3E32F76-E072-4954-A9D9-CF6E8E5F4415}"/>
    <cellStyle name="20% - 5. jelölőszín 3" xfId="10804" xr:uid="{FD68BF1C-B7E8-444A-8306-B079031C6555}"/>
    <cellStyle name="20% - 5. jelölőszín 4" xfId="10805" xr:uid="{36BAE044-4827-49C8-9152-3D172DD8F550}"/>
    <cellStyle name="20% - 5. jelölőszín_20130128_ITS on reporting_Annex I_CA" xfId="10806" xr:uid="{391731BF-77F4-477B-AA37-B0BD51AB3CB9}"/>
    <cellStyle name="20% - 6. jelölőszín" xfId="10807" xr:uid="{D9EA5DFB-7169-40D8-AD2B-1FF071A24AC7}"/>
    <cellStyle name="20% - 6. jelölőszín 2" xfId="10808" xr:uid="{6D742BF0-DF31-4B88-8386-CB359D3274E8}"/>
    <cellStyle name="20% - 6. jelölőszín 2 2" xfId="10809" xr:uid="{3253EB44-1090-4039-8B5C-5BF9BF396DF5}"/>
    <cellStyle name="20% - 6. jelölőszín 2 3" xfId="10810" xr:uid="{FB52207D-BCA1-4C39-95B4-A913011C1898}"/>
    <cellStyle name="20% - 6. jelölőszín 2_Cap.adeq" xfId="41881" xr:uid="{9BE8F1B6-D4B4-47C2-8AC8-90035555CEAE}"/>
    <cellStyle name="20% - 6. jelölőszín 3" xfId="10811" xr:uid="{4304308E-2A6A-4AF0-8931-662CF8813F18}"/>
    <cellStyle name="20% - 6. jelölőszín 4" xfId="10812" xr:uid="{3CD76EC6-FEF7-41D8-825F-F902F53DDFAE}"/>
    <cellStyle name="20% - 6. jelölőszín_20130128_ITS on reporting_Annex I_CA" xfId="10813" xr:uid="{46BF24DA-0C87-4156-ABCA-3EE30D2D0F91}"/>
    <cellStyle name="20% - Accent1" xfId="3383" xr:uid="{23179BD8-8A3F-47C5-875D-43B5564BF3D8}"/>
    <cellStyle name="20% - Accent1 10" xfId="10814" xr:uid="{45F05DA5-471C-4A57-AB05-0534D9F088C2}"/>
    <cellStyle name="20% - Accent1 10 2" xfId="10815" xr:uid="{AC4417AD-68CF-45EA-9CB8-6C3DCA262B76}"/>
    <cellStyle name="20% - Accent1 10 3" xfId="10816" xr:uid="{7ACC4808-4A40-442E-BDC0-C38921282E8F}"/>
    <cellStyle name="20% - Accent1 10_Cap.adeq" xfId="41882" xr:uid="{17C8C046-B439-4031-B9DB-E1A97C5A0B7F}"/>
    <cellStyle name="20% - Accent1 11" xfId="10817" xr:uid="{7C0C2084-10C6-49D5-BA06-6E8ECC0CF913}"/>
    <cellStyle name="20% - Accent1 11 2" xfId="10818" xr:uid="{8AAEBE05-29A1-4B26-A116-514719812833}"/>
    <cellStyle name="20% - Accent1 11 3" xfId="10819" xr:uid="{D338236B-082D-4FC3-A26D-A1C1AC4A82FA}"/>
    <cellStyle name="20% - Accent1 11_Cap.adeq" xfId="41883" xr:uid="{5A1D55B4-3A5B-4DD4-B0FA-E7DABC6E052A}"/>
    <cellStyle name="20% - Accent1 12" xfId="10820" xr:uid="{D505F9D9-CBC1-49E6-809F-8D3810C273CE}"/>
    <cellStyle name="20% - Accent1 12 2" xfId="10821" xr:uid="{91BD15A9-0EEE-4561-B483-CBF2FBE4A105}"/>
    <cellStyle name="20% - Accent1 12 3" xfId="10822" xr:uid="{F630A526-041E-484B-ADAB-BC465D4D66BC}"/>
    <cellStyle name="20% - Accent1 12_Cap.adeq" xfId="41884" xr:uid="{E4B0C1E7-6DF3-477C-918C-993BC144068D}"/>
    <cellStyle name="20% - Accent1 13" xfId="10823" xr:uid="{5EFD6920-3827-4F9E-9CDD-CE66A0C23773}"/>
    <cellStyle name="20% - Accent1 13 2" xfId="10824" xr:uid="{4601B921-78C8-41FD-914E-DBAC09C9E2BA}"/>
    <cellStyle name="20% - Accent1 13_Cap.adeq" xfId="41885" xr:uid="{305570DF-C29B-4A3B-86A8-4B2FB8ED993B}"/>
    <cellStyle name="20% - Accent1 14" xfId="10825" xr:uid="{E7C5DDE1-613D-41E0-9F52-314C8F25E3BC}"/>
    <cellStyle name="20% - Accent1 14 2" xfId="10826" xr:uid="{EFC01DD0-883A-44C8-BD1A-670FF88BD614}"/>
    <cellStyle name="20% - Accent1 14_Cap.adeq" xfId="41886" xr:uid="{1C67065B-A37E-4418-898A-ABD0C2FEDE1E}"/>
    <cellStyle name="20% - Accent1 15" xfId="10827" xr:uid="{0B834596-7C6D-4440-B17A-7185C9AE32CA}"/>
    <cellStyle name="20% - Accent1 15 2" xfId="10828" xr:uid="{76E96F60-15DF-49B7-8AB4-C908BF5197E4}"/>
    <cellStyle name="20% - Accent1 15_Cap.adeq" xfId="41887" xr:uid="{00093ADE-D840-441F-B980-984D249CE1BA}"/>
    <cellStyle name="20% - Accent1 16" xfId="10829" xr:uid="{224B7075-617A-42E8-8CB6-EB184CD17A4A}"/>
    <cellStyle name="20% - Accent1 16 2" xfId="10830" xr:uid="{4A779419-D328-4B49-94D0-5732891C2729}"/>
    <cellStyle name="20% - Accent1 16_Cap.adeq" xfId="41888" xr:uid="{6C8CD322-945B-4E94-81B1-030BBAE4F620}"/>
    <cellStyle name="20% - Accent1 17" xfId="10831" xr:uid="{1D838406-1C56-48E7-BE58-2254338E4952}"/>
    <cellStyle name="20% - Accent1 17 2" xfId="10832" xr:uid="{3369BFA8-9AC1-46D5-A412-4D3B61725695}"/>
    <cellStyle name="20% - Accent1 17_Cap.adeq" xfId="41889" xr:uid="{D9F2362F-65F5-4586-8F13-83483E6CB592}"/>
    <cellStyle name="20% - Accent1 18" xfId="10833" xr:uid="{BC98E667-CFD5-4727-903F-F5C1A36DFE6A}"/>
    <cellStyle name="20% - Accent1 18 2" xfId="10834" xr:uid="{8881F665-D8EB-45A1-A0E9-EDB0D3B0A972}"/>
    <cellStyle name="20% - Accent1 18_Cap.adeq" xfId="41890" xr:uid="{A49D3D67-E812-4262-B934-C05E825BF043}"/>
    <cellStyle name="20% - Accent1 19" xfId="10835" xr:uid="{DF9A7649-148A-4B68-826D-E30EC0BE5102}"/>
    <cellStyle name="20% - Accent1 19 2" xfId="10836" xr:uid="{090050C8-3625-4B78-AB5C-BC520AE9F9D6}"/>
    <cellStyle name="20% - Accent1 19_Cap.adeq" xfId="41891" xr:uid="{7AD365AE-3725-4412-834D-BC374E10D6C0}"/>
    <cellStyle name="20% - Accent1 2" xfId="3384" xr:uid="{71B18D50-A667-4CEA-889A-8DFD0F296944}"/>
    <cellStyle name="20% - Accent1 2 10" xfId="10837" xr:uid="{311A4CA1-033B-4B88-8DB9-EBF36CE3D48F}"/>
    <cellStyle name="20% - Accent1 2 10 10" xfId="10838" xr:uid="{1D1826C5-1DF1-4E1C-A446-09E421A2881B}"/>
    <cellStyle name="20% - Accent1 2 10 10 2" xfId="10839" xr:uid="{A6E082F2-09A4-402E-ACFF-526214E70220}"/>
    <cellStyle name="20% - Accent1 2 10 10_Cap.adeq" xfId="41893" xr:uid="{F732D080-DABB-4F24-9BFC-C417010AD547}"/>
    <cellStyle name="20% - Accent1 2 10 11" xfId="10840" xr:uid="{312EF3F9-B32F-48A0-B5DE-D3039F28E5F5}"/>
    <cellStyle name="20% - Accent1 2 10 11 2" xfId="10841" xr:uid="{7B895D1B-32D7-4D5B-BE9D-8F509D683C29}"/>
    <cellStyle name="20% - Accent1 2 10 11_Cap.adeq" xfId="41894" xr:uid="{01AE5532-974D-4F98-BC1C-D06FEE607BA7}"/>
    <cellStyle name="20% - Accent1 2 10 12" xfId="10842" xr:uid="{502F0CDA-A297-468A-9889-075044820637}"/>
    <cellStyle name="20% - Accent1 2 10 13" xfId="10843" xr:uid="{9D1A4E3F-7D83-4485-9733-8FACCB23EEB0}"/>
    <cellStyle name="20% - Accent1 2 10 14" xfId="10844" xr:uid="{F6667F43-3770-4ABA-B760-FA2806B5FC6F}"/>
    <cellStyle name="20% - Accent1 2 10 15" xfId="10845" xr:uid="{5AF72A0A-A4A9-40FE-B37C-E0C9F43C7267}"/>
    <cellStyle name="20% - Accent1 2 10 16" xfId="10846" xr:uid="{038EBE5A-DF46-49CD-9596-DD4C38176E8E}"/>
    <cellStyle name="20% - Accent1 2 10 17" xfId="10847" xr:uid="{B354124A-0775-4D19-BD09-EE31ADD857B5}"/>
    <cellStyle name="20% - Accent1 2 10 18" xfId="10848" xr:uid="{34BDB6C6-525D-4982-8D4E-D762EE0A6AE3}"/>
    <cellStyle name="20% - Accent1 2 10 2" xfId="10849" xr:uid="{6641983E-476A-4465-B85C-EDAA551E2156}"/>
    <cellStyle name="20% - Accent1 2 10 2 2" xfId="10850" xr:uid="{2443125B-4DE3-4090-B184-45B3D02AA6B2}"/>
    <cellStyle name="20% - Accent1 2 10 2 3" xfId="10851" xr:uid="{21FB5ED9-B0E0-4EE8-B39F-6EABAB000D87}"/>
    <cellStyle name="20% - Accent1 2 10 2 4" xfId="10852" xr:uid="{50C58849-03AC-4F54-82D4-385C965BC7A4}"/>
    <cellStyle name="20% - Accent1 2 10 2 5" xfId="10853" xr:uid="{B89D6A5D-D6E8-41FD-A2F1-8B5A355B67B8}"/>
    <cellStyle name="20% - Accent1 2 10 2 6" xfId="10854" xr:uid="{2710ACD0-B10F-4211-88F5-E106D0BEC848}"/>
    <cellStyle name="20% - Accent1 2 10 2 7" xfId="10855" xr:uid="{1CC8EF1F-2CB9-4C3B-B24C-E2A2D77ED5CB}"/>
    <cellStyle name="20% - Accent1 2 10 2 8" xfId="10856" xr:uid="{DF1DA0B4-1228-40C7-A0EF-50DD5ADB16F0}"/>
    <cellStyle name="20% - Accent1 2 10 2_Cap.adeq" xfId="41895" xr:uid="{E39F8FC1-7C4A-4F85-9FE0-2D48C99A697F}"/>
    <cellStyle name="20% - Accent1 2 10 3" xfId="10857" xr:uid="{91C73139-5940-4F6B-9164-0042836C23FF}"/>
    <cellStyle name="20% - Accent1 2 10 3 2" xfId="10858" xr:uid="{EC465C29-E609-4F12-8069-93A6ACEB9CE9}"/>
    <cellStyle name="20% - Accent1 2 10 3 3" xfId="10859" xr:uid="{CCED59BC-8797-4E7C-9307-24F8F72E3803}"/>
    <cellStyle name="20% - Accent1 2 10 3 4" xfId="10860" xr:uid="{B538F145-1530-4737-A21F-F8F2E905FD43}"/>
    <cellStyle name="20% - Accent1 2 10 3 5" xfId="10861" xr:uid="{4A62A85C-6EC1-4F17-88AA-1AF1B8279821}"/>
    <cellStyle name="20% - Accent1 2 10 3 6" xfId="10862" xr:uid="{F7D72BEA-7EF7-4AA1-B2BC-D5C91647BDE0}"/>
    <cellStyle name="20% - Accent1 2 10 3 7" xfId="10863" xr:uid="{98E8534F-1515-4819-9237-241E57DF622C}"/>
    <cellStyle name="20% - Accent1 2 10 3 8" xfId="10864" xr:uid="{3A22946C-8C9D-4BF0-B938-AE1EDA2ACF68}"/>
    <cellStyle name="20% - Accent1 2 10 3_Cap.adeq" xfId="41896" xr:uid="{BC35853A-2FB6-4BA7-8DAE-8FF97E609F3E}"/>
    <cellStyle name="20% - Accent1 2 10 4" xfId="10865" xr:uid="{4F0256A9-B9D7-48CE-97F5-A56A19403B6B}"/>
    <cellStyle name="20% - Accent1 2 10 4 2" xfId="10866" xr:uid="{4E97AF71-64C6-483E-9612-CDE2CB8E94B7}"/>
    <cellStyle name="20% - Accent1 2 10 4_Cap.adeq" xfId="41897" xr:uid="{B5764AD1-5831-4014-8C0F-CE1811F66EFD}"/>
    <cellStyle name="20% - Accent1 2 10 5" xfId="10867" xr:uid="{A1FF0FA7-3B4A-43ED-97EC-FC91AE166BB8}"/>
    <cellStyle name="20% - Accent1 2 10 5 2" xfId="10868" xr:uid="{33BA5837-6E0B-41B8-BFA1-20AE40951178}"/>
    <cellStyle name="20% - Accent1 2 10 5_Cap.adeq" xfId="41898" xr:uid="{8BBD660C-9CD8-4D6C-98C0-9252DA513672}"/>
    <cellStyle name="20% - Accent1 2 10 6" xfId="10869" xr:uid="{DAF521F6-FE2E-421A-976F-515A83314A1A}"/>
    <cellStyle name="20% - Accent1 2 10 6 2" xfId="10870" xr:uid="{8C0396FB-DED6-434C-9833-EEE55D564913}"/>
    <cellStyle name="20% - Accent1 2 10 6_Cap.adeq" xfId="41899" xr:uid="{C77CAF30-362B-41F1-B285-15AC46641DAD}"/>
    <cellStyle name="20% - Accent1 2 10 7" xfId="10871" xr:uid="{4CA6E1EF-A796-4A8E-B696-D86559F4A010}"/>
    <cellStyle name="20% - Accent1 2 10 7 2" xfId="10872" xr:uid="{45E5A8A0-6EA4-48F4-95D7-2741460B08D2}"/>
    <cellStyle name="20% - Accent1 2 10 7_Cap.adeq" xfId="41900" xr:uid="{B7BBAA64-CC50-4496-BDAC-8FCF16788550}"/>
    <cellStyle name="20% - Accent1 2 10 8" xfId="10873" xr:uid="{4533E56D-D99B-4F40-8F28-2C2AF02FCC22}"/>
    <cellStyle name="20% - Accent1 2 10 8 2" xfId="10874" xr:uid="{83139751-BF36-489B-9004-B68A9DBB1ED6}"/>
    <cellStyle name="20% - Accent1 2 10 8_Cap.adeq" xfId="41901" xr:uid="{02A8845A-F5B9-4F62-B090-5C7039364A80}"/>
    <cellStyle name="20% - Accent1 2 10 9" xfId="10875" xr:uid="{A3827EED-8D85-4A04-9CE1-60A34065097A}"/>
    <cellStyle name="20% - Accent1 2 10 9 2" xfId="10876" xr:uid="{CCB35850-6172-4ABA-8B79-53C0781B1199}"/>
    <cellStyle name="20% - Accent1 2 10 9_Cap.adeq" xfId="41902" xr:uid="{55BEDAB7-3439-4E41-9EB2-662BC0388CCC}"/>
    <cellStyle name="20% - Accent1 2 10_Cap.adeq" xfId="41892" xr:uid="{A564CC9B-BE81-49B1-AC3A-983EF267A517}"/>
    <cellStyle name="20% - Accent1 2 11" xfId="10877" xr:uid="{4C2CDB0F-1471-4549-B352-EE45975ED6A8}"/>
    <cellStyle name="20% - Accent1 2 11 10" xfId="10878" xr:uid="{91546A6B-7C83-4F0F-8457-BD786CB2391C}"/>
    <cellStyle name="20% - Accent1 2 11 10 2" xfId="10879" xr:uid="{3E64805B-A307-4B38-8F4F-0B54C1D46AFD}"/>
    <cellStyle name="20% - Accent1 2 11 10_Cap.adeq" xfId="41904" xr:uid="{41F58C4C-49CB-4A95-A470-384D55EEF5C9}"/>
    <cellStyle name="20% - Accent1 2 11 11" xfId="10880" xr:uid="{93D6EE79-940C-4AA4-A7C1-B71ADA445B71}"/>
    <cellStyle name="20% - Accent1 2 11 11 2" xfId="10881" xr:uid="{A10C91C9-F7A2-449F-AF83-EE58B209C57B}"/>
    <cellStyle name="20% - Accent1 2 11 11_Cap.adeq" xfId="41905" xr:uid="{3D4BB5D1-C6FC-4DDD-990E-ECF546977DDC}"/>
    <cellStyle name="20% - Accent1 2 11 12" xfId="10882" xr:uid="{027C2B97-ECE9-4DC7-B1D9-1C2D00C162F5}"/>
    <cellStyle name="20% - Accent1 2 11 13" xfId="10883" xr:uid="{636373B0-D34F-41DB-9C9E-C44FDE650A6A}"/>
    <cellStyle name="20% - Accent1 2 11 14" xfId="10884" xr:uid="{A0DE400B-064A-4CDD-806E-891EFF525428}"/>
    <cellStyle name="20% - Accent1 2 11 15" xfId="10885" xr:uid="{9D946231-0C06-4F3D-B912-7CEB7C477252}"/>
    <cellStyle name="20% - Accent1 2 11 16" xfId="10886" xr:uid="{97C78D9D-584C-4009-A38D-3ED3F30CDDB1}"/>
    <cellStyle name="20% - Accent1 2 11 17" xfId="10887" xr:uid="{DB937C0A-F166-485F-A033-5803855FDFF9}"/>
    <cellStyle name="20% - Accent1 2 11 18" xfId="10888" xr:uid="{D4D8E05B-3B77-4924-86CE-DFCC68AAF1EE}"/>
    <cellStyle name="20% - Accent1 2 11 2" xfId="10889" xr:uid="{A4B596D6-4A60-45C5-BD13-21560E344A28}"/>
    <cellStyle name="20% - Accent1 2 11 2 2" xfId="10890" xr:uid="{6CF311CC-8AD3-4A0B-8571-29988E0AD948}"/>
    <cellStyle name="20% - Accent1 2 11 2 3" xfId="10891" xr:uid="{69E294E6-AEF9-4B92-BD26-698B00CABAA1}"/>
    <cellStyle name="20% - Accent1 2 11 2 4" xfId="10892" xr:uid="{11EA5559-8E6B-4415-B27C-4B17362F97A1}"/>
    <cellStyle name="20% - Accent1 2 11 2 5" xfId="10893" xr:uid="{D4C1814E-ECCD-455B-ACC0-7F3BC09A3AA0}"/>
    <cellStyle name="20% - Accent1 2 11 2 6" xfId="10894" xr:uid="{3A947C9A-C584-4ED2-876F-2255639F4496}"/>
    <cellStyle name="20% - Accent1 2 11 2 7" xfId="10895" xr:uid="{4EF4C476-808B-4F00-BF00-3C583EC41344}"/>
    <cellStyle name="20% - Accent1 2 11 2 8" xfId="10896" xr:uid="{8FCC177E-C0B4-4D9D-9CC9-7F9E2A01F896}"/>
    <cellStyle name="20% - Accent1 2 11 2_Cap.adeq" xfId="41906" xr:uid="{FDC340BE-C5F0-4D2C-ACA3-24F4B8EA2414}"/>
    <cellStyle name="20% - Accent1 2 11 3" xfId="10897" xr:uid="{DC0986D5-B9A5-4395-A344-8AC935A9F4AB}"/>
    <cellStyle name="20% - Accent1 2 11 3 2" xfId="10898" xr:uid="{A5623723-3FDF-4AA7-BEFC-F0188E8CD497}"/>
    <cellStyle name="20% - Accent1 2 11 3 3" xfId="10899" xr:uid="{A921665D-74AA-47E4-BEEB-C0E9129AAEAD}"/>
    <cellStyle name="20% - Accent1 2 11 3 4" xfId="10900" xr:uid="{1F3148A4-307D-4CE9-B079-BF84DCBA6113}"/>
    <cellStyle name="20% - Accent1 2 11 3 5" xfId="10901" xr:uid="{E876F75B-A954-437E-82FD-5CE7ADAE3F5C}"/>
    <cellStyle name="20% - Accent1 2 11 3 6" xfId="10902" xr:uid="{AAD8649E-E76A-42EB-9208-5310B1DB8A64}"/>
    <cellStyle name="20% - Accent1 2 11 3 7" xfId="10903" xr:uid="{6CBC5087-E916-4B36-937C-FD5EFCF75DF5}"/>
    <cellStyle name="20% - Accent1 2 11 3 8" xfId="10904" xr:uid="{D098B9CE-69F1-4803-985C-78F6EE951906}"/>
    <cellStyle name="20% - Accent1 2 11 4" xfId="10905" xr:uid="{65AABB4F-BB7B-40C9-AC41-5D1FF651FD78}"/>
    <cellStyle name="20% - Accent1 2 11 4 2" xfId="10906" xr:uid="{51D20A7D-9A94-4472-90B3-983B99F45E8F}"/>
    <cellStyle name="20% - Accent1 2 11 5" xfId="10907" xr:uid="{6A97F41B-B04D-490B-8A42-759E17E4B3F0}"/>
    <cellStyle name="20% - Accent1 2 11 5 2" xfId="10908" xr:uid="{D88D8C5A-A143-4C0F-922F-186B7BD69441}"/>
    <cellStyle name="20% - Accent1 2 11 6" xfId="10909" xr:uid="{B73FC231-62FF-4F35-B49A-684943E5E0AE}"/>
    <cellStyle name="20% - Accent1 2 11 6 2" xfId="10910" xr:uid="{9D9B07C1-C8EB-41C5-9BCF-A9B36E33F3C7}"/>
    <cellStyle name="20% - Accent1 2 11 7" xfId="10911" xr:uid="{FD11780C-07DE-4F3B-A753-6ADBC768217D}"/>
    <cellStyle name="20% - Accent1 2 11 7 2" xfId="10912" xr:uid="{F50EE265-F4BE-43BC-896E-C4CABB1F8010}"/>
    <cellStyle name="20% - Accent1 2 11 8" xfId="10913" xr:uid="{198821FA-4E23-43B7-ADE1-037242150E1C}"/>
    <cellStyle name="20% - Accent1 2 11 8 2" xfId="10914" xr:uid="{1CDB6250-E063-4C75-BDBC-D74368204C25}"/>
    <cellStyle name="20% - Accent1 2 11 9" xfId="10915" xr:uid="{0DE342AC-4850-4C68-A6DB-AF69B22B5EBC}"/>
    <cellStyle name="20% - Accent1 2 11 9 2" xfId="10916" xr:uid="{C017C5E4-12AC-4FED-85CC-78B2025CC792}"/>
    <cellStyle name="20% - Accent1 2 11_Cap.adeq" xfId="41903" xr:uid="{3181F059-322C-46D7-A9ED-3E26E3A5522A}"/>
    <cellStyle name="20% - Accent1 2 12" xfId="10917" xr:uid="{7D3DDB14-8DA8-498D-A25B-1FFF5AAD6EE7}"/>
    <cellStyle name="20% - Accent1 2 12 10" xfId="10918" xr:uid="{D51D5A86-CA7C-4F6C-A0AF-49487576AE72}"/>
    <cellStyle name="20% - Accent1 2 12 10 2" xfId="10919" xr:uid="{DF56C461-2D9B-4FFE-86C1-F013782F3010}"/>
    <cellStyle name="20% - Accent1 2 12 11" xfId="10920" xr:uid="{70F51FE6-8528-4082-ADC7-D75CD7561A14}"/>
    <cellStyle name="20% - Accent1 2 12 11 2" xfId="10921" xr:uid="{38AB9998-A917-4BF6-9EB9-387E7138E9FE}"/>
    <cellStyle name="20% - Accent1 2 12 12" xfId="10922" xr:uid="{53CA8381-82AD-491A-A6E5-2764C1AF149A}"/>
    <cellStyle name="20% - Accent1 2 12 13" xfId="10923" xr:uid="{C054DEDE-F489-4622-987F-D6386A349798}"/>
    <cellStyle name="20% - Accent1 2 12 14" xfId="10924" xr:uid="{7F79F5CF-22F6-4806-BD52-9DB023FDEDCD}"/>
    <cellStyle name="20% - Accent1 2 12 15" xfId="10925" xr:uid="{E1F268E6-F4E4-4962-9279-7ADE512100CA}"/>
    <cellStyle name="20% - Accent1 2 12 16" xfId="10926" xr:uid="{AC4E72E9-1991-472B-A8C2-B4980EEDA549}"/>
    <cellStyle name="20% - Accent1 2 12 17" xfId="10927" xr:uid="{FF86B1E2-16C0-4427-B2B4-08975CBB07D9}"/>
    <cellStyle name="20% - Accent1 2 12 18" xfId="10928" xr:uid="{07A309B4-2DC2-45D4-814A-130A7DC207D9}"/>
    <cellStyle name="20% - Accent1 2 12 2" xfId="10929" xr:uid="{ED2C32B0-C45B-4A6A-929D-71C961A9D090}"/>
    <cellStyle name="20% - Accent1 2 12 2 2" xfId="10930" xr:uid="{074EE854-4033-473A-ADBC-5DEDEFA456FA}"/>
    <cellStyle name="20% - Accent1 2 12 2 3" xfId="10931" xr:uid="{495AC719-893C-45C4-BE71-B63D1B2EEDDE}"/>
    <cellStyle name="20% - Accent1 2 12 2 4" xfId="10932" xr:uid="{F503232C-86F5-43E3-A424-0789B2E327C8}"/>
    <cellStyle name="20% - Accent1 2 12 2 5" xfId="10933" xr:uid="{B1B017AD-A64D-4E81-A60F-7284FA59809D}"/>
    <cellStyle name="20% - Accent1 2 12 2 6" xfId="10934" xr:uid="{BA66F70F-7962-446B-8DB5-2DC6F8C00646}"/>
    <cellStyle name="20% - Accent1 2 12 2 7" xfId="10935" xr:uid="{F0849001-4901-4CC0-9D16-25FED850BE56}"/>
    <cellStyle name="20% - Accent1 2 12 2 8" xfId="10936" xr:uid="{FA952C85-EB16-47BD-B771-5055884BBD50}"/>
    <cellStyle name="20% - Accent1 2 12 3" xfId="10937" xr:uid="{BB11249B-88CA-4472-BD0C-4E9486903752}"/>
    <cellStyle name="20% - Accent1 2 12 3 2" xfId="10938" xr:uid="{C58A6736-A806-4B82-BE6F-AC36EC7CD7C7}"/>
    <cellStyle name="20% - Accent1 2 12 3 3" xfId="10939" xr:uid="{6CF59BA6-2A48-4583-9174-2409CB8E5564}"/>
    <cellStyle name="20% - Accent1 2 12 3 4" xfId="10940" xr:uid="{2C77209F-DAB9-43D2-910A-B43288BE7CAC}"/>
    <cellStyle name="20% - Accent1 2 12 3 5" xfId="10941" xr:uid="{4DBC37DB-7D78-4744-9F99-ACE36213CB5F}"/>
    <cellStyle name="20% - Accent1 2 12 3 6" xfId="10942" xr:uid="{06D404E7-A4EF-4735-A640-B9AF893D62E6}"/>
    <cellStyle name="20% - Accent1 2 12 3 7" xfId="10943" xr:uid="{5DE0027C-13DE-40F6-B7D7-A63FA43CC6AC}"/>
    <cellStyle name="20% - Accent1 2 12 3 8" xfId="10944" xr:uid="{F097AB89-4F1B-449A-93C3-E7B85FAF40FD}"/>
    <cellStyle name="20% - Accent1 2 12 4" xfId="10945" xr:uid="{04F42F28-06CB-4D77-989D-2AD5CFD88D29}"/>
    <cellStyle name="20% - Accent1 2 12 4 2" xfId="10946" xr:uid="{2A0CC6F4-985F-4F52-BBAC-B6C1AAEA7EE5}"/>
    <cellStyle name="20% - Accent1 2 12 5" xfId="10947" xr:uid="{85909CE0-1880-4DE3-95E9-650B47BBD9B8}"/>
    <cellStyle name="20% - Accent1 2 12 5 2" xfId="10948" xr:uid="{9FCC877E-3860-421D-8914-33CA00D6B2F0}"/>
    <cellStyle name="20% - Accent1 2 12 6" xfId="10949" xr:uid="{98503191-9C19-4235-AFB6-3AF1053EF473}"/>
    <cellStyle name="20% - Accent1 2 12 6 2" xfId="10950" xr:uid="{A1049DB2-F66A-4BE8-83CE-3AC6D345F8E4}"/>
    <cellStyle name="20% - Accent1 2 12 7" xfId="10951" xr:uid="{43FE502B-60E7-484B-9E7A-AD17410EFDD5}"/>
    <cellStyle name="20% - Accent1 2 12 7 2" xfId="10952" xr:uid="{CF0DD3B9-BED0-4E52-AF50-687562D6FDD8}"/>
    <cellStyle name="20% - Accent1 2 12 8" xfId="10953" xr:uid="{AED7F6C9-5BFB-4853-A157-7C8817001ED9}"/>
    <cellStyle name="20% - Accent1 2 12 8 2" xfId="10954" xr:uid="{CC70F509-CDE7-4AC9-A58B-75138650438C}"/>
    <cellStyle name="20% - Accent1 2 12 9" xfId="10955" xr:uid="{63A8F894-D749-4203-A55C-773C85330BE5}"/>
    <cellStyle name="20% - Accent1 2 12 9 2" xfId="10956" xr:uid="{55F950C6-90E1-4CB8-8F3B-B3AB2B72EF70}"/>
    <cellStyle name="20% - Accent1 2 13" xfId="10957" xr:uid="{570A87D6-291B-49B5-9804-309B024751CA}"/>
    <cellStyle name="20% - Accent1 2 13 10" xfId="10958" xr:uid="{9753856D-59EE-4351-A2C9-39F9401C0AC0}"/>
    <cellStyle name="20% - Accent1 2 13 10 2" xfId="10959" xr:uid="{8EC7A6C2-FD11-424C-8FEE-A53FFE706385}"/>
    <cellStyle name="20% - Accent1 2 13 11" xfId="10960" xr:uid="{7F160EDB-A8E7-4335-B42D-68CA81AFEE29}"/>
    <cellStyle name="20% - Accent1 2 13 11 2" xfId="10961" xr:uid="{DC74AB50-2FA3-4743-94D8-CF03957776ED}"/>
    <cellStyle name="20% - Accent1 2 13 12" xfId="10962" xr:uid="{56EDC0B6-C343-4487-8AAB-EB88A8388FFE}"/>
    <cellStyle name="20% - Accent1 2 13 13" xfId="10963" xr:uid="{8EDB4ED9-387C-4EAD-8ECF-775308B129E2}"/>
    <cellStyle name="20% - Accent1 2 13 14" xfId="10964" xr:uid="{51084386-387A-4B47-B5FA-FC4AA0DEC155}"/>
    <cellStyle name="20% - Accent1 2 13 15" xfId="10965" xr:uid="{3E05B040-0DF9-4D9C-B445-A0B27ECDF4A7}"/>
    <cellStyle name="20% - Accent1 2 13 16" xfId="10966" xr:uid="{4FD51E39-B8B6-43B0-BB66-B3CD29C2E0A8}"/>
    <cellStyle name="20% - Accent1 2 13 17" xfId="10967" xr:uid="{E0FB4D1A-F54B-4791-A59A-9B8E6BF784D6}"/>
    <cellStyle name="20% - Accent1 2 13 18" xfId="10968" xr:uid="{519E4701-2A84-4F76-B5B1-B056A27BA12D}"/>
    <cellStyle name="20% - Accent1 2 13 2" xfId="10969" xr:uid="{A8D56B5D-98D9-4DB6-A671-5CDA86C44EBC}"/>
    <cellStyle name="20% - Accent1 2 13 2 2" xfId="10970" xr:uid="{D2E06F3C-501D-4C3D-8E72-1E3DB08327D3}"/>
    <cellStyle name="20% - Accent1 2 13 2 3" xfId="10971" xr:uid="{AAB009E2-1568-438F-B935-DAC42A66474B}"/>
    <cellStyle name="20% - Accent1 2 13 2 4" xfId="10972" xr:uid="{EC1103D9-12D9-453F-8711-2CAD4E4F91FC}"/>
    <cellStyle name="20% - Accent1 2 13 2 5" xfId="10973" xr:uid="{E45F037C-943E-4238-BB3E-5F11D1E583D6}"/>
    <cellStyle name="20% - Accent1 2 13 2 6" xfId="10974" xr:uid="{6013B300-04BC-47B0-82E0-21AF15C824E7}"/>
    <cellStyle name="20% - Accent1 2 13 2 7" xfId="10975" xr:uid="{FBCFB598-4A1E-4BDA-AB64-1541AA567714}"/>
    <cellStyle name="20% - Accent1 2 13 2 8" xfId="10976" xr:uid="{F69F3830-74F9-43B7-A5A7-2C42B93D48D1}"/>
    <cellStyle name="20% - Accent1 2 13 3" xfId="10977" xr:uid="{861CB5E7-E7D5-44CC-A011-17076268ABCF}"/>
    <cellStyle name="20% - Accent1 2 13 3 2" xfId="10978" xr:uid="{731D54D2-E114-4D0E-9E0B-B2FB5B45B4D3}"/>
    <cellStyle name="20% - Accent1 2 13 3 3" xfId="10979" xr:uid="{440238DC-4195-4400-9C54-14EF2696D92B}"/>
    <cellStyle name="20% - Accent1 2 13 3 4" xfId="10980" xr:uid="{65D2F351-8A87-4A15-A0DB-6F63504C90C0}"/>
    <cellStyle name="20% - Accent1 2 13 3 5" xfId="10981" xr:uid="{AB66590D-BE1C-4EE0-B936-8FCD7606B6E6}"/>
    <cellStyle name="20% - Accent1 2 13 3 6" xfId="10982" xr:uid="{369AA616-78F2-45A8-A229-CF92582E125A}"/>
    <cellStyle name="20% - Accent1 2 13 3 7" xfId="10983" xr:uid="{C6E39290-FD71-4AC2-B4EC-426EB4A05E3B}"/>
    <cellStyle name="20% - Accent1 2 13 3 8" xfId="10984" xr:uid="{FAE29751-4B21-4B6E-B675-314CF41AFAC6}"/>
    <cellStyle name="20% - Accent1 2 13 4" xfId="10985" xr:uid="{F605485B-FA34-4D5A-9A97-709AE979EF1B}"/>
    <cellStyle name="20% - Accent1 2 13 4 2" xfId="10986" xr:uid="{E6007A10-6B5F-478A-A07C-DB91D059AB07}"/>
    <cellStyle name="20% - Accent1 2 13 5" xfId="10987" xr:uid="{BBD2B8C4-5998-42B2-80D5-FC223E973BF2}"/>
    <cellStyle name="20% - Accent1 2 13 5 2" xfId="10988" xr:uid="{F6C63073-7DEE-4CCB-8DC6-AA0C2B6F7D38}"/>
    <cellStyle name="20% - Accent1 2 13 6" xfId="10989" xr:uid="{5C43FCB4-B376-45CF-A301-DC4455286A7A}"/>
    <cellStyle name="20% - Accent1 2 13 6 2" xfId="10990" xr:uid="{53242307-8B1E-47BC-97E9-307549FB7464}"/>
    <cellStyle name="20% - Accent1 2 13 7" xfId="10991" xr:uid="{AC9D46F9-A690-4D92-9BED-8FCD79E16982}"/>
    <cellStyle name="20% - Accent1 2 13 7 2" xfId="10992" xr:uid="{1F415F89-93BF-4867-A225-2055DDDD1DFA}"/>
    <cellStyle name="20% - Accent1 2 13 8" xfId="10993" xr:uid="{181B1BEB-A8AE-46D7-AAFD-733D6D0FD503}"/>
    <cellStyle name="20% - Accent1 2 13 8 2" xfId="10994" xr:uid="{56374988-08DB-47DB-A685-759E24640098}"/>
    <cellStyle name="20% - Accent1 2 13 9" xfId="10995" xr:uid="{7D939DB3-8DB1-49EB-B43B-A3D8E1516241}"/>
    <cellStyle name="20% - Accent1 2 13 9 2" xfId="10996" xr:uid="{D1F69E3D-894D-489E-A442-559B2528EC76}"/>
    <cellStyle name="20% - Accent1 2 14" xfId="10997" xr:uid="{510C4C28-EDDB-46FE-B00D-3C4F5B43B790}"/>
    <cellStyle name="20% - Accent1 2 14 10" xfId="10998" xr:uid="{F619C301-4A8D-47AD-A412-368AB4AF6006}"/>
    <cellStyle name="20% - Accent1 2 14 10 2" xfId="10999" xr:uid="{775CD74C-C7EE-4EEA-AB06-BC58839C4C4A}"/>
    <cellStyle name="20% - Accent1 2 14 11" xfId="11000" xr:uid="{E60654E3-1E7A-43BE-A84C-4CE9A51555F8}"/>
    <cellStyle name="20% - Accent1 2 14 11 2" xfId="11001" xr:uid="{58A0CE39-FEFE-4A2E-A1B8-92A299BAADD4}"/>
    <cellStyle name="20% - Accent1 2 14 12" xfId="11002" xr:uid="{8BD510B5-585E-4985-84C1-52DFC87EC2D9}"/>
    <cellStyle name="20% - Accent1 2 14 13" xfId="11003" xr:uid="{F23A9727-D704-47C4-941C-A513D18B7C8F}"/>
    <cellStyle name="20% - Accent1 2 14 14" xfId="11004" xr:uid="{18BDAE80-0AF0-4A25-9D2E-19B97B0BACF7}"/>
    <cellStyle name="20% - Accent1 2 14 15" xfId="11005" xr:uid="{ADC051B3-2E28-42EB-A562-1361020D026C}"/>
    <cellStyle name="20% - Accent1 2 14 16" xfId="11006" xr:uid="{9A44760C-DE7E-4115-A5DB-CF2AF0B176BE}"/>
    <cellStyle name="20% - Accent1 2 14 17" xfId="11007" xr:uid="{36A4DEBC-05BE-4499-9BFD-22A8E68C6930}"/>
    <cellStyle name="20% - Accent1 2 14 18" xfId="11008" xr:uid="{CFE77F07-0F82-44CB-8438-0F1A5D1FB31B}"/>
    <cellStyle name="20% - Accent1 2 14 2" xfId="11009" xr:uid="{0D79BADF-6DC9-411B-8AF1-0996990BCC84}"/>
    <cellStyle name="20% - Accent1 2 14 2 2" xfId="11010" xr:uid="{F081A162-D5EF-4865-B660-BB3F16B06DBC}"/>
    <cellStyle name="20% - Accent1 2 14 2 3" xfId="11011" xr:uid="{53D2A590-6BDC-4600-92E8-53D5BA7F334B}"/>
    <cellStyle name="20% - Accent1 2 14 2 4" xfId="11012" xr:uid="{DE3D1893-D250-452E-9E36-0A7AC8A0E770}"/>
    <cellStyle name="20% - Accent1 2 14 2 5" xfId="11013" xr:uid="{C4F04702-67F0-4969-97EA-7F42F626EB89}"/>
    <cellStyle name="20% - Accent1 2 14 2 6" xfId="11014" xr:uid="{D5F29D91-3703-479E-838F-CFAC7E974911}"/>
    <cellStyle name="20% - Accent1 2 14 2 7" xfId="11015" xr:uid="{110B9FE1-ED80-477C-AD7B-639CF34C3461}"/>
    <cellStyle name="20% - Accent1 2 14 2 8" xfId="11016" xr:uid="{9C59909A-0C8F-4E75-8B09-B7F176DD8234}"/>
    <cellStyle name="20% - Accent1 2 14 3" xfId="11017" xr:uid="{AEEE5715-203A-4311-B506-381DEED162AA}"/>
    <cellStyle name="20% - Accent1 2 14 3 2" xfId="11018" xr:uid="{BC97D969-ACE4-4C3C-AC49-42B29F69A282}"/>
    <cellStyle name="20% - Accent1 2 14 3 3" xfId="11019" xr:uid="{02909ED3-724E-4C99-91EF-EBCE928AB7F6}"/>
    <cellStyle name="20% - Accent1 2 14 3 4" xfId="11020" xr:uid="{ACD59E6C-DDED-4E03-A351-912A0BFBA57D}"/>
    <cellStyle name="20% - Accent1 2 14 3 5" xfId="11021" xr:uid="{EB5519CA-1834-48DB-AF12-5B08630174BD}"/>
    <cellStyle name="20% - Accent1 2 14 3 6" xfId="11022" xr:uid="{E3D95190-2791-423A-A725-398E7CE74D5C}"/>
    <cellStyle name="20% - Accent1 2 14 3 7" xfId="11023" xr:uid="{0E12080A-E3EE-4A66-8860-2AB846367538}"/>
    <cellStyle name="20% - Accent1 2 14 3 8" xfId="11024" xr:uid="{EE371B92-303A-4EBE-A15A-217C52157A19}"/>
    <cellStyle name="20% - Accent1 2 14 4" xfId="11025" xr:uid="{90237FCB-BC8C-40D0-9306-D2C04DC62D02}"/>
    <cellStyle name="20% - Accent1 2 14 4 2" xfId="11026" xr:uid="{06267A34-59D9-4003-B887-D16D79CD99D1}"/>
    <cellStyle name="20% - Accent1 2 14 5" xfId="11027" xr:uid="{964815FC-3898-4536-95F5-F2B897FF335B}"/>
    <cellStyle name="20% - Accent1 2 14 5 2" xfId="11028" xr:uid="{2AEE6F6D-D386-421D-AA90-3D4265F42F2E}"/>
    <cellStyle name="20% - Accent1 2 14 6" xfId="11029" xr:uid="{DF1A233E-D229-420B-B9BE-06EA654AD68D}"/>
    <cellStyle name="20% - Accent1 2 14 6 2" xfId="11030" xr:uid="{AE711B28-5981-4A2C-86B6-5D1BF9050190}"/>
    <cellStyle name="20% - Accent1 2 14 7" xfId="11031" xr:uid="{FC13663D-EECB-4DC9-B132-7E52DF12458C}"/>
    <cellStyle name="20% - Accent1 2 14 7 2" xfId="11032" xr:uid="{A0A4E507-7447-487C-BEA0-E04F9C37C95F}"/>
    <cellStyle name="20% - Accent1 2 14 8" xfId="11033" xr:uid="{801A6E1B-EB18-42F2-8E84-FD7DDE6DE3F1}"/>
    <cellStyle name="20% - Accent1 2 14 8 2" xfId="11034" xr:uid="{9F614FE1-335D-4307-9030-AA26E2B30B1B}"/>
    <cellStyle name="20% - Accent1 2 14 9" xfId="11035" xr:uid="{18C9E355-1617-4EAB-AD25-274AEDE20FFF}"/>
    <cellStyle name="20% - Accent1 2 14 9 2" xfId="11036" xr:uid="{8F41960B-1BDE-4C60-858C-C75B2C973A3A}"/>
    <cellStyle name="20% - Accent1 2 15" xfId="11037" xr:uid="{EAC4A6D4-B336-46EC-8FAE-59E3C986966E}"/>
    <cellStyle name="20% - Accent1 2 15 10" xfId="11038" xr:uid="{88E93FF6-26D0-41C8-A28D-1E16DCFA506F}"/>
    <cellStyle name="20% - Accent1 2 15 10 2" xfId="11039" xr:uid="{1FD4FF1F-0C9D-4270-984F-2734FA86F92B}"/>
    <cellStyle name="20% - Accent1 2 15 11" xfId="11040" xr:uid="{73D123B2-8DA2-4C4C-A15F-8A5CF67AEA20}"/>
    <cellStyle name="20% - Accent1 2 15 11 2" xfId="11041" xr:uid="{90694DCE-971B-4D5D-80E0-3BB3AAB89CF7}"/>
    <cellStyle name="20% - Accent1 2 15 12" xfId="11042" xr:uid="{8150C083-9ACF-466D-865B-6E4EC3637195}"/>
    <cellStyle name="20% - Accent1 2 15 13" xfId="11043" xr:uid="{66860ED6-8CDA-4CBC-A33C-1E2043071CDE}"/>
    <cellStyle name="20% - Accent1 2 15 14" xfId="11044" xr:uid="{8EA21ADB-BE02-48BE-BD8C-288C337E1B74}"/>
    <cellStyle name="20% - Accent1 2 15 15" xfId="11045" xr:uid="{D77C1B82-F38C-4786-92CD-F09B274F60F7}"/>
    <cellStyle name="20% - Accent1 2 15 16" xfId="11046" xr:uid="{75AB0AB0-AB53-4215-A7EF-AB946EA030EB}"/>
    <cellStyle name="20% - Accent1 2 15 17" xfId="11047" xr:uid="{FB2F5671-5DB3-4B79-8BD7-E7709EAE6C67}"/>
    <cellStyle name="20% - Accent1 2 15 18" xfId="11048" xr:uid="{9DB1184B-3CB3-433D-83AF-A63D6C90FEDA}"/>
    <cellStyle name="20% - Accent1 2 15 2" xfId="11049" xr:uid="{C47141B6-8A4D-41F4-94BC-362AFDDE9E66}"/>
    <cellStyle name="20% - Accent1 2 15 2 2" xfId="11050" xr:uid="{EFC5C2AB-FFD3-41EC-9F09-4BA42FB1AA3F}"/>
    <cellStyle name="20% - Accent1 2 15 2 3" xfId="11051" xr:uid="{ABCC76F1-47FD-4921-A30D-B21E9CD8D4B2}"/>
    <cellStyle name="20% - Accent1 2 15 2 4" xfId="11052" xr:uid="{6FFB1A81-792C-49CE-86CA-6FD90D1A566B}"/>
    <cellStyle name="20% - Accent1 2 15 2 5" xfId="11053" xr:uid="{A7FCB561-8993-4648-8022-53BBA1B9046E}"/>
    <cellStyle name="20% - Accent1 2 15 2 6" xfId="11054" xr:uid="{D14803A8-B63F-46F2-BA50-FCD0BF2194C8}"/>
    <cellStyle name="20% - Accent1 2 15 2 7" xfId="11055" xr:uid="{0B91B081-3BF1-4C76-BDCA-3199EAD6C4AF}"/>
    <cellStyle name="20% - Accent1 2 15 2 8" xfId="11056" xr:uid="{ABA079EE-1F01-4635-BFC6-FD7483D0B50F}"/>
    <cellStyle name="20% - Accent1 2 15 3" xfId="11057" xr:uid="{E2954AD7-EEAC-44DE-B03F-524AE951ECD4}"/>
    <cellStyle name="20% - Accent1 2 15 3 2" xfId="11058" xr:uid="{D40E85BC-7A90-4BDE-A8E1-8A9B2B1B8574}"/>
    <cellStyle name="20% - Accent1 2 15 3 3" xfId="11059" xr:uid="{71A04DB2-9EB2-4668-B6A1-0C5592C8E99F}"/>
    <cellStyle name="20% - Accent1 2 15 3 4" xfId="11060" xr:uid="{EDD718BB-AB93-4D57-81F8-FF63E0A00480}"/>
    <cellStyle name="20% - Accent1 2 15 3 5" xfId="11061" xr:uid="{5A9854D4-C7EA-48C9-A753-D550B4834E34}"/>
    <cellStyle name="20% - Accent1 2 15 3 6" xfId="11062" xr:uid="{168D1638-5FA5-4D38-A57C-AE311F191FD6}"/>
    <cellStyle name="20% - Accent1 2 15 3 7" xfId="11063" xr:uid="{DBA253F4-E8F0-4A3F-87B7-60CB76FCDC02}"/>
    <cellStyle name="20% - Accent1 2 15 3 8" xfId="11064" xr:uid="{30C48D6E-839A-4C4F-AAC1-E032294E6E69}"/>
    <cellStyle name="20% - Accent1 2 15 4" xfId="11065" xr:uid="{5A4F32C4-69D8-4378-B539-C06708B332DF}"/>
    <cellStyle name="20% - Accent1 2 15 4 2" xfId="11066" xr:uid="{AE49EBE5-36BE-4356-A281-A6199DE6F4A9}"/>
    <cellStyle name="20% - Accent1 2 15 5" xfId="11067" xr:uid="{04E7D9E8-70FF-4339-9793-558460664475}"/>
    <cellStyle name="20% - Accent1 2 15 5 2" xfId="11068" xr:uid="{9F7E1E1B-A647-42A8-8D57-70EF646DB8AF}"/>
    <cellStyle name="20% - Accent1 2 15 6" xfId="11069" xr:uid="{939DBDFE-4E36-41A0-B940-C845F82CAC7B}"/>
    <cellStyle name="20% - Accent1 2 15 6 2" xfId="11070" xr:uid="{20D60642-8B37-4668-8251-5263E5E0CC30}"/>
    <cellStyle name="20% - Accent1 2 15 7" xfId="11071" xr:uid="{0378CB59-0941-4A9B-90B8-B96451BED302}"/>
    <cellStyle name="20% - Accent1 2 15 7 2" xfId="11072" xr:uid="{DC14232B-A2BF-4C82-883B-748C4530EB5F}"/>
    <cellStyle name="20% - Accent1 2 15 8" xfId="11073" xr:uid="{A6215F9C-1E94-4DF7-80E4-4174AE82FBBF}"/>
    <cellStyle name="20% - Accent1 2 15 8 2" xfId="11074" xr:uid="{63D006CA-5EC5-4554-BCB1-EDB63CF1E6BE}"/>
    <cellStyle name="20% - Accent1 2 15 9" xfId="11075" xr:uid="{9A932C75-E43D-4708-91FA-BDB2F3606509}"/>
    <cellStyle name="20% - Accent1 2 15 9 2" xfId="11076" xr:uid="{FAD452F0-AC8A-4781-B432-2C79E23EB4A1}"/>
    <cellStyle name="20% - Accent1 2 16" xfId="11077" xr:uid="{4629BDFD-D933-4634-8386-5DA8B0F2C84A}"/>
    <cellStyle name="20% - Accent1 2 16 10" xfId="11078" xr:uid="{EA0DE2AB-EAB5-443E-9B5D-3D9039850EE8}"/>
    <cellStyle name="20% - Accent1 2 16 10 2" xfId="11079" xr:uid="{01F5CD70-9824-40E8-9090-52A0146CF0E0}"/>
    <cellStyle name="20% - Accent1 2 16 11" xfId="11080" xr:uid="{410E1C59-F928-456C-9C8D-FB5388B3841E}"/>
    <cellStyle name="20% - Accent1 2 16 11 2" xfId="11081" xr:uid="{CC924DFC-6422-4DFA-93D2-C1C60408E4F1}"/>
    <cellStyle name="20% - Accent1 2 16 12" xfId="11082" xr:uid="{D30C7A21-173B-4D5C-B4B3-06391289483D}"/>
    <cellStyle name="20% - Accent1 2 16 13" xfId="11083" xr:uid="{34C3DA18-BC72-4DA0-BA1E-F35929B8CF96}"/>
    <cellStyle name="20% - Accent1 2 16 14" xfId="11084" xr:uid="{F6CBF7A5-1A17-4878-8E18-3430EB29F794}"/>
    <cellStyle name="20% - Accent1 2 16 15" xfId="11085" xr:uid="{32499E51-CB76-4DD3-A0EE-D535873C9FDE}"/>
    <cellStyle name="20% - Accent1 2 16 16" xfId="11086" xr:uid="{1C7D767D-A164-4BD9-8158-69D632A9D7EB}"/>
    <cellStyle name="20% - Accent1 2 16 17" xfId="11087" xr:uid="{2C487F36-7748-41BB-8552-6A2C11D25D8C}"/>
    <cellStyle name="20% - Accent1 2 16 18" xfId="11088" xr:uid="{C5CE033E-904A-4E00-A94C-225B31EEC2CD}"/>
    <cellStyle name="20% - Accent1 2 16 2" xfId="11089" xr:uid="{EEB07CB8-FB9B-406D-B996-0E9064E5F326}"/>
    <cellStyle name="20% - Accent1 2 16 2 2" xfId="11090" xr:uid="{2AAD181B-235F-455B-9FAD-484B9B01678F}"/>
    <cellStyle name="20% - Accent1 2 16 2 3" xfId="11091" xr:uid="{D5E7B23C-A394-46E2-9EE0-297B12602884}"/>
    <cellStyle name="20% - Accent1 2 16 2 4" xfId="11092" xr:uid="{80430B3C-B5F6-46CE-B295-0F85EDF7B2CA}"/>
    <cellStyle name="20% - Accent1 2 16 2 5" xfId="11093" xr:uid="{5CEEC57A-EFF6-4BF3-8617-6DBCC3E8B60A}"/>
    <cellStyle name="20% - Accent1 2 16 2 6" xfId="11094" xr:uid="{BD72E35B-ED9D-4DA2-AAFD-5DDC7561E8F6}"/>
    <cellStyle name="20% - Accent1 2 16 2 7" xfId="11095" xr:uid="{30AB28CF-5520-41F9-82FC-CA5981AC780A}"/>
    <cellStyle name="20% - Accent1 2 16 2 8" xfId="11096" xr:uid="{83D81C50-25CB-4BF9-8148-91FB6D9A398C}"/>
    <cellStyle name="20% - Accent1 2 16 3" xfId="11097" xr:uid="{3481E922-9840-42F9-919D-281587431156}"/>
    <cellStyle name="20% - Accent1 2 16 3 2" xfId="11098" xr:uid="{3430D4F6-8944-4583-96DF-777B443C1100}"/>
    <cellStyle name="20% - Accent1 2 16 3 3" xfId="11099" xr:uid="{C6098E6E-C033-4C33-8067-781438EC2F28}"/>
    <cellStyle name="20% - Accent1 2 16 3 4" xfId="11100" xr:uid="{FC23C740-D830-49D6-ADC3-F3E7DFAECC6F}"/>
    <cellStyle name="20% - Accent1 2 16 3 5" xfId="11101" xr:uid="{D48A8EA2-7C59-4345-93DF-8EDC5162FBD3}"/>
    <cellStyle name="20% - Accent1 2 16 3 6" xfId="11102" xr:uid="{69914FAF-47A3-4ED3-8E99-F3EB8B1F4E3E}"/>
    <cellStyle name="20% - Accent1 2 16 3 7" xfId="11103" xr:uid="{2816EE12-0C9E-412F-BC6A-957EF404341F}"/>
    <cellStyle name="20% - Accent1 2 16 3 8" xfId="11104" xr:uid="{443D50DC-E389-42A0-9E53-10D98BE4EAA4}"/>
    <cellStyle name="20% - Accent1 2 16 4" xfId="11105" xr:uid="{E6D6158F-0B45-4B78-A495-9A180D09619A}"/>
    <cellStyle name="20% - Accent1 2 16 4 2" xfId="11106" xr:uid="{15DC7DDE-8F3B-4F83-A11A-F15F2AC5850E}"/>
    <cellStyle name="20% - Accent1 2 16 5" xfId="11107" xr:uid="{9E546870-26B7-4E21-8B69-6A16D08E1D8C}"/>
    <cellStyle name="20% - Accent1 2 16 5 2" xfId="11108" xr:uid="{47449A90-F44B-49D3-9D03-806D9A7CD275}"/>
    <cellStyle name="20% - Accent1 2 16 6" xfId="11109" xr:uid="{064F460C-F30A-44E2-8364-C43EDEA7F78E}"/>
    <cellStyle name="20% - Accent1 2 16 6 2" xfId="11110" xr:uid="{4CA949A6-F647-4F07-B820-08E765055632}"/>
    <cellStyle name="20% - Accent1 2 16 7" xfId="11111" xr:uid="{F2BEAAA1-D1FC-4B8A-AD94-B9D8E72FF5A8}"/>
    <cellStyle name="20% - Accent1 2 16 7 2" xfId="11112" xr:uid="{053A480E-A722-428C-A93E-CCE08BBB9310}"/>
    <cellStyle name="20% - Accent1 2 16 8" xfId="11113" xr:uid="{1B8DF657-AE5D-4548-ABDC-747A7F4971A2}"/>
    <cellStyle name="20% - Accent1 2 16 8 2" xfId="11114" xr:uid="{1F40F009-97E0-4525-8039-C919A1F4703B}"/>
    <cellStyle name="20% - Accent1 2 16 9" xfId="11115" xr:uid="{35D70E3F-881A-4992-9FE6-6C57157FAAA2}"/>
    <cellStyle name="20% - Accent1 2 16 9 2" xfId="11116" xr:uid="{D22CFA6D-55CA-4328-A918-73B5A61495D7}"/>
    <cellStyle name="20% - Accent1 2 17" xfId="11117" xr:uid="{B2B288B9-2864-47C8-B832-C5AAFCC2C634}"/>
    <cellStyle name="20% - Accent1 2 17 10" xfId="11118" xr:uid="{99CBE60C-2E58-42E5-A91C-B32D154173F9}"/>
    <cellStyle name="20% - Accent1 2 17 10 2" xfId="11119" xr:uid="{36ACC0BC-0A10-4F2D-9FF4-83127B8F2CFB}"/>
    <cellStyle name="20% - Accent1 2 17 11" xfId="11120" xr:uid="{8BECD093-23E1-4599-89B7-3AC805B61FD1}"/>
    <cellStyle name="20% - Accent1 2 17 11 2" xfId="11121" xr:uid="{69B92045-6110-440E-943E-8EB747A2B2E9}"/>
    <cellStyle name="20% - Accent1 2 17 12" xfId="11122" xr:uid="{5CD2B6E4-D63C-407B-B2D7-A95C7AE72045}"/>
    <cellStyle name="20% - Accent1 2 17 13" xfId="11123" xr:uid="{63856FE8-58F0-4613-B545-5E056F50F914}"/>
    <cellStyle name="20% - Accent1 2 17 14" xfId="11124" xr:uid="{43609058-29CC-47CB-AC61-85538D734722}"/>
    <cellStyle name="20% - Accent1 2 17 15" xfId="11125" xr:uid="{5A3DDA67-B958-4E46-9B67-6D6E7D4D50C6}"/>
    <cellStyle name="20% - Accent1 2 17 16" xfId="11126" xr:uid="{E62CEB92-BC02-41A1-9E90-72561AD99376}"/>
    <cellStyle name="20% - Accent1 2 17 17" xfId="11127" xr:uid="{09687D13-0481-42DC-8474-73370159AB91}"/>
    <cellStyle name="20% - Accent1 2 17 18" xfId="11128" xr:uid="{FF44B3C8-0AA5-4BE2-A7B3-51C0A61DC030}"/>
    <cellStyle name="20% - Accent1 2 17 2" xfId="11129" xr:uid="{C276A493-82F3-4ABD-AF39-60648132E867}"/>
    <cellStyle name="20% - Accent1 2 17 2 2" xfId="11130" xr:uid="{D37DA2CA-CF0E-461D-9343-796FCFF5A65A}"/>
    <cellStyle name="20% - Accent1 2 17 2 3" xfId="11131" xr:uid="{12F79022-322A-401D-B658-44E50A26A100}"/>
    <cellStyle name="20% - Accent1 2 17 2 4" xfId="11132" xr:uid="{BFCFE8E5-4F47-4530-B48B-0DA4C4CCB3D1}"/>
    <cellStyle name="20% - Accent1 2 17 2 5" xfId="11133" xr:uid="{3AF85522-F9A5-4E9D-B184-2E71D2B00447}"/>
    <cellStyle name="20% - Accent1 2 17 2 6" xfId="11134" xr:uid="{33A4CB31-558D-441D-94A5-45A6D3CE4C32}"/>
    <cellStyle name="20% - Accent1 2 17 2 7" xfId="11135" xr:uid="{9EA1B347-09BF-4226-BC3A-F51928231AFC}"/>
    <cellStyle name="20% - Accent1 2 17 2 8" xfId="11136" xr:uid="{4B9AADB9-8D93-4F16-AB2E-B55626E09A2F}"/>
    <cellStyle name="20% - Accent1 2 17 3" xfId="11137" xr:uid="{CA625281-A815-49CA-AB60-5A9FEF759C87}"/>
    <cellStyle name="20% - Accent1 2 17 3 2" xfId="11138" xr:uid="{4D945D0F-F9AA-4E91-85EA-09D745229AEB}"/>
    <cellStyle name="20% - Accent1 2 17 3 3" xfId="11139" xr:uid="{F7081946-404F-47D8-8105-9FEF103545C6}"/>
    <cellStyle name="20% - Accent1 2 17 3 4" xfId="11140" xr:uid="{3E6B61C0-7097-48D8-88B5-D1271CD80560}"/>
    <cellStyle name="20% - Accent1 2 17 3 5" xfId="11141" xr:uid="{A7CE4B88-5B58-4918-8BF8-9732CB90C968}"/>
    <cellStyle name="20% - Accent1 2 17 3 6" xfId="11142" xr:uid="{2DCC75D9-2620-43E3-975F-BC40F5BFC872}"/>
    <cellStyle name="20% - Accent1 2 17 3 7" xfId="11143" xr:uid="{1CD5D652-4896-408F-A49D-F430FED9D81E}"/>
    <cellStyle name="20% - Accent1 2 17 3 8" xfId="11144" xr:uid="{BEF78DC7-0291-4B3B-B4FF-C29BE1AD0D39}"/>
    <cellStyle name="20% - Accent1 2 17 4" xfId="11145" xr:uid="{86258963-2DA4-41F3-A2D7-8FB8FD47042A}"/>
    <cellStyle name="20% - Accent1 2 17 4 2" xfId="11146" xr:uid="{6B4AD545-0861-4C7A-818F-4EAE5C21158E}"/>
    <cellStyle name="20% - Accent1 2 17 5" xfId="11147" xr:uid="{0726C6A0-5AAD-4A5F-B99B-020C95DB116E}"/>
    <cellStyle name="20% - Accent1 2 17 5 2" xfId="11148" xr:uid="{5A8B2CC5-7982-416E-89E1-7CD316F25C4D}"/>
    <cellStyle name="20% - Accent1 2 17 6" xfId="11149" xr:uid="{10D80BBD-03B7-4895-9C5B-F63BFCB45355}"/>
    <cellStyle name="20% - Accent1 2 17 6 2" xfId="11150" xr:uid="{9C1CB1AE-3ACA-47E3-BD61-A7122BBE5346}"/>
    <cellStyle name="20% - Accent1 2 17 7" xfId="11151" xr:uid="{034FC661-5181-4523-9ADA-30744E120FC8}"/>
    <cellStyle name="20% - Accent1 2 17 7 2" xfId="11152" xr:uid="{36826EA9-004F-4D2D-9AB4-B9010BDD36D5}"/>
    <cellStyle name="20% - Accent1 2 17 8" xfId="11153" xr:uid="{AB5A3E84-C927-4FDC-BE5D-28307D796488}"/>
    <cellStyle name="20% - Accent1 2 17 8 2" xfId="11154" xr:uid="{59FA5AD4-E0DC-417F-8FB7-B7259767D4AF}"/>
    <cellStyle name="20% - Accent1 2 17 9" xfId="11155" xr:uid="{2346378F-4E37-4D6D-9CB1-EB4E7883D0FE}"/>
    <cellStyle name="20% - Accent1 2 17 9 2" xfId="11156" xr:uid="{ECD79852-7F19-4EB8-9A22-6D2EDB48D74E}"/>
    <cellStyle name="20% - Accent1 2 18" xfId="11157" xr:uid="{78AA3A1A-3D55-4B42-9416-D414384E18E1}"/>
    <cellStyle name="20% - Accent1 2 18 10" xfId="11158" xr:uid="{DBD97069-BC45-4F6F-A0F1-C99F6AA8E033}"/>
    <cellStyle name="20% - Accent1 2 18 10 2" xfId="11159" xr:uid="{4293EC5C-0003-4573-9F93-61A3FCB9FB6A}"/>
    <cellStyle name="20% - Accent1 2 18 11" xfId="11160" xr:uid="{2AF729A6-99EB-4FA0-86B5-CD06AE31B1ED}"/>
    <cellStyle name="20% - Accent1 2 18 11 2" xfId="11161" xr:uid="{903347E1-6CAE-4DD7-A1C9-4FD5E3AC0C53}"/>
    <cellStyle name="20% - Accent1 2 18 12" xfId="11162" xr:uid="{26C923E9-A36D-4485-A694-19F533F053EE}"/>
    <cellStyle name="20% - Accent1 2 18 13" xfId="11163" xr:uid="{B76CD667-DCC1-40FF-BDA0-2F046D2891EB}"/>
    <cellStyle name="20% - Accent1 2 18 14" xfId="11164" xr:uid="{4C78E4B7-CBE1-41BE-8A63-94A0C03BDC96}"/>
    <cellStyle name="20% - Accent1 2 18 15" xfId="11165" xr:uid="{DF8E4F00-5598-41F0-86ED-C65D3B023F4D}"/>
    <cellStyle name="20% - Accent1 2 18 16" xfId="11166" xr:uid="{3B2E3E82-4C57-4928-ADC4-6DFF749C6C82}"/>
    <cellStyle name="20% - Accent1 2 18 17" xfId="11167" xr:uid="{6E17FB90-37FE-4A41-932F-35D5B651A389}"/>
    <cellStyle name="20% - Accent1 2 18 18" xfId="11168" xr:uid="{C9A4D735-2488-4967-932A-1CE6AF10D6DB}"/>
    <cellStyle name="20% - Accent1 2 18 2" xfId="11169" xr:uid="{5DB19B9D-B5C7-4C5A-B3E3-4BAFA0CF0699}"/>
    <cellStyle name="20% - Accent1 2 18 2 2" xfId="11170" xr:uid="{F8D03A0D-A09E-4C32-BB9A-AB014DA72682}"/>
    <cellStyle name="20% - Accent1 2 18 2 3" xfId="11171" xr:uid="{E414F5F5-B3E2-469B-BC81-2224D0AFB907}"/>
    <cellStyle name="20% - Accent1 2 18 2 4" xfId="11172" xr:uid="{D05D1EBA-FE53-43C0-8560-36CF2D043345}"/>
    <cellStyle name="20% - Accent1 2 18 2 5" xfId="11173" xr:uid="{835FE558-4B07-4C0B-B1AA-B707E4805AC9}"/>
    <cellStyle name="20% - Accent1 2 18 2 6" xfId="11174" xr:uid="{0BBB3975-8177-45D4-ABC6-4B821ABD82A2}"/>
    <cellStyle name="20% - Accent1 2 18 2 7" xfId="11175" xr:uid="{EE0DD7D6-867E-498E-B83B-4A0BD4E0857F}"/>
    <cellStyle name="20% - Accent1 2 18 2 8" xfId="11176" xr:uid="{AD93A315-608E-4FCB-A028-37C835DBFDB9}"/>
    <cellStyle name="20% - Accent1 2 18 3" xfId="11177" xr:uid="{E352B8F6-619A-473F-8805-C6A370AE70C2}"/>
    <cellStyle name="20% - Accent1 2 18 3 2" xfId="11178" xr:uid="{037DFD91-D21A-4F33-9A34-D7B5FCDDC23D}"/>
    <cellStyle name="20% - Accent1 2 18 3 3" xfId="11179" xr:uid="{4495CCC3-4E17-4AB3-AC84-EB996B7576DF}"/>
    <cellStyle name="20% - Accent1 2 18 3 4" xfId="11180" xr:uid="{9BB2A8D7-4C70-4EA4-A4C1-0D204A5021FF}"/>
    <cellStyle name="20% - Accent1 2 18 3 5" xfId="11181" xr:uid="{892D4BBF-4FFB-41B9-89B9-6411C6F51312}"/>
    <cellStyle name="20% - Accent1 2 18 3 6" xfId="11182" xr:uid="{7BD06593-80C9-4408-8801-30B73729614F}"/>
    <cellStyle name="20% - Accent1 2 18 3 7" xfId="11183" xr:uid="{F2535F5F-5FBB-4970-8329-6A7E5BD438C6}"/>
    <cellStyle name="20% - Accent1 2 18 3 8" xfId="11184" xr:uid="{9F886D9F-7DED-40F4-B279-ECF764BBB105}"/>
    <cellStyle name="20% - Accent1 2 18 4" xfId="11185" xr:uid="{68117069-EAE2-49DC-A1D6-4581C519F350}"/>
    <cellStyle name="20% - Accent1 2 18 4 2" xfId="11186" xr:uid="{22BCDE44-2E38-4F9A-8587-A83279575AE5}"/>
    <cellStyle name="20% - Accent1 2 18 5" xfId="11187" xr:uid="{247844EC-4F07-4C53-8570-964149B55AC7}"/>
    <cellStyle name="20% - Accent1 2 18 5 2" xfId="11188" xr:uid="{3D4C8970-7A88-4DE6-86D5-5D1FE62285E4}"/>
    <cellStyle name="20% - Accent1 2 18 6" xfId="11189" xr:uid="{E537CA99-FD8C-4D4F-8C68-CE75C1F10AAE}"/>
    <cellStyle name="20% - Accent1 2 18 6 2" xfId="11190" xr:uid="{AC2C0140-6AF1-4DC7-A218-3316FD4E1430}"/>
    <cellStyle name="20% - Accent1 2 18 7" xfId="11191" xr:uid="{6FCCB3C7-1ACF-4F2C-BD49-7030A7487A30}"/>
    <cellStyle name="20% - Accent1 2 18 7 2" xfId="11192" xr:uid="{690FF5D4-F42E-4CD8-AC88-2C0F1CE14E97}"/>
    <cellStyle name="20% - Accent1 2 18 8" xfId="11193" xr:uid="{542416C2-DA93-4358-85B1-B4F535FF6D46}"/>
    <cellStyle name="20% - Accent1 2 18 8 2" xfId="11194" xr:uid="{659C0EF3-BB69-40E9-AC2C-C7C70BF15C01}"/>
    <cellStyle name="20% - Accent1 2 18 9" xfId="11195" xr:uid="{12FB3B50-F5B3-4C00-9F0A-9DB87204ECF1}"/>
    <cellStyle name="20% - Accent1 2 18 9 2" xfId="11196" xr:uid="{F876E4C6-102F-4F19-8F39-2BC3CD886BD6}"/>
    <cellStyle name="20% - Accent1 2 19" xfId="11197" xr:uid="{B8B6C3A1-2276-4914-A593-8A033116868B}"/>
    <cellStyle name="20% - Accent1 2 19 10" xfId="11198" xr:uid="{77CEDB0A-D87F-496F-B0AD-210F9607F3E4}"/>
    <cellStyle name="20% - Accent1 2 19 10 2" xfId="11199" xr:uid="{DD7BA08E-7023-4195-8253-4AE8C8A454CE}"/>
    <cellStyle name="20% - Accent1 2 19 11" xfId="11200" xr:uid="{8DD833F2-36BC-4F8C-8D30-CBFD19FB285C}"/>
    <cellStyle name="20% - Accent1 2 19 11 2" xfId="11201" xr:uid="{0BF2F8E7-1572-44E7-9BDD-C29B33D32A35}"/>
    <cellStyle name="20% - Accent1 2 19 12" xfId="11202" xr:uid="{07FBF8D3-E800-425C-BFC7-E2B3330C37AD}"/>
    <cellStyle name="20% - Accent1 2 19 13" xfId="11203" xr:uid="{BC3C17D7-9FA3-4D45-9039-7823B2294E57}"/>
    <cellStyle name="20% - Accent1 2 19 14" xfId="11204" xr:uid="{B37C91CA-5DD1-400D-9CDE-61CC92C518AA}"/>
    <cellStyle name="20% - Accent1 2 19 15" xfId="11205" xr:uid="{B3F29888-8600-4D43-9F81-33ACB16D3BCE}"/>
    <cellStyle name="20% - Accent1 2 19 16" xfId="11206" xr:uid="{6C0DC70F-3EEA-4E27-B050-55C9CE464FB5}"/>
    <cellStyle name="20% - Accent1 2 19 17" xfId="11207" xr:uid="{4C2E054E-0E43-497C-9E55-ED00F6BBD9BF}"/>
    <cellStyle name="20% - Accent1 2 19 18" xfId="11208" xr:uid="{FB0E2438-290A-45E8-923A-F627E06533D8}"/>
    <cellStyle name="20% - Accent1 2 19 2" xfId="11209" xr:uid="{DFB6164E-684A-4416-AE7E-7D8F33BFD979}"/>
    <cellStyle name="20% - Accent1 2 19 2 2" xfId="11210" xr:uid="{57031AF4-6F59-41F2-A132-AB095006D34F}"/>
    <cellStyle name="20% - Accent1 2 19 2 3" xfId="11211" xr:uid="{5DAA637B-547E-43D3-A1B1-449637813A28}"/>
    <cellStyle name="20% - Accent1 2 19 2 4" xfId="11212" xr:uid="{3FBA31B2-1373-43D7-9E2A-7DE69B4A0FDF}"/>
    <cellStyle name="20% - Accent1 2 19 2 5" xfId="11213" xr:uid="{D778F781-91E0-4C6B-B6C0-55D64C91B7E7}"/>
    <cellStyle name="20% - Accent1 2 19 2 6" xfId="11214" xr:uid="{E0BC1889-29FF-43A2-9219-9FCD09947BF2}"/>
    <cellStyle name="20% - Accent1 2 19 2 7" xfId="11215" xr:uid="{054DF386-520E-4428-A9E1-C75865F19A93}"/>
    <cellStyle name="20% - Accent1 2 19 2 8" xfId="11216" xr:uid="{E570DFF6-5CBE-40AD-9E61-81D5F7B6857B}"/>
    <cellStyle name="20% - Accent1 2 19 3" xfId="11217" xr:uid="{9D466578-A31E-42A6-AFBB-E1F85DA36026}"/>
    <cellStyle name="20% - Accent1 2 19 3 2" xfId="11218" xr:uid="{055E1560-C8B4-4B9F-AF87-01F7D91F527B}"/>
    <cellStyle name="20% - Accent1 2 19 3 3" xfId="11219" xr:uid="{15849BD0-9FBC-4D08-A0AB-5E40DBE40F72}"/>
    <cellStyle name="20% - Accent1 2 19 3 4" xfId="11220" xr:uid="{5344B6D5-6703-462D-AF37-FBBFD54D2BC1}"/>
    <cellStyle name="20% - Accent1 2 19 3 5" xfId="11221" xr:uid="{1A849DA2-4DCE-44E2-ABC2-7198913A6A4A}"/>
    <cellStyle name="20% - Accent1 2 19 3 6" xfId="11222" xr:uid="{F20AE44E-8CAF-426F-B173-0E96F985B9E3}"/>
    <cellStyle name="20% - Accent1 2 19 3 7" xfId="11223" xr:uid="{5B0ED988-6C99-4201-827B-34ED6E638217}"/>
    <cellStyle name="20% - Accent1 2 19 3 8" xfId="11224" xr:uid="{96FBB11C-5A5B-46D1-8936-AC5C2DC43DC6}"/>
    <cellStyle name="20% - Accent1 2 19 4" xfId="11225" xr:uid="{F745408F-5D5C-47A9-8ACD-AD4338531FCB}"/>
    <cellStyle name="20% - Accent1 2 19 4 2" xfId="11226" xr:uid="{EEC838BE-086D-424A-B2CB-D739B9CA1351}"/>
    <cellStyle name="20% - Accent1 2 19 5" xfId="11227" xr:uid="{10EFBFE5-861B-4702-A9E5-99275F7FF0A6}"/>
    <cellStyle name="20% - Accent1 2 19 5 2" xfId="11228" xr:uid="{30D6B7E2-09DF-4E82-9DFD-A46931B1EF95}"/>
    <cellStyle name="20% - Accent1 2 19 6" xfId="11229" xr:uid="{96C5764B-9876-474F-B43C-E16832B202AB}"/>
    <cellStyle name="20% - Accent1 2 19 6 2" xfId="11230" xr:uid="{1984808B-D6B8-44AD-B1E2-2688C912EFAE}"/>
    <cellStyle name="20% - Accent1 2 19 7" xfId="11231" xr:uid="{FC368072-A8DA-46C2-9E6C-D1F5A88AC311}"/>
    <cellStyle name="20% - Accent1 2 19 7 2" xfId="11232" xr:uid="{085A8492-88E7-4953-B1BE-8CE399D2B2ED}"/>
    <cellStyle name="20% - Accent1 2 19 8" xfId="11233" xr:uid="{C5847CB7-CE95-4C59-BCE4-0924AFBBE89F}"/>
    <cellStyle name="20% - Accent1 2 19 8 2" xfId="11234" xr:uid="{F81F68EC-FC0C-4A74-8246-04E80887E1CC}"/>
    <cellStyle name="20% - Accent1 2 19 9" xfId="11235" xr:uid="{4526BD2F-E224-447C-B147-E816E95B335B}"/>
    <cellStyle name="20% - Accent1 2 19 9 2" xfId="11236" xr:uid="{C3CBDAE4-7E02-4E6D-94C2-3B93E7E2E9DC}"/>
    <cellStyle name="20% - Accent1 2 2" xfId="3385" xr:uid="{0BA2DCA7-B930-498D-B140-6A19E52FED61}"/>
    <cellStyle name="20% - Accent1 2 2 10" xfId="11237" xr:uid="{CF889074-5F78-42C5-A02F-93338F3B7DD9}"/>
    <cellStyle name="20% - Accent1 2 2 11" xfId="11238" xr:uid="{54D6D3DD-6EFD-4B97-891E-1D20DB69D571}"/>
    <cellStyle name="20% - Accent1 2 2 11 2" xfId="11239" xr:uid="{A2B2E098-41DC-41CA-BAFF-ED19FC88A325}"/>
    <cellStyle name="20% - Accent1 2 2 11 3" xfId="11240" xr:uid="{88B57B6D-BA3B-4C85-9C3E-733F99A5CBA2}"/>
    <cellStyle name="20% - Accent1 2 2 11 4" xfId="11241" xr:uid="{FE3E01CB-2ED4-443C-89D5-98BC94F42242}"/>
    <cellStyle name="20% - Accent1 2 2 11 5" xfId="11242" xr:uid="{50A9320B-FE72-457E-B4B9-7A2021723E0B}"/>
    <cellStyle name="20% - Accent1 2 2 11 6" xfId="11243" xr:uid="{517B9736-7746-42A1-8CD3-7EEA2A7338B3}"/>
    <cellStyle name="20% - Accent1 2 2 11 7" xfId="11244" xr:uid="{26D31486-7441-408F-8168-F43B0273D843}"/>
    <cellStyle name="20% - Accent1 2 2 11 8" xfId="11245" xr:uid="{F5B3C3E9-227D-4245-A574-58901A35F308}"/>
    <cellStyle name="20% - Accent1 2 2 11 9" xfId="11246" xr:uid="{FC601D1F-72D7-41DB-894B-FD6BA2CA3643}"/>
    <cellStyle name="20% - Accent1 2 2 12" xfId="11247" xr:uid="{9F2FA634-EF46-4DDD-86A8-6FB57F843A95}"/>
    <cellStyle name="20% - Accent1 2 2 12 2" xfId="11248" xr:uid="{2116FCA3-4439-449E-91E5-8AC29716C030}"/>
    <cellStyle name="20% - Accent1 2 2 12 3" xfId="11249" xr:uid="{23AA5AE0-6329-423B-91ED-217C9847A481}"/>
    <cellStyle name="20% - Accent1 2 2 12 4" xfId="11250" xr:uid="{FE02CEA3-174A-487C-A36B-6E9D1EC775E3}"/>
    <cellStyle name="20% - Accent1 2 2 12 5" xfId="11251" xr:uid="{E3CE3477-18F8-41DF-96F0-597105B1F06B}"/>
    <cellStyle name="20% - Accent1 2 2 12 6" xfId="11252" xr:uid="{74894C5E-017B-4471-A5F8-A27BB56B3A89}"/>
    <cellStyle name="20% - Accent1 2 2 12 7" xfId="11253" xr:uid="{DB74CF83-31CA-4A92-A0B2-65104F60A31D}"/>
    <cellStyle name="20% - Accent1 2 2 13" xfId="11254" xr:uid="{7C4DC9BC-F84D-45BC-AFE2-32FE90418C11}"/>
    <cellStyle name="20% - Accent1 2 2 14" xfId="11255" xr:uid="{305BBD99-9A79-48E8-B699-640329A5D756}"/>
    <cellStyle name="20% - Accent1 2 2 15" xfId="11256" xr:uid="{EB6CE80D-1773-45DF-9793-FE73E9709C68}"/>
    <cellStyle name="20% - Accent1 2 2 16" xfId="11257" xr:uid="{3B163D8A-D094-40D6-BC13-FBDAB388582C}"/>
    <cellStyle name="20% - Accent1 2 2 17" xfId="11258" xr:uid="{775D18C6-5162-499D-BB92-9950A7A54A51}"/>
    <cellStyle name="20% - Accent1 2 2 18" xfId="11259" xr:uid="{E1AF3303-9D50-47BE-91B2-61DB943017E8}"/>
    <cellStyle name="20% - Accent1 2 2 19" xfId="11260" xr:uid="{4C5AD644-F0C8-4F5C-ACF2-07360BBD77DA}"/>
    <cellStyle name="20% - Accent1 2 2 2" xfId="11261" xr:uid="{61171CCC-7C48-4817-B2B3-431B16D9AC38}"/>
    <cellStyle name="20% - Accent1 2 2 2 10" xfId="11262" xr:uid="{0FCD2353-F674-409F-9641-6362DDB2B617}"/>
    <cellStyle name="20% - Accent1 2 2 2 10 2" xfId="11263" xr:uid="{13F68493-C09E-4D5D-AAF7-5EA0DF8EFBAB}"/>
    <cellStyle name="20% - Accent1 2 2 2 11" xfId="11264" xr:uid="{3E9F4714-D3A0-487D-B2DE-DB9A68B139C8}"/>
    <cellStyle name="20% - Accent1 2 2 2 11 2" xfId="11265" xr:uid="{4808BAC8-2027-45BF-84F1-781379BCEB6D}"/>
    <cellStyle name="20% - Accent1 2 2 2 12" xfId="11266" xr:uid="{66780660-A495-4AF5-B67A-BDAA34F6479B}"/>
    <cellStyle name="20% - Accent1 2 2 2 12 2" xfId="11267" xr:uid="{0E13271A-0B7B-4CB7-941C-317B8682BFF4}"/>
    <cellStyle name="20% - Accent1 2 2 2 13" xfId="11268" xr:uid="{1C6DD171-D406-4EF5-B27E-14D894AB525A}"/>
    <cellStyle name="20% - Accent1 2 2 2 13 2" xfId="11269" xr:uid="{46973996-A034-4060-9353-ED77FC5A1CAB}"/>
    <cellStyle name="20% - Accent1 2 2 2 14" xfId="11270" xr:uid="{2E01B8FF-1A9F-442B-9AE9-CB97C2DFA26B}"/>
    <cellStyle name="20% - Accent1 2 2 2 14 2" xfId="11271" xr:uid="{96CDF743-BD01-472E-B997-59B97F563220}"/>
    <cellStyle name="20% - Accent1 2 2 2 15" xfId="11272" xr:uid="{0AE87015-F75D-4141-B93A-067D03DF5A20}"/>
    <cellStyle name="20% - Accent1 2 2 2 15 2" xfId="11273" xr:uid="{6E435AE8-CDB6-46DF-8BB0-B3CBD57D09C9}"/>
    <cellStyle name="20% - Accent1 2 2 2 16" xfId="11274" xr:uid="{0C155BE4-3F3B-41D2-B21E-16BEE6060065}"/>
    <cellStyle name="20% - Accent1 2 2 2 16 2" xfId="11275" xr:uid="{545BE368-33C6-4CB1-8CDF-725B75824601}"/>
    <cellStyle name="20% - Accent1 2 2 2 17" xfId="11276" xr:uid="{4BDF67FD-DADB-4045-ACF2-3815E2B9171A}"/>
    <cellStyle name="20% - Accent1 2 2 2 17 2" xfId="11277" xr:uid="{036C8744-0BEA-406E-ABBE-92CC68F9AC22}"/>
    <cellStyle name="20% - Accent1 2 2 2 18" xfId="11278" xr:uid="{ABDBB502-0D5B-4D43-B4EE-6B60D3042647}"/>
    <cellStyle name="20% - Accent1 2 2 2 18 2" xfId="11279" xr:uid="{8BA7CD38-428C-48C8-999D-E296D4239B64}"/>
    <cellStyle name="20% - Accent1 2 2 2 19" xfId="11280" xr:uid="{DA43AD1D-3239-4EA8-8F6F-B90D5E3B600A}"/>
    <cellStyle name="20% - Accent1 2 2 2 19 2" xfId="11281" xr:uid="{B53F0123-DC52-42FD-AA21-BE5D465D70BA}"/>
    <cellStyle name="20% - Accent1 2 2 2 2" xfId="11282" xr:uid="{02DC8FC8-58A3-40ED-8AB9-D5F1657EF731}"/>
    <cellStyle name="20% - Accent1 2 2 2 2 10" xfId="11283" xr:uid="{B1A85464-3A82-446F-8772-D074F7D14DD9}"/>
    <cellStyle name="20% - Accent1 2 2 2 2 11" xfId="11284" xr:uid="{C469ED7B-6790-4F2A-AD4D-5E0B58E47F8A}"/>
    <cellStyle name="20% - Accent1 2 2 2 2 12" xfId="11285" xr:uid="{6BCBD367-08E6-4985-A382-3C726728A0BD}"/>
    <cellStyle name="20% - Accent1 2 2 2 2 12 2" xfId="11286" xr:uid="{9104F9D8-D7A7-4449-B561-B67ECB6A9826}"/>
    <cellStyle name="20% - Accent1 2 2 2 2 13" xfId="11287" xr:uid="{4B647722-EF09-40D8-95E4-78487FD00DB8}"/>
    <cellStyle name="20% - Accent1 2 2 2 2 14" xfId="11288" xr:uid="{533163BE-C08B-4C78-939D-4B8C0B3EA75D}"/>
    <cellStyle name="20% - Accent1 2 2 2 2 15" xfId="11289" xr:uid="{A75B7311-E3E7-4B8A-9191-FCF7B7D21FAF}"/>
    <cellStyle name="20% - Accent1 2 2 2 2 16" xfId="11290" xr:uid="{FDAB0B69-8EF3-4627-98A2-CA33AC3E327A}"/>
    <cellStyle name="20% - Accent1 2 2 2 2 17" xfId="11291" xr:uid="{4DA0329C-20AA-4302-B43E-822B55A2F652}"/>
    <cellStyle name="20% - Accent1 2 2 2 2 18" xfId="11292" xr:uid="{B01D240D-936B-4B46-A1E5-A7E4C86120D5}"/>
    <cellStyle name="20% - Accent1 2 2 2 2 2" xfId="11293" xr:uid="{16DDF059-AB9E-43D8-8479-EBD7F2A86280}"/>
    <cellStyle name="20% - Accent1 2 2 2 2 2 10" xfId="11294" xr:uid="{0D463525-B780-4C76-8ED5-D45B094C51A6}"/>
    <cellStyle name="20% - Accent1 2 2 2 2 2 10 2" xfId="11295" xr:uid="{95BB39A0-0747-4399-859C-BF0E91CD2D59}"/>
    <cellStyle name="20% - Accent1 2 2 2 2 2 11" xfId="11296" xr:uid="{E7CFE7C1-BCC0-439F-A03A-1206524B636B}"/>
    <cellStyle name="20% - Accent1 2 2 2 2 2 11 2" xfId="11297" xr:uid="{158EFB54-217F-4EB8-9CDC-9B824CC0E652}"/>
    <cellStyle name="20% - Accent1 2 2 2 2 2 12" xfId="11298" xr:uid="{417B22D0-974A-40A1-A0B5-6F8636F2245D}"/>
    <cellStyle name="20% - Accent1 2 2 2 2 2 13" xfId="11299" xr:uid="{38BB95E2-27A4-4E7A-AE1A-9FC23E42FD8A}"/>
    <cellStyle name="20% - Accent1 2 2 2 2 2 14" xfId="11300" xr:uid="{9BFFD5E4-27C1-4DDC-93F7-D15C9726E922}"/>
    <cellStyle name="20% - Accent1 2 2 2 2 2 15" xfId="11301" xr:uid="{82BBEA93-9220-4170-95BD-371E35715E62}"/>
    <cellStyle name="20% - Accent1 2 2 2 2 2 16" xfId="11302" xr:uid="{9950A88A-A605-43F4-8E56-B6A4E51382AA}"/>
    <cellStyle name="20% - Accent1 2 2 2 2 2 17" xfId="11303" xr:uid="{72BCB4C9-349A-4575-A370-8308D18F4882}"/>
    <cellStyle name="20% - Accent1 2 2 2 2 2 18" xfId="11304" xr:uid="{1D9B1EF0-F4DD-4E3E-8F55-70A63A798ED2}"/>
    <cellStyle name="20% - Accent1 2 2 2 2 2 2" xfId="11305" xr:uid="{E0027023-6E9D-4FE4-B329-4A3A70A9D6E4}"/>
    <cellStyle name="20% - Accent1 2 2 2 2 2 2 2" xfId="11306" xr:uid="{9F12F4CB-4DAB-4F1D-9165-07AD0357D6F6}"/>
    <cellStyle name="20% - Accent1 2 2 2 2 2 2 2 2" xfId="11307" xr:uid="{A4B80B85-A5AC-4F1E-B839-D30539E0EC5D}"/>
    <cellStyle name="20% - Accent1 2 2 2 2 2 3" xfId="11308" xr:uid="{D1071DCE-2AA4-4B33-B911-7008286B86D8}"/>
    <cellStyle name="20% - Accent1 2 2 2 2 2 3 2" xfId="11309" xr:uid="{07500E0C-D291-4D13-979B-5A0AE613E857}"/>
    <cellStyle name="20% - Accent1 2 2 2 2 2 4" xfId="11310" xr:uid="{D6F590F4-BAFA-41A1-9892-2FCA03D130C3}"/>
    <cellStyle name="20% - Accent1 2 2 2 2 2 4 2" xfId="11311" xr:uid="{29CB0243-D99F-4697-82CF-38B5710A7D63}"/>
    <cellStyle name="20% - Accent1 2 2 2 2 2 5" xfId="11312" xr:uid="{7BC5FDE3-DADA-4EAA-8E87-E09048F4B74A}"/>
    <cellStyle name="20% - Accent1 2 2 2 2 2 5 2" xfId="11313" xr:uid="{1F68E155-31FD-45DB-8F1D-85EFAEF34086}"/>
    <cellStyle name="20% - Accent1 2 2 2 2 2 6" xfId="11314" xr:uid="{EB817F5C-C751-4006-BB3F-2DDB616478F3}"/>
    <cellStyle name="20% - Accent1 2 2 2 2 2 6 2" xfId="11315" xr:uid="{3BE07736-8517-48C4-973B-AFEBC0AF7149}"/>
    <cellStyle name="20% - Accent1 2 2 2 2 2 7" xfId="11316" xr:uid="{CC679CE9-349E-4550-8AF9-9C39BC41F388}"/>
    <cellStyle name="20% - Accent1 2 2 2 2 2 7 2" xfId="11317" xr:uid="{AF9E6310-1892-4F9E-BA76-6A56C30604A8}"/>
    <cellStyle name="20% - Accent1 2 2 2 2 2 8" xfId="11318" xr:uid="{4FEEEC4D-2B7A-4543-8C3A-1C4DA9C83E71}"/>
    <cellStyle name="20% - Accent1 2 2 2 2 2 8 2" xfId="11319" xr:uid="{8D8F0409-3CFD-4E13-A17C-981A3BAEED9A}"/>
    <cellStyle name="20% - Accent1 2 2 2 2 2 9" xfId="11320" xr:uid="{BC286678-2E82-4D48-9FB0-0C2E7CD5BB3E}"/>
    <cellStyle name="20% - Accent1 2 2 2 2 2 9 2" xfId="11321" xr:uid="{42744742-BA35-40D6-B958-D1433771FBD5}"/>
    <cellStyle name="20% - Accent1 2 2 2 2 3" xfId="11322" xr:uid="{1F152D12-C3A7-4267-86B4-6A2B336694B7}"/>
    <cellStyle name="20% - Accent1 2 2 2 2 3 2" xfId="11323" xr:uid="{E528977E-9A9F-4EE1-AA19-C91E65950C02}"/>
    <cellStyle name="20% - Accent1 2 2 2 2 3 3" xfId="11324" xr:uid="{1997E510-D205-4961-AAF4-4EAF64E331D9}"/>
    <cellStyle name="20% - Accent1 2 2 2 2 3 4" xfId="11325" xr:uid="{1EC67860-D86F-4F48-AAE5-26AAE2EFBFF9}"/>
    <cellStyle name="20% - Accent1 2 2 2 2 3 5" xfId="11326" xr:uid="{1FB5536B-0513-4BA5-9854-792A01CF9727}"/>
    <cellStyle name="20% - Accent1 2 2 2 2 3 6" xfId="11327" xr:uid="{8B610905-232F-4167-9687-3F9266CEA267}"/>
    <cellStyle name="20% - Accent1 2 2 2 2 3 7" xfId="11328" xr:uid="{2E30A2F0-14AE-4766-97E7-CDF55197D3F2}"/>
    <cellStyle name="20% - Accent1 2 2 2 2 4" xfId="11329" xr:uid="{BFC7AA33-791A-4CFF-BC99-51FAD617123B}"/>
    <cellStyle name="20% - Accent1 2 2 2 2 5" xfId="11330" xr:uid="{7BD3BAD0-09FE-4A55-97FA-390A468B2F3C}"/>
    <cellStyle name="20% - Accent1 2 2 2 2 6" xfId="11331" xr:uid="{0C3F122A-ADAD-4982-90EF-E76FCF84904E}"/>
    <cellStyle name="20% - Accent1 2 2 2 2 7" xfId="11332" xr:uid="{59F1725B-1AF6-427C-8D95-2EC688300A50}"/>
    <cellStyle name="20% - Accent1 2 2 2 2 8" xfId="11333" xr:uid="{91FD765B-2690-46AF-899A-7D4A1C30B1E7}"/>
    <cellStyle name="20% - Accent1 2 2 2 2 9" xfId="11334" xr:uid="{A57DDFA5-D7EA-49B6-8C53-63F925D8A9C5}"/>
    <cellStyle name="20% - Accent1 2 2 2 20" xfId="11335" xr:uid="{7A66917A-2DCE-4E51-BF21-E2FBACC6D1F3}"/>
    <cellStyle name="20% - Accent1 2 2 2 20 2" xfId="11336" xr:uid="{7492F385-B72C-44E5-A792-4A4786FB05A7}"/>
    <cellStyle name="20% - Accent1 2 2 2 3" xfId="11337" xr:uid="{116623A0-C674-4B75-987B-DC54E2ACF48D}"/>
    <cellStyle name="20% - Accent1 2 2 2 3 10" xfId="11338" xr:uid="{BB0657E1-2548-4B94-8537-AAC5BC08F0D6}"/>
    <cellStyle name="20% - Accent1 2 2 2 3 10 2" xfId="11339" xr:uid="{E426FF49-CD87-45E5-8FF4-AA5476018F16}"/>
    <cellStyle name="20% - Accent1 2 2 2 3 11" xfId="11340" xr:uid="{E51F7C66-FAFD-49AF-B727-D3D85DA7E9F9}"/>
    <cellStyle name="20% - Accent1 2 2 2 3 11 2" xfId="11341" xr:uid="{77DE3569-DB8C-49AC-8FA7-CDD07AF48E87}"/>
    <cellStyle name="20% - Accent1 2 2 2 3 12" xfId="11342" xr:uid="{FF4B13FD-BEDD-43C8-A8BE-E11E2B0CA229}"/>
    <cellStyle name="20% - Accent1 2 2 2 3 13" xfId="11343" xr:uid="{69285A9D-FEB3-4EA3-B526-0B022EF55775}"/>
    <cellStyle name="20% - Accent1 2 2 2 3 14" xfId="11344" xr:uid="{9D299E2D-64C7-405E-A27F-7EAF35956743}"/>
    <cellStyle name="20% - Accent1 2 2 2 3 15" xfId="11345" xr:uid="{917D111A-A531-4A1D-B2FA-B594C153A151}"/>
    <cellStyle name="20% - Accent1 2 2 2 3 16" xfId="11346" xr:uid="{C4E7FB0D-97FD-4197-8379-B12D0BCD7B54}"/>
    <cellStyle name="20% - Accent1 2 2 2 3 17" xfId="11347" xr:uid="{F7963C24-86DC-4AF5-88F9-70D6F8D86CD8}"/>
    <cellStyle name="20% - Accent1 2 2 2 3 18" xfId="11348" xr:uid="{7D987C87-2A60-476A-BB10-5BD5A73F9BB3}"/>
    <cellStyle name="20% - Accent1 2 2 2 3 2" xfId="11349" xr:uid="{B14428A0-F157-4E1E-A819-CAFA8F49E671}"/>
    <cellStyle name="20% - Accent1 2 2 2 3 2 2" xfId="11350" xr:uid="{36A59638-36EB-47E1-89BF-CC9DBB627DE9}"/>
    <cellStyle name="20% - Accent1 2 2 2 3 2 3" xfId="11351" xr:uid="{812C1165-6CE8-49C6-90B1-A001F8DF5B0C}"/>
    <cellStyle name="20% - Accent1 2 2 2 3 2 4" xfId="11352" xr:uid="{FABC4A23-6B07-4207-96C1-6A078984D870}"/>
    <cellStyle name="20% - Accent1 2 2 2 3 2 5" xfId="11353" xr:uid="{82F47207-463D-47BC-841B-1FDDC43A2624}"/>
    <cellStyle name="20% - Accent1 2 2 2 3 2 6" xfId="11354" xr:uid="{B36BA744-AAE0-40C9-8606-D108168A9C87}"/>
    <cellStyle name="20% - Accent1 2 2 2 3 2 7" xfId="11355" xr:uid="{F00ECBA0-7BCC-4E0F-9C10-7F5B660A8CE5}"/>
    <cellStyle name="20% - Accent1 2 2 2 3 2 8" xfId="11356" xr:uid="{EF517D52-56BC-4B32-A624-A028D693F23B}"/>
    <cellStyle name="20% - Accent1 2 2 2 3 3" xfId="11357" xr:uid="{C8916597-1F5D-4454-B161-79553782F5CA}"/>
    <cellStyle name="20% - Accent1 2 2 2 3 3 2" xfId="11358" xr:uid="{4AF69DF8-F639-4417-AF46-B03ADA9E98BB}"/>
    <cellStyle name="20% - Accent1 2 2 2 3 3 3" xfId="11359" xr:uid="{D786B35D-CE89-45AE-9CE1-1E9421DD08EA}"/>
    <cellStyle name="20% - Accent1 2 2 2 3 3 4" xfId="11360" xr:uid="{005DA022-584D-4A9D-A3B0-241959EEDA7E}"/>
    <cellStyle name="20% - Accent1 2 2 2 3 3 5" xfId="11361" xr:uid="{4103060A-8B28-46C3-814F-A1D532EF05D2}"/>
    <cellStyle name="20% - Accent1 2 2 2 3 3 6" xfId="11362" xr:uid="{6F54DA1F-7E8A-43A9-97CF-50F4F9A708FD}"/>
    <cellStyle name="20% - Accent1 2 2 2 3 3 7" xfId="11363" xr:uid="{4643FE16-6F72-4011-AEF1-61EA94D0A3F2}"/>
    <cellStyle name="20% - Accent1 2 2 2 3 3 8" xfId="11364" xr:uid="{F3A5666E-96E5-4D8B-8BB3-77104C787DF5}"/>
    <cellStyle name="20% - Accent1 2 2 2 3 4" xfId="11365" xr:uid="{7916849B-54AA-455C-8759-76A62866C61D}"/>
    <cellStyle name="20% - Accent1 2 2 2 3 4 2" xfId="11366" xr:uid="{C4E77FFD-FB97-41DB-951E-1AC93684B59D}"/>
    <cellStyle name="20% - Accent1 2 2 2 3 5" xfId="11367" xr:uid="{3517608D-9F76-4A8E-A124-894E126E10F8}"/>
    <cellStyle name="20% - Accent1 2 2 2 3 5 2" xfId="11368" xr:uid="{B051E481-F22F-4914-A1A8-0E2EA2A3885A}"/>
    <cellStyle name="20% - Accent1 2 2 2 3 6" xfId="11369" xr:uid="{4F396C21-C86D-46C7-AB63-3F6F14921949}"/>
    <cellStyle name="20% - Accent1 2 2 2 3 6 2" xfId="11370" xr:uid="{5FF9BB82-3B75-4835-A51C-0BC810963802}"/>
    <cellStyle name="20% - Accent1 2 2 2 3 7" xfId="11371" xr:uid="{8A65D5FE-A1BA-43F4-A573-CCB5E41661F3}"/>
    <cellStyle name="20% - Accent1 2 2 2 3 7 2" xfId="11372" xr:uid="{ED544D2A-05E4-458D-95E1-F0D52CB467EE}"/>
    <cellStyle name="20% - Accent1 2 2 2 3 8" xfId="11373" xr:uid="{E1D2AEB0-51C8-47C6-BD5F-6A932679D905}"/>
    <cellStyle name="20% - Accent1 2 2 2 3 8 2" xfId="11374" xr:uid="{158BD67F-6CD4-4569-BD63-CEED3080E689}"/>
    <cellStyle name="20% - Accent1 2 2 2 3 9" xfId="11375" xr:uid="{1F3597C9-8B33-41FA-A7CE-C7E5DA19045F}"/>
    <cellStyle name="20% - Accent1 2 2 2 3 9 2" xfId="11376" xr:uid="{1D30A5A4-8EFD-4B43-936D-C2FDFCC7367C}"/>
    <cellStyle name="20% - Accent1 2 2 2 4" xfId="11377" xr:uid="{5D874BEA-B137-453C-9A6B-78559CDF4FE5}"/>
    <cellStyle name="20% - Accent1 2 2 2 4 10" xfId="11378" xr:uid="{2D6C4D28-AE66-4187-AD9F-6104C12FFEA6}"/>
    <cellStyle name="20% - Accent1 2 2 2 4 10 2" xfId="11379" xr:uid="{9C488FDB-1854-4FD8-91A9-6B33DC5C4DB8}"/>
    <cellStyle name="20% - Accent1 2 2 2 4 11" xfId="11380" xr:uid="{36807570-6E99-4E5F-9BA0-779BB6AB0748}"/>
    <cellStyle name="20% - Accent1 2 2 2 4 11 2" xfId="11381" xr:uid="{67C0B751-C7CE-40AF-9B20-97370966F47E}"/>
    <cellStyle name="20% - Accent1 2 2 2 4 12" xfId="11382" xr:uid="{C2C3ADB8-7CD5-446D-AF67-CF48C1C42FAA}"/>
    <cellStyle name="20% - Accent1 2 2 2 4 13" xfId="11383" xr:uid="{C8F29C0A-319F-461E-A7AD-13C50AE5F12B}"/>
    <cellStyle name="20% - Accent1 2 2 2 4 14" xfId="11384" xr:uid="{68C025A4-7699-4769-A534-E03C6D555953}"/>
    <cellStyle name="20% - Accent1 2 2 2 4 15" xfId="11385" xr:uid="{D6651005-399A-417F-993B-65A1E5287722}"/>
    <cellStyle name="20% - Accent1 2 2 2 4 16" xfId="11386" xr:uid="{94BFA577-F163-4462-957F-31AC6ECCC164}"/>
    <cellStyle name="20% - Accent1 2 2 2 4 17" xfId="11387" xr:uid="{6DBE25B7-59A6-47C2-954F-B7250AEC62A6}"/>
    <cellStyle name="20% - Accent1 2 2 2 4 18" xfId="11388" xr:uid="{ECB56CAB-62DC-44B3-A6F0-7B25FCBCAC63}"/>
    <cellStyle name="20% - Accent1 2 2 2 4 2" xfId="11389" xr:uid="{0F022230-3C56-4F08-9C92-8D45F8AB036D}"/>
    <cellStyle name="20% - Accent1 2 2 2 4 2 2" xfId="11390" xr:uid="{132F57D7-D029-49B3-95BD-07E5B513F2D4}"/>
    <cellStyle name="20% - Accent1 2 2 2 4 2 3" xfId="11391" xr:uid="{BD57C1B2-0B43-4A7D-8FA2-BB5124AA3D01}"/>
    <cellStyle name="20% - Accent1 2 2 2 4 2 4" xfId="11392" xr:uid="{51DD76FE-9C60-4314-BD7F-D20698FB4EB4}"/>
    <cellStyle name="20% - Accent1 2 2 2 4 2 5" xfId="11393" xr:uid="{7935C614-8FFA-45E3-85D2-38AD2C5ED3CF}"/>
    <cellStyle name="20% - Accent1 2 2 2 4 2 6" xfId="11394" xr:uid="{E7C17296-2E43-4610-9671-085A75088E02}"/>
    <cellStyle name="20% - Accent1 2 2 2 4 2 7" xfId="11395" xr:uid="{8F6AEB9C-F8B3-4291-B0A9-25FEEE75E263}"/>
    <cellStyle name="20% - Accent1 2 2 2 4 2 8" xfId="11396" xr:uid="{E842E39A-AF0C-4127-ABBE-2DDE0E974846}"/>
    <cellStyle name="20% - Accent1 2 2 2 4 3" xfId="11397" xr:uid="{FF1B7F3F-0A5F-4E77-9E53-06B692418BC5}"/>
    <cellStyle name="20% - Accent1 2 2 2 4 3 2" xfId="11398" xr:uid="{4D7F05FF-5262-4D70-915C-85FFDCA8FBD8}"/>
    <cellStyle name="20% - Accent1 2 2 2 4 3 3" xfId="11399" xr:uid="{E43B16AB-FFD7-40B1-8EE9-C254286C0410}"/>
    <cellStyle name="20% - Accent1 2 2 2 4 3 4" xfId="11400" xr:uid="{201A4FA2-EA97-436E-8710-8B5B3374EF1E}"/>
    <cellStyle name="20% - Accent1 2 2 2 4 3 5" xfId="11401" xr:uid="{A75B742F-2019-4D0B-A144-E6BAEB8AB274}"/>
    <cellStyle name="20% - Accent1 2 2 2 4 3 6" xfId="11402" xr:uid="{E8E02EF3-BCDA-49EF-9F49-A85B633FA06F}"/>
    <cellStyle name="20% - Accent1 2 2 2 4 3 7" xfId="11403" xr:uid="{599BD5B4-0BBC-45D6-A917-7D6AF3D1AE89}"/>
    <cellStyle name="20% - Accent1 2 2 2 4 3 8" xfId="11404" xr:uid="{AA2EBD5F-BA72-4353-85A9-D4E0ED6DC04E}"/>
    <cellStyle name="20% - Accent1 2 2 2 4 4" xfId="11405" xr:uid="{D851094F-2222-4553-862A-896886A177F1}"/>
    <cellStyle name="20% - Accent1 2 2 2 4 4 2" xfId="11406" xr:uid="{E97B04A4-4E76-45CA-8ADC-8544432C57D2}"/>
    <cellStyle name="20% - Accent1 2 2 2 4 5" xfId="11407" xr:uid="{736D9074-9A27-4CE7-A25B-17294A3CAB2C}"/>
    <cellStyle name="20% - Accent1 2 2 2 4 5 2" xfId="11408" xr:uid="{E3141703-F34D-4D0B-978F-A4838CFF06F1}"/>
    <cellStyle name="20% - Accent1 2 2 2 4 6" xfId="11409" xr:uid="{D9425B96-A072-45EA-9A0A-A8D2C3AD5131}"/>
    <cellStyle name="20% - Accent1 2 2 2 4 6 2" xfId="11410" xr:uid="{DF0303C5-DD13-47A3-91EB-7373E01F3857}"/>
    <cellStyle name="20% - Accent1 2 2 2 4 7" xfId="11411" xr:uid="{79FF8E99-EA0F-44F2-B613-A62BA3B4D235}"/>
    <cellStyle name="20% - Accent1 2 2 2 4 7 2" xfId="11412" xr:uid="{9F17D781-BC13-44B2-8317-058105EAF9E2}"/>
    <cellStyle name="20% - Accent1 2 2 2 4 8" xfId="11413" xr:uid="{76D52CCC-BFE9-4C1D-8CCA-6D9D6BBDE64F}"/>
    <cellStyle name="20% - Accent1 2 2 2 4 8 2" xfId="11414" xr:uid="{C9E7B71A-D0B2-4668-B23B-0A433B1C620B}"/>
    <cellStyle name="20% - Accent1 2 2 2 4 9" xfId="11415" xr:uid="{986D4223-4504-4249-8511-3F40ED23C795}"/>
    <cellStyle name="20% - Accent1 2 2 2 4 9 2" xfId="11416" xr:uid="{6414D6E5-53C5-4E88-9D38-2D8AF6CD3B40}"/>
    <cellStyle name="20% - Accent1 2 2 2 5" xfId="11417" xr:uid="{3C08A7C1-D7DD-47A1-BC8A-E6D28ECF8810}"/>
    <cellStyle name="20% - Accent1 2 2 2 5 10" xfId="11418" xr:uid="{724FAEA5-8541-4E3A-B5A5-D4743EC76821}"/>
    <cellStyle name="20% - Accent1 2 2 2 5 10 2" xfId="11419" xr:uid="{7944264E-27D7-41F3-9889-792327708174}"/>
    <cellStyle name="20% - Accent1 2 2 2 5 11" xfId="11420" xr:uid="{38E51332-5E62-459F-B359-A73DB0E1CE42}"/>
    <cellStyle name="20% - Accent1 2 2 2 5 11 2" xfId="11421" xr:uid="{5940494A-0F8B-4CFB-BF58-C84C26621AF7}"/>
    <cellStyle name="20% - Accent1 2 2 2 5 12" xfId="11422" xr:uid="{2AEB62FD-1F26-4018-AC50-33E9A846BDF3}"/>
    <cellStyle name="20% - Accent1 2 2 2 5 13" xfId="11423" xr:uid="{731E9FA8-1958-4666-BF85-719DCAD3B313}"/>
    <cellStyle name="20% - Accent1 2 2 2 5 14" xfId="11424" xr:uid="{A01B86FE-06C1-48DD-8D76-B624B4606734}"/>
    <cellStyle name="20% - Accent1 2 2 2 5 15" xfId="11425" xr:uid="{BE21395B-8D29-40AE-95CC-152FFC2A7993}"/>
    <cellStyle name="20% - Accent1 2 2 2 5 16" xfId="11426" xr:uid="{A810B781-AAAA-4AF1-B7C0-2102EBBBC54A}"/>
    <cellStyle name="20% - Accent1 2 2 2 5 17" xfId="11427" xr:uid="{59065EEA-1BD5-46C2-97F0-F4011F7BC140}"/>
    <cellStyle name="20% - Accent1 2 2 2 5 18" xfId="11428" xr:uid="{2A8B8F59-A03F-4752-9EA0-1CB30BF2E778}"/>
    <cellStyle name="20% - Accent1 2 2 2 5 2" xfId="11429" xr:uid="{E1CB7DAB-2DA5-4F6B-B971-65E694EB9487}"/>
    <cellStyle name="20% - Accent1 2 2 2 5 2 2" xfId="11430" xr:uid="{961C6B90-FF77-435A-9802-B83BD5A6B8EE}"/>
    <cellStyle name="20% - Accent1 2 2 2 5 2 3" xfId="11431" xr:uid="{1AC50BD2-7325-4C4F-AE1B-0B78CEA6B6CF}"/>
    <cellStyle name="20% - Accent1 2 2 2 5 2 4" xfId="11432" xr:uid="{283C772D-D87C-4496-A0A0-2CF52F69CDC9}"/>
    <cellStyle name="20% - Accent1 2 2 2 5 2 5" xfId="11433" xr:uid="{722DDEBD-6FC9-4E36-B418-B15ABA8A7BD5}"/>
    <cellStyle name="20% - Accent1 2 2 2 5 2 6" xfId="11434" xr:uid="{2CD57637-3A50-4527-9205-06B3198CC79F}"/>
    <cellStyle name="20% - Accent1 2 2 2 5 2 7" xfId="11435" xr:uid="{D4F68728-B6E8-4823-81E3-1C0E2A670F2C}"/>
    <cellStyle name="20% - Accent1 2 2 2 5 2 8" xfId="11436" xr:uid="{020BB8C2-CCA0-4C68-B085-39F6CFDB0327}"/>
    <cellStyle name="20% - Accent1 2 2 2 5 3" xfId="11437" xr:uid="{9F9B5D5F-279B-4EA3-A935-83FC1DAEBFCF}"/>
    <cellStyle name="20% - Accent1 2 2 2 5 3 2" xfId="11438" xr:uid="{188B27EC-8E12-4ABC-BBC7-2C14567D719D}"/>
    <cellStyle name="20% - Accent1 2 2 2 5 3 3" xfId="11439" xr:uid="{1945B46E-038D-4886-BD5D-7FF398CAD1D1}"/>
    <cellStyle name="20% - Accent1 2 2 2 5 3 4" xfId="11440" xr:uid="{D0D173C1-B6F5-450D-A0CF-C8EFC5760F43}"/>
    <cellStyle name="20% - Accent1 2 2 2 5 3 5" xfId="11441" xr:uid="{F958B045-601E-44E6-9C60-2891846D0B75}"/>
    <cellStyle name="20% - Accent1 2 2 2 5 3 6" xfId="11442" xr:uid="{CE98ABB7-6AC4-4DAB-A8B6-A1FCC098F091}"/>
    <cellStyle name="20% - Accent1 2 2 2 5 3 7" xfId="11443" xr:uid="{D23C9AAF-77F9-4800-BE3C-0DEB61D03F40}"/>
    <cellStyle name="20% - Accent1 2 2 2 5 3 8" xfId="11444" xr:uid="{D5284A8D-FB77-42F0-A9F7-B1E32AF925D3}"/>
    <cellStyle name="20% - Accent1 2 2 2 5 4" xfId="11445" xr:uid="{5A2AA5C8-C684-4001-AA87-4BB284481756}"/>
    <cellStyle name="20% - Accent1 2 2 2 5 4 2" xfId="11446" xr:uid="{1381DA2C-ACA3-459C-8BFC-DB218DB8A7CF}"/>
    <cellStyle name="20% - Accent1 2 2 2 5 5" xfId="11447" xr:uid="{6DF40C0F-4C48-44AB-8F99-D9C119A4801D}"/>
    <cellStyle name="20% - Accent1 2 2 2 5 5 2" xfId="11448" xr:uid="{A624E695-F7C1-4F6B-B052-D6BDABA512EA}"/>
    <cellStyle name="20% - Accent1 2 2 2 5 6" xfId="11449" xr:uid="{EB186345-A245-4847-BEC5-E27E994C2C9A}"/>
    <cellStyle name="20% - Accent1 2 2 2 5 6 2" xfId="11450" xr:uid="{64525412-AA02-4674-BE4C-C6DDE16001C7}"/>
    <cellStyle name="20% - Accent1 2 2 2 5 7" xfId="11451" xr:uid="{59C826C1-FDCE-49A7-8267-9EF124308E11}"/>
    <cellStyle name="20% - Accent1 2 2 2 5 7 2" xfId="11452" xr:uid="{D99BD5C8-E149-476A-B96D-F92410CF7C3D}"/>
    <cellStyle name="20% - Accent1 2 2 2 5 8" xfId="11453" xr:uid="{90471559-2F9E-41E4-91BD-B95B2B5A43E8}"/>
    <cellStyle name="20% - Accent1 2 2 2 5 8 2" xfId="11454" xr:uid="{983700AA-EE4A-454B-A42B-F29B568B207C}"/>
    <cellStyle name="20% - Accent1 2 2 2 5 9" xfId="11455" xr:uid="{E50C0A4D-AA65-4326-AC89-75A2EE4FA340}"/>
    <cellStyle name="20% - Accent1 2 2 2 5 9 2" xfId="11456" xr:uid="{4C9C1FF7-3383-4BBE-8D96-29DFA077E379}"/>
    <cellStyle name="20% - Accent1 2 2 2 6" xfId="11457" xr:uid="{FB6C3396-8256-427C-BF77-F69AE1F079AF}"/>
    <cellStyle name="20% - Accent1 2 2 2 6 10" xfId="11458" xr:uid="{9AE07102-4677-4200-B2C3-E46022F98663}"/>
    <cellStyle name="20% - Accent1 2 2 2 6 10 2" xfId="11459" xr:uid="{32FF43A7-FAB7-40AE-80FD-F24C2EC82006}"/>
    <cellStyle name="20% - Accent1 2 2 2 6 11" xfId="11460" xr:uid="{4894ADDA-EBDB-4AF0-81C7-1D0F637BC8F5}"/>
    <cellStyle name="20% - Accent1 2 2 2 6 11 2" xfId="11461" xr:uid="{3287073B-B081-4B5A-B0F9-A4ADFAD43F17}"/>
    <cellStyle name="20% - Accent1 2 2 2 6 12" xfId="11462" xr:uid="{E5DE0121-CB9C-4B96-AA6A-C15371D72AF8}"/>
    <cellStyle name="20% - Accent1 2 2 2 6 13" xfId="11463" xr:uid="{7CB8C689-23C0-4614-BA3E-50F7BD1BC25A}"/>
    <cellStyle name="20% - Accent1 2 2 2 6 14" xfId="11464" xr:uid="{CB10915A-7168-4EAF-9DE4-C84B4B26587A}"/>
    <cellStyle name="20% - Accent1 2 2 2 6 15" xfId="11465" xr:uid="{3F98EEE4-361B-46E4-975B-9C6387EA6D3D}"/>
    <cellStyle name="20% - Accent1 2 2 2 6 16" xfId="11466" xr:uid="{E6B85DA9-DC0C-441E-BB6B-CD6F50D07C36}"/>
    <cellStyle name="20% - Accent1 2 2 2 6 17" xfId="11467" xr:uid="{242F43FE-9C71-48C8-8ACE-1A2E01C0D47D}"/>
    <cellStyle name="20% - Accent1 2 2 2 6 18" xfId="11468" xr:uid="{515F1C91-7575-4A9F-90EB-E8F6CBDFB410}"/>
    <cellStyle name="20% - Accent1 2 2 2 6 2" xfId="11469" xr:uid="{F564FC37-9152-41B9-AADE-05252D4F7BCF}"/>
    <cellStyle name="20% - Accent1 2 2 2 6 2 2" xfId="11470" xr:uid="{DB60E62E-5EF8-4A94-9435-0931F71F846B}"/>
    <cellStyle name="20% - Accent1 2 2 2 6 2 3" xfId="11471" xr:uid="{DCEBE7F6-0286-435D-B629-74A0F90376E3}"/>
    <cellStyle name="20% - Accent1 2 2 2 6 2 4" xfId="11472" xr:uid="{1F56C62B-8403-4AE6-B51B-1ED1E22E2901}"/>
    <cellStyle name="20% - Accent1 2 2 2 6 2 5" xfId="11473" xr:uid="{A6F412B6-07B9-4C77-A443-CC4D65D1789A}"/>
    <cellStyle name="20% - Accent1 2 2 2 6 2 6" xfId="11474" xr:uid="{DB5E3DC3-4840-47D8-87B7-5D4101671CE5}"/>
    <cellStyle name="20% - Accent1 2 2 2 6 2 7" xfId="11475" xr:uid="{A5056C8B-A8ED-4EB3-9798-C9E6AF275280}"/>
    <cellStyle name="20% - Accent1 2 2 2 6 2 8" xfId="11476" xr:uid="{EC1E3262-FA30-4946-9F33-4881806C1885}"/>
    <cellStyle name="20% - Accent1 2 2 2 6 3" xfId="11477" xr:uid="{67758BE3-CD86-49AC-AA86-B25A594A6C2C}"/>
    <cellStyle name="20% - Accent1 2 2 2 6 3 2" xfId="11478" xr:uid="{5DA76E0A-1299-43EA-958B-B6B084D68A4B}"/>
    <cellStyle name="20% - Accent1 2 2 2 6 3 3" xfId="11479" xr:uid="{2AF5392E-F431-4AA2-98A1-38E2944527BA}"/>
    <cellStyle name="20% - Accent1 2 2 2 6 3 4" xfId="11480" xr:uid="{55A8AE80-C8DA-479F-8163-C25CDE4E8A2D}"/>
    <cellStyle name="20% - Accent1 2 2 2 6 3 5" xfId="11481" xr:uid="{63A1A3F9-96EA-4D0F-B127-F0ABAF6C862D}"/>
    <cellStyle name="20% - Accent1 2 2 2 6 3 6" xfId="11482" xr:uid="{17BFC425-2D6D-4DEC-B67E-8377EEF60D2B}"/>
    <cellStyle name="20% - Accent1 2 2 2 6 3 7" xfId="11483" xr:uid="{57D6F5BB-7234-4125-AEFB-2D8039FA5A92}"/>
    <cellStyle name="20% - Accent1 2 2 2 6 3 8" xfId="11484" xr:uid="{4643A02A-6878-4E37-AAF6-BA3BD259F497}"/>
    <cellStyle name="20% - Accent1 2 2 2 6 4" xfId="11485" xr:uid="{6730FA2D-5A7D-43C3-A9C7-EF2CBB868DAB}"/>
    <cellStyle name="20% - Accent1 2 2 2 6 4 2" xfId="11486" xr:uid="{350C142D-F348-48FF-9646-C515CB9B0114}"/>
    <cellStyle name="20% - Accent1 2 2 2 6 5" xfId="11487" xr:uid="{A0B400DB-DB49-4D3F-8643-B98FF17DFEDD}"/>
    <cellStyle name="20% - Accent1 2 2 2 6 5 2" xfId="11488" xr:uid="{96D03FC0-4901-4811-B4BA-BB649BAB1B20}"/>
    <cellStyle name="20% - Accent1 2 2 2 6 6" xfId="11489" xr:uid="{77D91F84-AE8F-41E9-A07C-C3C6CF05E76D}"/>
    <cellStyle name="20% - Accent1 2 2 2 6 6 2" xfId="11490" xr:uid="{E8351CE9-A37C-4E97-B989-59A9D302F90D}"/>
    <cellStyle name="20% - Accent1 2 2 2 6 7" xfId="11491" xr:uid="{5128D55F-1957-4CAC-B289-A01940D965B0}"/>
    <cellStyle name="20% - Accent1 2 2 2 6 7 2" xfId="11492" xr:uid="{603F0C21-9D6F-4DFE-806F-5A55EE1ECD54}"/>
    <cellStyle name="20% - Accent1 2 2 2 6 8" xfId="11493" xr:uid="{CC17DC8E-1BA6-4EB3-B332-CD021DED0A17}"/>
    <cellStyle name="20% - Accent1 2 2 2 6 8 2" xfId="11494" xr:uid="{36088C22-2F46-4972-967E-85066C60C4E6}"/>
    <cellStyle name="20% - Accent1 2 2 2 6 9" xfId="11495" xr:uid="{2864B3B1-D3AE-45BA-A3F7-518203883FC1}"/>
    <cellStyle name="20% - Accent1 2 2 2 6 9 2" xfId="11496" xr:uid="{0B83B358-695F-4DD7-9B9D-0269DB995734}"/>
    <cellStyle name="20% - Accent1 2 2 2 7" xfId="11497" xr:uid="{2868C7C8-97E7-499C-A317-C8CC5E024729}"/>
    <cellStyle name="20% - Accent1 2 2 2 7 10" xfId="11498" xr:uid="{A63D79CF-C843-4D76-89DD-334F49FFF77A}"/>
    <cellStyle name="20% - Accent1 2 2 2 7 10 2" xfId="11499" xr:uid="{74635105-2206-481D-8376-4A4760339EF3}"/>
    <cellStyle name="20% - Accent1 2 2 2 7 11" xfId="11500" xr:uid="{F8D3C410-D855-4353-8F1F-1836A30011A5}"/>
    <cellStyle name="20% - Accent1 2 2 2 7 11 2" xfId="11501" xr:uid="{D8120B54-64A9-4D76-AB47-45D6A9D779CF}"/>
    <cellStyle name="20% - Accent1 2 2 2 7 12" xfId="11502" xr:uid="{8AE561AC-E478-45D2-A372-88550FAB11E7}"/>
    <cellStyle name="20% - Accent1 2 2 2 7 13" xfId="11503" xr:uid="{7C0CE52E-8E03-4C70-A2BC-64932A7744C6}"/>
    <cellStyle name="20% - Accent1 2 2 2 7 14" xfId="11504" xr:uid="{FA3242F5-15A2-4989-9CE3-635F0FE9A772}"/>
    <cellStyle name="20% - Accent1 2 2 2 7 15" xfId="11505" xr:uid="{5C8DA886-6150-47FF-AC39-D973B2D07900}"/>
    <cellStyle name="20% - Accent1 2 2 2 7 16" xfId="11506" xr:uid="{2647C159-2D81-4901-B99A-81595A6E3025}"/>
    <cellStyle name="20% - Accent1 2 2 2 7 17" xfId="11507" xr:uid="{255BF524-DDC1-4FE2-9AD2-597FECF91C93}"/>
    <cellStyle name="20% - Accent1 2 2 2 7 18" xfId="11508" xr:uid="{42A6C163-7DF9-4727-8B9E-1DC3671D21AC}"/>
    <cellStyle name="20% - Accent1 2 2 2 7 2" xfId="11509" xr:uid="{1C610A8E-7B02-4A6D-8BDC-0C301010EA3F}"/>
    <cellStyle name="20% - Accent1 2 2 2 7 2 2" xfId="11510" xr:uid="{CC2CDF4B-74C7-4921-911B-518899500611}"/>
    <cellStyle name="20% - Accent1 2 2 2 7 2 3" xfId="11511" xr:uid="{F0C1A9F4-F3DF-497E-BC51-51E8DFBEE504}"/>
    <cellStyle name="20% - Accent1 2 2 2 7 2 4" xfId="11512" xr:uid="{01B931A0-F15A-4D94-BC79-119AB326253C}"/>
    <cellStyle name="20% - Accent1 2 2 2 7 2 5" xfId="11513" xr:uid="{91427561-5ABF-4CFC-A729-1121208D3544}"/>
    <cellStyle name="20% - Accent1 2 2 2 7 2 6" xfId="11514" xr:uid="{2B5F6BFC-B39D-4F4C-9794-66126774764E}"/>
    <cellStyle name="20% - Accent1 2 2 2 7 2 7" xfId="11515" xr:uid="{23AF3F78-FB28-430D-8A23-022C0A670407}"/>
    <cellStyle name="20% - Accent1 2 2 2 7 2 8" xfId="11516" xr:uid="{3AAAE2D0-7909-4C5B-B2C9-8585BA053796}"/>
    <cellStyle name="20% - Accent1 2 2 2 7 3" xfId="11517" xr:uid="{8466F404-F472-46B7-93B7-55FB6A805F4D}"/>
    <cellStyle name="20% - Accent1 2 2 2 7 3 2" xfId="11518" xr:uid="{0AD1D1A3-F3CB-4BF7-B20A-2887FC13ACEF}"/>
    <cellStyle name="20% - Accent1 2 2 2 7 3 3" xfId="11519" xr:uid="{C46A6F61-670F-4CF9-88DB-C26ADCB01CCC}"/>
    <cellStyle name="20% - Accent1 2 2 2 7 3 4" xfId="11520" xr:uid="{7EF9D1D6-0E91-4794-B19C-085604A2E0E5}"/>
    <cellStyle name="20% - Accent1 2 2 2 7 3 5" xfId="11521" xr:uid="{84BFB06F-6980-428B-BF05-3B5855160F0F}"/>
    <cellStyle name="20% - Accent1 2 2 2 7 3 6" xfId="11522" xr:uid="{FF956C99-CF0F-4405-BDF2-14681B4A1E03}"/>
    <cellStyle name="20% - Accent1 2 2 2 7 3 7" xfId="11523" xr:uid="{01F8EB0F-5FE0-45C5-877A-085C05BCB349}"/>
    <cellStyle name="20% - Accent1 2 2 2 7 3 8" xfId="11524" xr:uid="{1A87A7C1-2530-4A94-A6DB-A5F957756E63}"/>
    <cellStyle name="20% - Accent1 2 2 2 7 4" xfId="11525" xr:uid="{14D9705A-F35E-4583-B49C-CD3317F04C59}"/>
    <cellStyle name="20% - Accent1 2 2 2 7 4 2" xfId="11526" xr:uid="{BA3DD858-5981-497B-BD76-A8E09421C6B7}"/>
    <cellStyle name="20% - Accent1 2 2 2 7 5" xfId="11527" xr:uid="{1E02280D-BE03-4392-BAC0-1AE7FFF7F389}"/>
    <cellStyle name="20% - Accent1 2 2 2 7 5 2" xfId="11528" xr:uid="{3C175D08-8B05-46CF-8300-AADB5DBAD269}"/>
    <cellStyle name="20% - Accent1 2 2 2 7 6" xfId="11529" xr:uid="{443015AA-71EF-4004-8605-1B0F9D85B878}"/>
    <cellStyle name="20% - Accent1 2 2 2 7 6 2" xfId="11530" xr:uid="{85F742E7-FBB4-4C8E-920E-A0DBB064D159}"/>
    <cellStyle name="20% - Accent1 2 2 2 7 7" xfId="11531" xr:uid="{E6E91E3A-BFB0-4124-B615-BAF11F0E504D}"/>
    <cellStyle name="20% - Accent1 2 2 2 7 7 2" xfId="11532" xr:uid="{8860367E-48F3-48ED-841F-E40CCBB813E5}"/>
    <cellStyle name="20% - Accent1 2 2 2 7 8" xfId="11533" xr:uid="{A6F2ACD7-1102-45F8-9152-535A1703A3E8}"/>
    <cellStyle name="20% - Accent1 2 2 2 7 8 2" xfId="11534" xr:uid="{1AF0CC63-5269-422C-BDAF-E912310DBD25}"/>
    <cellStyle name="20% - Accent1 2 2 2 7 9" xfId="11535" xr:uid="{C2A8F9D8-B4B8-408C-8ED5-7477D20CF916}"/>
    <cellStyle name="20% - Accent1 2 2 2 7 9 2" xfId="11536" xr:uid="{81F74860-B809-49DA-87EE-0B6F6043045D}"/>
    <cellStyle name="20% - Accent1 2 2 2 8" xfId="11537" xr:uid="{600C9389-FD0D-4639-8CE9-B3BCB8C79B61}"/>
    <cellStyle name="20% - Accent1 2 2 2 8 10" xfId="11538" xr:uid="{FC2A4679-D9CE-4CB8-977D-B470183F3CC7}"/>
    <cellStyle name="20% - Accent1 2 2 2 8 10 2" xfId="11539" xr:uid="{4E08E24A-CEF2-4A1E-966A-0FA7E50AB08D}"/>
    <cellStyle name="20% - Accent1 2 2 2 8 11" xfId="11540" xr:uid="{41F8E37D-F0EA-4475-BBF9-B0789EAF6F2C}"/>
    <cellStyle name="20% - Accent1 2 2 2 8 11 2" xfId="11541" xr:uid="{8DD016CC-11F9-41AB-B766-9BD5B42BF2E2}"/>
    <cellStyle name="20% - Accent1 2 2 2 8 12" xfId="11542" xr:uid="{E1FE4727-F88E-4948-9E94-8B457282BD4C}"/>
    <cellStyle name="20% - Accent1 2 2 2 8 13" xfId="11543" xr:uid="{B1E7862D-5CAA-4613-B9C2-9098CD3C23AB}"/>
    <cellStyle name="20% - Accent1 2 2 2 8 14" xfId="11544" xr:uid="{5BE0CCBB-C8BF-4FD9-9CB3-C43D77DAACB8}"/>
    <cellStyle name="20% - Accent1 2 2 2 8 15" xfId="11545" xr:uid="{48794782-4082-432D-973C-2F7B1E2D19BC}"/>
    <cellStyle name="20% - Accent1 2 2 2 8 16" xfId="11546" xr:uid="{88BBB2F9-5717-421C-86AD-14607E6F2862}"/>
    <cellStyle name="20% - Accent1 2 2 2 8 17" xfId="11547" xr:uid="{9DDB6D48-D102-4C89-8E9B-95971120FB59}"/>
    <cellStyle name="20% - Accent1 2 2 2 8 18" xfId="11548" xr:uid="{B7A9DB25-88E9-4DAE-A774-B0443FBBA438}"/>
    <cellStyle name="20% - Accent1 2 2 2 8 2" xfId="11549" xr:uid="{6DD95293-9A2B-4566-8947-5EF0737CECAC}"/>
    <cellStyle name="20% - Accent1 2 2 2 8 2 2" xfId="11550" xr:uid="{E057ABFF-67B7-4457-AA2F-3F536F83DFF3}"/>
    <cellStyle name="20% - Accent1 2 2 2 8 2 3" xfId="11551" xr:uid="{6E371214-B486-4C81-8C25-74FEBA6B9CC0}"/>
    <cellStyle name="20% - Accent1 2 2 2 8 2 4" xfId="11552" xr:uid="{1C64133E-06F1-4D3C-A4A0-B6AAFD2B2D39}"/>
    <cellStyle name="20% - Accent1 2 2 2 8 2 5" xfId="11553" xr:uid="{94258AA3-08A7-4D73-B170-DACF83EC0E5F}"/>
    <cellStyle name="20% - Accent1 2 2 2 8 2 6" xfId="11554" xr:uid="{02623170-6D79-4A68-9AC3-02CE63EABC35}"/>
    <cellStyle name="20% - Accent1 2 2 2 8 2 7" xfId="11555" xr:uid="{E3A58DA8-9F68-47F0-A09C-B910116BC456}"/>
    <cellStyle name="20% - Accent1 2 2 2 8 2 8" xfId="11556" xr:uid="{7182816C-409E-4E3D-8456-3DDE76D6D177}"/>
    <cellStyle name="20% - Accent1 2 2 2 8 3" xfId="11557" xr:uid="{B1C42CFA-59C2-4318-87EE-E83B1172DDDB}"/>
    <cellStyle name="20% - Accent1 2 2 2 8 3 2" xfId="11558" xr:uid="{06067A95-B519-4427-BA45-67DC1EAA9B1E}"/>
    <cellStyle name="20% - Accent1 2 2 2 8 3 3" xfId="11559" xr:uid="{54769333-0155-4F12-84CB-6B4E31A9377E}"/>
    <cellStyle name="20% - Accent1 2 2 2 8 3 4" xfId="11560" xr:uid="{39ACD9D4-8A05-431C-B310-9B4AD71696E2}"/>
    <cellStyle name="20% - Accent1 2 2 2 8 3 5" xfId="11561" xr:uid="{D741D1A4-AAF0-4AEF-844E-E4FEE493094F}"/>
    <cellStyle name="20% - Accent1 2 2 2 8 3 6" xfId="11562" xr:uid="{05F60E29-B4A5-4348-B6E7-9C5A95A97B57}"/>
    <cellStyle name="20% - Accent1 2 2 2 8 3 7" xfId="11563" xr:uid="{38AAEABA-30B0-4ADF-9252-86C973E27AE5}"/>
    <cellStyle name="20% - Accent1 2 2 2 8 3 8" xfId="11564" xr:uid="{6E8A05A9-CABB-467F-9A9D-3B51D13AECC6}"/>
    <cellStyle name="20% - Accent1 2 2 2 8 4" xfId="11565" xr:uid="{DC3A40C4-548B-4FAD-A3F3-8BE87D8505B3}"/>
    <cellStyle name="20% - Accent1 2 2 2 8 4 2" xfId="11566" xr:uid="{1AA555B5-E9B0-45FC-9BC0-04D7433D678C}"/>
    <cellStyle name="20% - Accent1 2 2 2 8 5" xfId="11567" xr:uid="{B58B9009-5DBD-41D9-95DE-60434FC1AE38}"/>
    <cellStyle name="20% - Accent1 2 2 2 8 5 2" xfId="11568" xr:uid="{C5D928F6-A6F2-46CE-86FC-8A7C19B472C9}"/>
    <cellStyle name="20% - Accent1 2 2 2 8 6" xfId="11569" xr:uid="{366596AD-33B9-4CF0-92B5-110CB648018B}"/>
    <cellStyle name="20% - Accent1 2 2 2 8 6 2" xfId="11570" xr:uid="{45E09092-EABB-4D10-8709-CD954C4BDDCE}"/>
    <cellStyle name="20% - Accent1 2 2 2 8 7" xfId="11571" xr:uid="{FBD2A133-16EB-4829-AC1E-EEE92CABE9B3}"/>
    <cellStyle name="20% - Accent1 2 2 2 8 7 2" xfId="11572" xr:uid="{7ED2686A-21EB-4CF7-A4E7-48DDF5F32F4F}"/>
    <cellStyle name="20% - Accent1 2 2 2 8 8" xfId="11573" xr:uid="{7B07B5DE-0E34-4577-912B-80E3FFAD16CB}"/>
    <cellStyle name="20% - Accent1 2 2 2 8 8 2" xfId="11574" xr:uid="{122104DC-F5AC-41DA-97F2-5B62F8BABA71}"/>
    <cellStyle name="20% - Accent1 2 2 2 8 9" xfId="11575" xr:uid="{03CA80D2-2E30-4D72-8BA0-7B566E686CDE}"/>
    <cellStyle name="20% - Accent1 2 2 2 8 9 2" xfId="11576" xr:uid="{27163BB4-5778-4AAA-B8B5-28C84C1301BC}"/>
    <cellStyle name="20% - Accent1 2 2 2 9" xfId="11577" xr:uid="{655C5DE8-BB00-44C6-ADCB-D8599D871C22}"/>
    <cellStyle name="20% - Accent1 2 2 2 9 10" xfId="11578" xr:uid="{145A034A-3C8F-4006-B041-0D883238B198}"/>
    <cellStyle name="20% - Accent1 2 2 2 9 10 2" xfId="11579" xr:uid="{3CF7BCE6-61ED-455C-8E83-B13A0C3A3FE5}"/>
    <cellStyle name="20% - Accent1 2 2 2 9 11" xfId="11580" xr:uid="{6B7FD086-DAAF-4DA1-988F-B8504D8B94F6}"/>
    <cellStyle name="20% - Accent1 2 2 2 9 11 2" xfId="11581" xr:uid="{3DF8BCAF-089C-4E64-B813-39AF524C1C23}"/>
    <cellStyle name="20% - Accent1 2 2 2 9 12" xfId="11582" xr:uid="{BAB4FDE8-D806-403F-AD36-CFD18623A6F7}"/>
    <cellStyle name="20% - Accent1 2 2 2 9 13" xfId="11583" xr:uid="{96764E2E-28AC-47C4-A460-0E2660CDBADA}"/>
    <cellStyle name="20% - Accent1 2 2 2 9 14" xfId="11584" xr:uid="{5E6F262D-A69F-4051-BDEC-AFA70232971C}"/>
    <cellStyle name="20% - Accent1 2 2 2 9 15" xfId="11585" xr:uid="{B7B8BD82-ECAB-4705-B904-03C9E65C1F92}"/>
    <cellStyle name="20% - Accent1 2 2 2 9 16" xfId="11586" xr:uid="{138986A6-E282-4340-8E27-702558957CBB}"/>
    <cellStyle name="20% - Accent1 2 2 2 9 17" xfId="11587" xr:uid="{D5B3CC93-57CD-4EEB-8A95-8C7EE8D0B16A}"/>
    <cellStyle name="20% - Accent1 2 2 2 9 18" xfId="11588" xr:uid="{32E605B4-1BD3-41CC-AD30-9B63060916C9}"/>
    <cellStyle name="20% - Accent1 2 2 2 9 2" xfId="11589" xr:uid="{D15C3052-6417-4C20-A715-CEC0C0FC7FBA}"/>
    <cellStyle name="20% - Accent1 2 2 2 9 2 2" xfId="11590" xr:uid="{436E0907-610C-436E-9984-F082656F3997}"/>
    <cellStyle name="20% - Accent1 2 2 2 9 2 3" xfId="11591" xr:uid="{B67010C3-DECB-41D0-83DC-3B5845FD8E85}"/>
    <cellStyle name="20% - Accent1 2 2 2 9 2 4" xfId="11592" xr:uid="{95DB185E-95D6-41C9-B644-581937230654}"/>
    <cellStyle name="20% - Accent1 2 2 2 9 2 5" xfId="11593" xr:uid="{FC8E20B5-253F-45FC-AA2D-33D6E42E6F3D}"/>
    <cellStyle name="20% - Accent1 2 2 2 9 2 6" xfId="11594" xr:uid="{6B34CC52-0FE3-4817-B022-6C3F50090056}"/>
    <cellStyle name="20% - Accent1 2 2 2 9 2 7" xfId="11595" xr:uid="{76393BA2-0D17-498F-B802-4658708868A7}"/>
    <cellStyle name="20% - Accent1 2 2 2 9 2 8" xfId="11596" xr:uid="{AA7B9E1F-450F-4E31-A5A5-075AB07A45DC}"/>
    <cellStyle name="20% - Accent1 2 2 2 9 3" xfId="11597" xr:uid="{3768892B-3549-4DD5-9CC2-C7DAC9EC9BF8}"/>
    <cellStyle name="20% - Accent1 2 2 2 9 3 2" xfId="11598" xr:uid="{47922F70-F941-41E2-A657-E4C58CF6E943}"/>
    <cellStyle name="20% - Accent1 2 2 2 9 3 3" xfId="11599" xr:uid="{E0FF50B9-38FC-4BFE-AD27-AA4855454029}"/>
    <cellStyle name="20% - Accent1 2 2 2 9 3 4" xfId="11600" xr:uid="{2ABE8CD6-7C1F-4947-B64E-F89FC9CBC45C}"/>
    <cellStyle name="20% - Accent1 2 2 2 9 3 5" xfId="11601" xr:uid="{CB0E21F8-29B1-4A09-AD0A-B6AD679CF364}"/>
    <cellStyle name="20% - Accent1 2 2 2 9 3 6" xfId="11602" xr:uid="{C76F6014-26A6-4F56-BF56-20D6D39C40AF}"/>
    <cellStyle name="20% - Accent1 2 2 2 9 3 7" xfId="11603" xr:uid="{64E4171D-3144-4608-ABF8-66A2ADB3E1D8}"/>
    <cellStyle name="20% - Accent1 2 2 2 9 3 8" xfId="11604" xr:uid="{6F98FE0A-7D50-44D7-9CE8-FD215F489448}"/>
    <cellStyle name="20% - Accent1 2 2 2 9 4" xfId="11605" xr:uid="{A8261345-F65D-462D-8525-3D15C994798D}"/>
    <cellStyle name="20% - Accent1 2 2 2 9 4 2" xfId="11606" xr:uid="{70A7F6E7-974F-4D49-BADA-F4D69E63CEDD}"/>
    <cellStyle name="20% - Accent1 2 2 2 9 5" xfId="11607" xr:uid="{97E8B02D-DAF0-4B90-AAA4-AAAFA88B03EC}"/>
    <cellStyle name="20% - Accent1 2 2 2 9 5 2" xfId="11608" xr:uid="{43C329B2-49F4-464B-B473-A917C6CD7248}"/>
    <cellStyle name="20% - Accent1 2 2 2 9 6" xfId="11609" xr:uid="{D9B5DB9B-5AB9-430E-83C5-2551407FD0E7}"/>
    <cellStyle name="20% - Accent1 2 2 2 9 6 2" xfId="11610" xr:uid="{3C976B65-B955-4F3C-BE16-5CC0AEDBCA00}"/>
    <cellStyle name="20% - Accent1 2 2 2 9 7" xfId="11611" xr:uid="{AA5F535F-C82B-4BF4-A2EB-995C0EE70C43}"/>
    <cellStyle name="20% - Accent1 2 2 2 9 7 2" xfId="11612" xr:uid="{04D8051A-1E12-483F-80B0-495020703C40}"/>
    <cellStyle name="20% - Accent1 2 2 2 9 8" xfId="11613" xr:uid="{AE93410A-5F31-4B8B-B90C-37EE31CCD1ED}"/>
    <cellStyle name="20% - Accent1 2 2 2 9 8 2" xfId="11614" xr:uid="{18DE8C85-5F34-432F-A30A-4FC182D0CE77}"/>
    <cellStyle name="20% - Accent1 2 2 2 9 9" xfId="11615" xr:uid="{B9D95D26-08A9-4E7D-91B3-55FACA2D4C8B}"/>
    <cellStyle name="20% - Accent1 2 2 2 9 9 2" xfId="11616" xr:uid="{2AEA308E-2261-472C-A9B2-84601DA5B0A3}"/>
    <cellStyle name="20% - Accent1 2 2 2_Results &amp; key fig." xfId="40928" xr:uid="{36982790-340A-497B-BFE3-B478AEF9C91D}"/>
    <cellStyle name="20% - Accent1 2 2 20" xfId="11617" xr:uid="{07AFA3D2-3835-4F89-9CDD-BC90401DF92E}"/>
    <cellStyle name="20% - Accent1 2 2 21" xfId="11618" xr:uid="{1BF70FC1-2DDC-4E14-95E9-48D153A2BCAD}"/>
    <cellStyle name="20% - Accent1 2 2 21 2" xfId="11619" xr:uid="{AFC730D9-712D-4E46-B496-2757FE035CDF}"/>
    <cellStyle name="20% - Accent1 2 2 22" xfId="11620" xr:uid="{E5CE9A87-96CB-452D-929F-1A348D283E55}"/>
    <cellStyle name="20% - Accent1 2 2 23" xfId="11621" xr:uid="{61B7A52D-D37E-4D20-8E9D-8A5BE357C997}"/>
    <cellStyle name="20% - Accent1 2 2 24" xfId="11622" xr:uid="{6DE849E8-6E3D-4486-BE38-CD275E8BDDB1}"/>
    <cellStyle name="20% - Accent1 2 2 25" xfId="11623" xr:uid="{9BF5CB75-F833-4934-B925-9A444B0F1B91}"/>
    <cellStyle name="20% - Accent1 2 2 26" xfId="11624" xr:uid="{E175D299-74E5-4653-9888-51DBBCF623B0}"/>
    <cellStyle name="20% - Accent1 2 2 27" xfId="11625" xr:uid="{DEA8065A-C5FD-4810-86EB-C1DA734CAC9F}"/>
    <cellStyle name="20% - Accent1 2 2 28" xfId="11626" xr:uid="{EAF012AA-B664-48F2-9D96-87449306752C}"/>
    <cellStyle name="20% - Accent1 2 2 28 2" xfId="11627" xr:uid="{EF6415AB-4004-4A75-A8B7-50F8A3E4366D}"/>
    <cellStyle name="20% - Accent1 2 2 28 2 2" xfId="11628" xr:uid="{C931E86B-7F58-404C-98F0-C22172F663F9}"/>
    <cellStyle name="20% - Accent1 2 2 28 2 3" xfId="11629" xr:uid="{20E51686-38C5-4359-B507-C3909CB316C0}"/>
    <cellStyle name="20% - Accent1 2 2 28 3" xfId="11630" xr:uid="{760DCFE6-D275-4F6C-98CA-276906176C74}"/>
    <cellStyle name="20% - Accent1 2 2 28 4" xfId="11631" xr:uid="{B2299EBB-93AE-429D-A0DE-79633BCD94C9}"/>
    <cellStyle name="20% - Accent1 2 2 28 5" xfId="11632" xr:uid="{F866EB6E-8EEA-4ADA-8C28-804D3392023E}"/>
    <cellStyle name="20% - Accent1 2 2 28 6" xfId="11633" xr:uid="{935730ED-FF1B-4D1F-B5DF-73546C370237}"/>
    <cellStyle name="20% - Accent1 2 2 28 7" xfId="11634" xr:uid="{FA5A46C4-B144-4808-80BB-92D131654B69}"/>
    <cellStyle name="20% - Accent1 2 2 28 8" xfId="11635" xr:uid="{2D909D0E-67D7-43D0-9A4B-13FC2A51EC41}"/>
    <cellStyle name="20% - Accent1 2 2 28 9" xfId="11636" xr:uid="{C871464D-3822-498C-994A-6379E32BF2EB}"/>
    <cellStyle name="20% - Accent1 2 2 29" xfId="11637" xr:uid="{F87BAF51-0733-49E2-AC5F-68C443564735}"/>
    <cellStyle name="20% - Accent1 2 2 29 2" xfId="11638" xr:uid="{8EFC9FA8-B79C-4D7C-8D9D-8D1568183A3D}"/>
    <cellStyle name="20% - Accent1 2 2 29 3" xfId="11639" xr:uid="{F0D7CDE1-7B27-4128-B824-E6DD96ABDD99}"/>
    <cellStyle name="20% - Accent1 2 2 3" xfId="11640" xr:uid="{D51CEFB9-D254-4598-9642-16CD53E6006F}"/>
    <cellStyle name="20% - Accent1 2 2 3 10" xfId="11641" xr:uid="{47CACC9C-A236-4774-B341-D7C7DA068008}"/>
    <cellStyle name="20% - Accent1 2 2 3 10 2" xfId="11642" xr:uid="{90A00C6E-769D-48BB-9D12-C59C7824CDB4}"/>
    <cellStyle name="20% - Accent1 2 2 3 11" xfId="11643" xr:uid="{7A7744D8-9DB5-4BB2-92A0-A65A20CB15AF}"/>
    <cellStyle name="20% - Accent1 2 2 3 11 2" xfId="11644" xr:uid="{C3607AAE-17AC-45A9-BB13-39B40182E60C}"/>
    <cellStyle name="20% - Accent1 2 2 3 12" xfId="11645" xr:uid="{5C8B1D77-AFC3-40F7-8D94-5662386CAD5B}"/>
    <cellStyle name="20% - Accent1 2 2 3 12 2" xfId="11646" xr:uid="{00E411E2-AA38-4B64-818C-52D3D8DEED1E}"/>
    <cellStyle name="20% - Accent1 2 2 3 13" xfId="11647" xr:uid="{BBC3CB77-03F9-483C-A32A-EA21B53C6E09}"/>
    <cellStyle name="20% - Accent1 2 2 3 13 2" xfId="11648" xr:uid="{5AFD8FCA-13CA-4DF3-B069-E8A367893FDE}"/>
    <cellStyle name="20% - Accent1 2 2 3 14" xfId="11649" xr:uid="{5A2074A4-100E-4ED8-B347-208FC1FE7A94}"/>
    <cellStyle name="20% - Accent1 2 2 3 14 2" xfId="11650" xr:uid="{F3E0F2B5-ECF8-45B9-B587-43A20FC63307}"/>
    <cellStyle name="20% - Accent1 2 2 3 15" xfId="11651" xr:uid="{5E092993-26F8-4861-8C53-81E2FAB4BFD7}"/>
    <cellStyle name="20% - Accent1 2 2 3 15 2" xfId="11652" xr:uid="{9682A7BF-2760-44C3-A34D-7ECA1A99B69F}"/>
    <cellStyle name="20% - Accent1 2 2 3 16" xfId="11653" xr:uid="{94A3B114-1D7E-4339-8F70-711D40A5413C}"/>
    <cellStyle name="20% - Accent1 2 2 3 16 2" xfId="11654" xr:uid="{2FB801AC-F4BF-40C5-9413-3F86818489DE}"/>
    <cellStyle name="20% - Accent1 2 2 3 17" xfId="11655" xr:uid="{D7DC943E-2361-4768-89CB-6D553C2882F3}"/>
    <cellStyle name="20% - Accent1 2 2 3 18" xfId="11656" xr:uid="{AD124085-BDE1-4737-B0F1-566390269F90}"/>
    <cellStyle name="20% - Accent1 2 2 3 19" xfId="11657" xr:uid="{1E883351-AC7C-47CA-A05E-34678469931A}"/>
    <cellStyle name="20% - Accent1 2 2 3 2" xfId="11658" xr:uid="{537CBC03-346C-4782-A8B1-F183FB95983F}"/>
    <cellStyle name="20% - Accent1 2 2 3 2 10" xfId="11659" xr:uid="{B3633BB7-037C-48CC-9A98-93E30408B6E4}"/>
    <cellStyle name="20% - Accent1 2 2 3 2 10 2" xfId="11660" xr:uid="{33FEF796-0079-41D3-AB12-E1869C365D4B}"/>
    <cellStyle name="20% - Accent1 2 2 3 2 11" xfId="11661" xr:uid="{694757FA-F918-468A-91C7-86D26D0454A0}"/>
    <cellStyle name="20% - Accent1 2 2 3 2 11 2" xfId="11662" xr:uid="{7A51FD59-BDD7-41EA-8EF6-09F4BF66DC05}"/>
    <cellStyle name="20% - Accent1 2 2 3 2 12" xfId="11663" xr:uid="{3EF87F47-7087-4D0D-8DD2-53CBEC94139F}"/>
    <cellStyle name="20% - Accent1 2 2 3 2 13" xfId="11664" xr:uid="{F7D21610-6CB9-4077-8691-30C458DD1615}"/>
    <cellStyle name="20% - Accent1 2 2 3 2 14" xfId="11665" xr:uid="{C10091B6-EC4E-462A-AB47-D43A7FA07B71}"/>
    <cellStyle name="20% - Accent1 2 2 3 2 15" xfId="11666" xr:uid="{B783B3AB-0B0B-4BD2-81B0-03BA8791DC68}"/>
    <cellStyle name="20% - Accent1 2 2 3 2 16" xfId="11667" xr:uid="{B5D2ED0B-4F90-44CD-9722-27055C121DBA}"/>
    <cellStyle name="20% - Accent1 2 2 3 2 17" xfId="11668" xr:uid="{95C20CBA-FE05-4566-A213-3F8E8C6DB056}"/>
    <cellStyle name="20% - Accent1 2 2 3 2 18" xfId="11669" xr:uid="{7CFEFB5F-90D4-4EF0-8C8C-BCA2FE81BD82}"/>
    <cellStyle name="20% - Accent1 2 2 3 2 2" xfId="11670" xr:uid="{ED427D47-976F-4489-AB68-DFE2649F1574}"/>
    <cellStyle name="20% - Accent1 2 2 3 2 2 2" xfId="11671" xr:uid="{2C0EC9CA-35CE-4014-8047-A795A3BD9B49}"/>
    <cellStyle name="20% - Accent1 2 2 3 2 2 3" xfId="11672" xr:uid="{A75B0463-D2C7-44CD-A687-E57B7FF672F6}"/>
    <cellStyle name="20% - Accent1 2 2 3 2 2 4" xfId="11673" xr:uid="{841D539E-DD78-427E-9DD7-A8B8C3876FC1}"/>
    <cellStyle name="20% - Accent1 2 2 3 2 2 5" xfId="11674" xr:uid="{D10B15B0-E822-4CA9-8652-F09DC7453D5A}"/>
    <cellStyle name="20% - Accent1 2 2 3 2 2 6" xfId="11675" xr:uid="{AD225477-B818-45F0-BE2B-002BE43D6A6F}"/>
    <cellStyle name="20% - Accent1 2 2 3 2 2 7" xfId="11676" xr:uid="{FE2913AD-9831-4412-B8C3-0852E9ADD3F4}"/>
    <cellStyle name="20% - Accent1 2 2 3 2 2 8" xfId="11677" xr:uid="{CCEB40BE-7298-42E2-8239-F761D92CC9D5}"/>
    <cellStyle name="20% - Accent1 2 2 3 2 3" xfId="11678" xr:uid="{9577A5E5-8740-4197-8C11-8204FEFAC599}"/>
    <cellStyle name="20% - Accent1 2 2 3 2 3 2" xfId="11679" xr:uid="{6D9C8162-7946-4D7B-B9E8-1DB7256EFE05}"/>
    <cellStyle name="20% - Accent1 2 2 3 2 3 3" xfId="11680" xr:uid="{625F10FF-8FA7-4BB3-9378-AA606E3B74E9}"/>
    <cellStyle name="20% - Accent1 2 2 3 2 3 4" xfId="11681" xr:uid="{984B75BE-DF93-4216-AD7F-95458F1CB4EE}"/>
    <cellStyle name="20% - Accent1 2 2 3 2 3 5" xfId="11682" xr:uid="{F09D3EC6-A2BE-4F9F-98B2-63AA1E40C662}"/>
    <cellStyle name="20% - Accent1 2 2 3 2 3 6" xfId="11683" xr:uid="{D2C3B6A8-BBC4-4D60-8F28-60AB5A5B3F86}"/>
    <cellStyle name="20% - Accent1 2 2 3 2 3 7" xfId="11684" xr:uid="{AD0EE7E9-DAD8-403F-BE15-56C8A44335E6}"/>
    <cellStyle name="20% - Accent1 2 2 3 2 3 8" xfId="11685" xr:uid="{65EE14E8-CEB4-48F4-B526-4823E4E14E7E}"/>
    <cellStyle name="20% - Accent1 2 2 3 2 4" xfId="11686" xr:uid="{6DD00DDE-7E2D-457B-8A0F-DAF87D8BDE5A}"/>
    <cellStyle name="20% - Accent1 2 2 3 2 4 2" xfId="11687" xr:uid="{F0A2ED0F-2244-4704-9308-5F52A3FC78D0}"/>
    <cellStyle name="20% - Accent1 2 2 3 2 5" xfId="11688" xr:uid="{1AE709D2-1EFE-4F17-BEDA-4A30BC5A0D03}"/>
    <cellStyle name="20% - Accent1 2 2 3 2 5 2" xfId="11689" xr:uid="{2907934D-6B9F-4685-B9AD-1C2B1A7BDDB9}"/>
    <cellStyle name="20% - Accent1 2 2 3 2 6" xfId="11690" xr:uid="{1B3ADB60-5FCF-43D8-9ABA-5680FB47EFFF}"/>
    <cellStyle name="20% - Accent1 2 2 3 2 6 2" xfId="11691" xr:uid="{019D56C0-C9B4-4A31-B732-06D026134236}"/>
    <cellStyle name="20% - Accent1 2 2 3 2 7" xfId="11692" xr:uid="{B7E7E467-618C-48FD-A186-880080AC226C}"/>
    <cellStyle name="20% - Accent1 2 2 3 2 7 2" xfId="11693" xr:uid="{5A68EC3F-2DF2-4432-9958-F2E45EE4CB11}"/>
    <cellStyle name="20% - Accent1 2 2 3 2 8" xfId="11694" xr:uid="{4B667285-3857-454F-9AB1-82FB4AD8A7A6}"/>
    <cellStyle name="20% - Accent1 2 2 3 2 8 2" xfId="11695" xr:uid="{3116DCDA-6B3F-45BD-9B28-5B52A0AC5CAA}"/>
    <cellStyle name="20% - Accent1 2 2 3 2 9" xfId="11696" xr:uid="{D76AA7D5-2456-40E8-BB78-078DA5EEB193}"/>
    <cellStyle name="20% - Accent1 2 2 3 2 9 2" xfId="11697" xr:uid="{7C10EEEB-F39A-4B06-A6FF-AD41A5CCFE11}"/>
    <cellStyle name="20% - Accent1 2 2 3 20" xfId="11698" xr:uid="{EEF9863D-8A6F-4AC2-8544-108AB2C3C5EB}"/>
    <cellStyle name="20% - Accent1 2 2 3 21" xfId="11699" xr:uid="{5E3E3E25-E439-49CA-A951-C2C3DF319309}"/>
    <cellStyle name="20% - Accent1 2 2 3 22" xfId="11700" xr:uid="{25011825-1990-4D4C-9348-0F5635AAA23A}"/>
    <cellStyle name="20% - Accent1 2 2 3 23" xfId="11701" xr:uid="{18137560-190D-4496-9111-71091675DDC2}"/>
    <cellStyle name="20% - Accent1 2 2 3 3" xfId="11702" xr:uid="{6E8766EF-5FBF-40F9-B8E1-1844CC607F9D}"/>
    <cellStyle name="20% - Accent1 2 2 3 3 10" xfId="11703" xr:uid="{BB83B831-C88E-4A14-864E-E33B58DEAADC}"/>
    <cellStyle name="20% - Accent1 2 2 3 3 10 2" xfId="11704" xr:uid="{77DD9B09-897F-480E-ABBF-A9C5A5CE5935}"/>
    <cellStyle name="20% - Accent1 2 2 3 3 11" xfId="11705" xr:uid="{FA79271A-FFDC-4E8B-97DA-6AC7125D7C5B}"/>
    <cellStyle name="20% - Accent1 2 2 3 3 11 2" xfId="11706" xr:uid="{66F47FDB-6250-4EA0-88AA-D1E1E5F14256}"/>
    <cellStyle name="20% - Accent1 2 2 3 3 12" xfId="11707" xr:uid="{8ADCC17F-C2D1-4E9B-A377-81901C645E86}"/>
    <cellStyle name="20% - Accent1 2 2 3 3 13" xfId="11708" xr:uid="{47368E35-0CF4-4F9A-BFE4-290B92245E83}"/>
    <cellStyle name="20% - Accent1 2 2 3 3 14" xfId="11709" xr:uid="{A2C2E6E4-4575-4459-9584-A9B5C2707A5A}"/>
    <cellStyle name="20% - Accent1 2 2 3 3 15" xfId="11710" xr:uid="{630AE29B-C19F-431D-B6F7-5C0C2CA6559C}"/>
    <cellStyle name="20% - Accent1 2 2 3 3 16" xfId="11711" xr:uid="{A02987ED-EC64-430D-B08A-1347FD4C1E20}"/>
    <cellStyle name="20% - Accent1 2 2 3 3 17" xfId="11712" xr:uid="{C54252BB-60F0-403D-934A-47B09B1EDF81}"/>
    <cellStyle name="20% - Accent1 2 2 3 3 18" xfId="11713" xr:uid="{3A8D6C49-2B2E-4784-BA1A-451C035E7BD9}"/>
    <cellStyle name="20% - Accent1 2 2 3 3 2" xfId="11714" xr:uid="{ED069AB4-FE7A-4671-BD6F-8AD0EA578176}"/>
    <cellStyle name="20% - Accent1 2 2 3 3 2 2" xfId="11715" xr:uid="{5FE5B376-38FD-4ADE-93F8-FA5EF67F5A0C}"/>
    <cellStyle name="20% - Accent1 2 2 3 3 2 3" xfId="11716" xr:uid="{0F7898F8-FD5E-4DA1-9B86-384922195AA0}"/>
    <cellStyle name="20% - Accent1 2 2 3 3 2 4" xfId="11717" xr:uid="{C8A6263D-0A9F-4374-BB80-9910155AAC76}"/>
    <cellStyle name="20% - Accent1 2 2 3 3 2 5" xfId="11718" xr:uid="{F97124E4-A277-416D-8522-F618C25D4B7F}"/>
    <cellStyle name="20% - Accent1 2 2 3 3 2 6" xfId="11719" xr:uid="{E80334FF-60CD-4045-85CD-25281B6D4B35}"/>
    <cellStyle name="20% - Accent1 2 2 3 3 2 7" xfId="11720" xr:uid="{F1F58518-93F3-4E10-8BC1-E3215FF63000}"/>
    <cellStyle name="20% - Accent1 2 2 3 3 2 8" xfId="11721" xr:uid="{CE971624-12D0-4315-8ACF-7575F2CE5785}"/>
    <cellStyle name="20% - Accent1 2 2 3 3 3" xfId="11722" xr:uid="{9CB885D2-8676-4AB3-9279-678C238FF80E}"/>
    <cellStyle name="20% - Accent1 2 2 3 3 3 2" xfId="11723" xr:uid="{FC47DAC8-33E4-4D1A-8507-5A0DE818CDA9}"/>
    <cellStyle name="20% - Accent1 2 2 3 3 3 3" xfId="11724" xr:uid="{CED43169-B893-4592-AC1C-0F49BCA9BAAE}"/>
    <cellStyle name="20% - Accent1 2 2 3 3 3 4" xfId="11725" xr:uid="{2E7A126F-D811-4565-A3E0-1B1BD54A900C}"/>
    <cellStyle name="20% - Accent1 2 2 3 3 3 5" xfId="11726" xr:uid="{856C5134-6E11-43D9-8D18-8E72B79D056F}"/>
    <cellStyle name="20% - Accent1 2 2 3 3 3 6" xfId="11727" xr:uid="{00AE72FE-1013-41FC-A4D5-E6225E0F0230}"/>
    <cellStyle name="20% - Accent1 2 2 3 3 3 7" xfId="11728" xr:uid="{1A85F467-07E3-47D2-86B4-C8DAF13402C6}"/>
    <cellStyle name="20% - Accent1 2 2 3 3 3 8" xfId="11729" xr:uid="{2892152F-9360-4105-84BA-BFD2300B3437}"/>
    <cellStyle name="20% - Accent1 2 2 3 3 4" xfId="11730" xr:uid="{180A23FF-B901-4B4F-8D26-BF650961470F}"/>
    <cellStyle name="20% - Accent1 2 2 3 3 4 2" xfId="11731" xr:uid="{FF155F60-1C60-4069-A70B-B8CF561386C6}"/>
    <cellStyle name="20% - Accent1 2 2 3 3 5" xfId="11732" xr:uid="{B46DE889-F981-415A-A6E4-CF29D0B1B698}"/>
    <cellStyle name="20% - Accent1 2 2 3 3 5 2" xfId="11733" xr:uid="{46AD7D27-C51A-48EA-82F0-6A4A7F7C8A02}"/>
    <cellStyle name="20% - Accent1 2 2 3 3 6" xfId="11734" xr:uid="{979032E6-B660-445E-AAAC-4178574A6906}"/>
    <cellStyle name="20% - Accent1 2 2 3 3 6 2" xfId="11735" xr:uid="{B737AE23-584C-46E0-A4F0-30BB16870585}"/>
    <cellStyle name="20% - Accent1 2 2 3 3 7" xfId="11736" xr:uid="{EE54C34B-BACA-4393-B079-B55D6BF0D830}"/>
    <cellStyle name="20% - Accent1 2 2 3 3 7 2" xfId="11737" xr:uid="{41551ABA-13C3-4E95-9C13-2CB0DAFFADC1}"/>
    <cellStyle name="20% - Accent1 2 2 3 3 8" xfId="11738" xr:uid="{81B59C0C-2985-4E27-91FF-807C879C3C99}"/>
    <cellStyle name="20% - Accent1 2 2 3 3 8 2" xfId="11739" xr:uid="{049A62A4-0114-4335-9F7C-180E0EB18AD8}"/>
    <cellStyle name="20% - Accent1 2 2 3 3 9" xfId="11740" xr:uid="{E51E6949-1A44-4364-8295-B5AA74CFC878}"/>
    <cellStyle name="20% - Accent1 2 2 3 3 9 2" xfId="11741" xr:uid="{490E566A-3329-4E1F-A303-DB496229B647}"/>
    <cellStyle name="20% - Accent1 2 2 3 4" xfId="11742" xr:uid="{A497EC13-DDA3-4E9C-97FC-63928A793CD7}"/>
    <cellStyle name="20% - Accent1 2 2 3 4 10" xfId="11743" xr:uid="{AC784CFA-0FB5-4FF9-B011-80C282EEDD47}"/>
    <cellStyle name="20% - Accent1 2 2 3 4 10 2" xfId="11744" xr:uid="{5D2D3E92-AD22-4CA7-835A-EF7AE3F4D008}"/>
    <cellStyle name="20% - Accent1 2 2 3 4 11" xfId="11745" xr:uid="{B9B861E8-7F2B-486E-810D-77568B75DCB8}"/>
    <cellStyle name="20% - Accent1 2 2 3 4 11 2" xfId="11746" xr:uid="{D3936A7D-482C-41CE-8D98-7F70EC12BEC3}"/>
    <cellStyle name="20% - Accent1 2 2 3 4 12" xfId="11747" xr:uid="{A77A87F8-2C56-46B7-8FBE-6EC18E799B9E}"/>
    <cellStyle name="20% - Accent1 2 2 3 4 13" xfId="11748" xr:uid="{1D7DFCDB-6908-43C3-9369-057700B56AC8}"/>
    <cellStyle name="20% - Accent1 2 2 3 4 14" xfId="11749" xr:uid="{BDB66FC2-E737-43BA-B4DE-3F7AC49270BE}"/>
    <cellStyle name="20% - Accent1 2 2 3 4 15" xfId="11750" xr:uid="{D6C11D5C-FA31-4B50-B1AC-3EA057B1DE6D}"/>
    <cellStyle name="20% - Accent1 2 2 3 4 16" xfId="11751" xr:uid="{EA235F79-ABE2-42DB-858C-F4A5220719C1}"/>
    <cellStyle name="20% - Accent1 2 2 3 4 17" xfId="11752" xr:uid="{AC59C796-7D5B-47D3-AF1C-26542D95C346}"/>
    <cellStyle name="20% - Accent1 2 2 3 4 18" xfId="11753" xr:uid="{51F6E508-F6D7-4749-B659-35F6143C67E0}"/>
    <cellStyle name="20% - Accent1 2 2 3 4 2" xfId="11754" xr:uid="{374C48CE-6551-4903-9F1A-5B1D38C358D9}"/>
    <cellStyle name="20% - Accent1 2 2 3 4 2 2" xfId="11755" xr:uid="{8925D16A-2D88-4D99-9520-94D35702A78B}"/>
    <cellStyle name="20% - Accent1 2 2 3 4 2 3" xfId="11756" xr:uid="{3F44AA16-0B82-4650-832D-CDF8839166A8}"/>
    <cellStyle name="20% - Accent1 2 2 3 4 2 4" xfId="11757" xr:uid="{AF70EEDC-27E4-4FEE-83B7-CA43E4AF3098}"/>
    <cellStyle name="20% - Accent1 2 2 3 4 2 5" xfId="11758" xr:uid="{7E560989-F7D8-48F2-A902-E7801A1601BA}"/>
    <cellStyle name="20% - Accent1 2 2 3 4 2 6" xfId="11759" xr:uid="{49FC22BD-35DD-42FB-AF96-2A9CCB116589}"/>
    <cellStyle name="20% - Accent1 2 2 3 4 2 7" xfId="11760" xr:uid="{C3D50621-DEBF-42BF-832B-7072A49DD0B8}"/>
    <cellStyle name="20% - Accent1 2 2 3 4 2 8" xfId="11761" xr:uid="{31B8184C-052C-42D6-97B0-54EB487534F9}"/>
    <cellStyle name="20% - Accent1 2 2 3 4 3" xfId="11762" xr:uid="{F559881A-3C5E-4264-959E-4E680105B801}"/>
    <cellStyle name="20% - Accent1 2 2 3 4 3 2" xfId="11763" xr:uid="{2D21994D-F501-4677-8710-82AD967BD8D0}"/>
    <cellStyle name="20% - Accent1 2 2 3 4 3 3" xfId="11764" xr:uid="{42FEA12D-FC0C-427F-BEB3-EBE6C3E1DB75}"/>
    <cellStyle name="20% - Accent1 2 2 3 4 3 4" xfId="11765" xr:uid="{91DBCC57-5583-4716-9BEA-207F8BFB671D}"/>
    <cellStyle name="20% - Accent1 2 2 3 4 3 5" xfId="11766" xr:uid="{E68EFB6A-5E7F-4462-BFDF-4C3A50DF8A7E}"/>
    <cellStyle name="20% - Accent1 2 2 3 4 3 6" xfId="11767" xr:uid="{BD79799C-F1BF-4274-828B-44B0423C8D7F}"/>
    <cellStyle name="20% - Accent1 2 2 3 4 3 7" xfId="11768" xr:uid="{F7987731-1EB7-408B-AEC4-7F7DE64FBF8F}"/>
    <cellStyle name="20% - Accent1 2 2 3 4 3 8" xfId="11769" xr:uid="{A8CCB080-B7F2-4C9F-BC20-5BE6F4A6B370}"/>
    <cellStyle name="20% - Accent1 2 2 3 4 4" xfId="11770" xr:uid="{90DBD0DE-2CD7-49CD-9B2D-998CFF912872}"/>
    <cellStyle name="20% - Accent1 2 2 3 4 4 2" xfId="11771" xr:uid="{D449E2A9-1139-4CA4-BF30-3244163B3A16}"/>
    <cellStyle name="20% - Accent1 2 2 3 4 5" xfId="11772" xr:uid="{E9A1C191-33D1-451C-B7D0-638988343371}"/>
    <cellStyle name="20% - Accent1 2 2 3 4 5 2" xfId="11773" xr:uid="{60F25FC7-14BE-4810-A9B4-031A572B0E88}"/>
    <cellStyle name="20% - Accent1 2 2 3 4 6" xfId="11774" xr:uid="{1B51A03A-B708-481C-8359-97E70C9DBD1E}"/>
    <cellStyle name="20% - Accent1 2 2 3 4 6 2" xfId="11775" xr:uid="{5AF3A13B-0D4F-4931-B90C-C0AEA2CBF202}"/>
    <cellStyle name="20% - Accent1 2 2 3 4 7" xfId="11776" xr:uid="{4D22F911-F451-4702-9B88-688CE69B7FFC}"/>
    <cellStyle name="20% - Accent1 2 2 3 4 7 2" xfId="11777" xr:uid="{BF3BDBC9-258A-45C9-AC7D-19AE928F7989}"/>
    <cellStyle name="20% - Accent1 2 2 3 4 8" xfId="11778" xr:uid="{E8DA582C-2095-4F19-93B1-0197F809DD59}"/>
    <cellStyle name="20% - Accent1 2 2 3 4 8 2" xfId="11779" xr:uid="{BFCAE297-15AF-4B8B-A0AA-0982E68FC12A}"/>
    <cellStyle name="20% - Accent1 2 2 3 4 9" xfId="11780" xr:uid="{9A2216F3-026E-4A5E-A4AF-29611B6BE5EE}"/>
    <cellStyle name="20% - Accent1 2 2 3 4 9 2" xfId="11781" xr:uid="{63CD7028-30FC-4D10-A8F3-7839C6840F2A}"/>
    <cellStyle name="20% - Accent1 2 2 3 5" xfId="11782" xr:uid="{EC3528DB-7632-41A1-B9A9-D4657C8B9651}"/>
    <cellStyle name="20% - Accent1 2 2 3 5 10" xfId="11783" xr:uid="{86739D18-C363-4B4C-B327-7023E4A09B33}"/>
    <cellStyle name="20% - Accent1 2 2 3 5 10 2" xfId="11784" xr:uid="{30B5B868-B127-410D-AABF-CF856304B350}"/>
    <cellStyle name="20% - Accent1 2 2 3 5 11" xfId="11785" xr:uid="{D6E686AA-3862-4E34-A691-1DA0AC878557}"/>
    <cellStyle name="20% - Accent1 2 2 3 5 11 2" xfId="11786" xr:uid="{4EC469B1-9A59-42E6-B1A4-84500715ECF7}"/>
    <cellStyle name="20% - Accent1 2 2 3 5 12" xfId="11787" xr:uid="{3FC3B04C-16E6-443C-B2DB-13782D18FC67}"/>
    <cellStyle name="20% - Accent1 2 2 3 5 13" xfId="11788" xr:uid="{20C1A372-078D-40C9-A35D-38C6B33D9D2F}"/>
    <cellStyle name="20% - Accent1 2 2 3 5 14" xfId="11789" xr:uid="{F766902A-EFFD-4F46-8723-29E12957D901}"/>
    <cellStyle name="20% - Accent1 2 2 3 5 15" xfId="11790" xr:uid="{B2CA6021-6DEB-4119-8E5F-9DA28B3E354E}"/>
    <cellStyle name="20% - Accent1 2 2 3 5 16" xfId="11791" xr:uid="{5AFD7C28-9EBA-4243-BC29-104FD7F4D629}"/>
    <cellStyle name="20% - Accent1 2 2 3 5 17" xfId="11792" xr:uid="{5BFDA8C7-4E57-4D19-A629-3413670EA473}"/>
    <cellStyle name="20% - Accent1 2 2 3 5 18" xfId="11793" xr:uid="{05E9F2F9-02E2-4CC4-B859-B9A0DE95A4C8}"/>
    <cellStyle name="20% - Accent1 2 2 3 5 2" xfId="11794" xr:uid="{A2F9A13B-AE8B-4F84-8226-54BCC0CC32DD}"/>
    <cellStyle name="20% - Accent1 2 2 3 5 2 2" xfId="11795" xr:uid="{8F866DD8-84D8-42CC-967C-C171864AED2C}"/>
    <cellStyle name="20% - Accent1 2 2 3 5 2 3" xfId="11796" xr:uid="{5DDE8725-BACC-4519-9D56-AE482A4633DA}"/>
    <cellStyle name="20% - Accent1 2 2 3 5 2 4" xfId="11797" xr:uid="{899049C4-E670-459C-B034-69AB89FCFC25}"/>
    <cellStyle name="20% - Accent1 2 2 3 5 2 5" xfId="11798" xr:uid="{830EF10E-3208-4FA3-A0F2-05D5A625D17B}"/>
    <cellStyle name="20% - Accent1 2 2 3 5 2 6" xfId="11799" xr:uid="{9B5D0670-684B-48E7-B0B7-C5D92607B0A8}"/>
    <cellStyle name="20% - Accent1 2 2 3 5 2 7" xfId="11800" xr:uid="{FF9CC4C7-E1EA-44DB-8EDE-6178DA8CAA25}"/>
    <cellStyle name="20% - Accent1 2 2 3 5 2 8" xfId="11801" xr:uid="{7E367360-6FC1-43A6-9827-BB0ACC29E026}"/>
    <cellStyle name="20% - Accent1 2 2 3 5 3" xfId="11802" xr:uid="{44E0C7A4-F5C4-48FC-AC41-A50FC9BB0C25}"/>
    <cellStyle name="20% - Accent1 2 2 3 5 3 2" xfId="11803" xr:uid="{A0D8A50F-BFCA-4127-B78D-7F0969843752}"/>
    <cellStyle name="20% - Accent1 2 2 3 5 3 3" xfId="11804" xr:uid="{4C55B059-6181-4E80-998E-D84343DD39ED}"/>
    <cellStyle name="20% - Accent1 2 2 3 5 3 4" xfId="11805" xr:uid="{A7A8116A-D57F-415B-AF8C-B9AA15F055F7}"/>
    <cellStyle name="20% - Accent1 2 2 3 5 3 5" xfId="11806" xr:uid="{85D3CE3A-5E8D-439C-BB59-FC3F3CCF7311}"/>
    <cellStyle name="20% - Accent1 2 2 3 5 3 6" xfId="11807" xr:uid="{A098AEDF-59DD-4251-A763-A8F234C1FE17}"/>
    <cellStyle name="20% - Accent1 2 2 3 5 3 7" xfId="11808" xr:uid="{ED5FD320-331D-4D2A-862E-89F9B4CB8D2B}"/>
    <cellStyle name="20% - Accent1 2 2 3 5 3 8" xfId="11809" xr:uid="{91CDA55F-8EC6-4F18-A615-60B5754D9BBE}"/>
    <cellStyle name="20% - Accent1 2 2 3 5 4" xfId="11810" xr:uid="{C25A8791-2715-42C3-8CCC-028F53B9BBC2}"/>
    <cellStyle name="20% - Accent1 2 2 3 5 4 2" xfId="11811" xr:uid="{A5DF9E8E-F4E8-4C39-86EB-15B56415F639}"/>
    <cellStyle name="20% - Accent1 2 2 3 5 5" xfId="11812" xr:uid="{18DD926F-1A0D-42EF-8BF9-FD7D6C85BBFF}"/>
    <cellStyle name="20% - Accent1 2 2 3 5 5 2" xfId="11813" xr:uid="{32FC9DAB-5371-417A-AE78-A88E82780636}"/>
    <cellStyle name="20% - Accent1 2 2 3 5 6" xfId="11814" xr:uid="{DA2958AC-20FD-41C7-8E3D-984C745DDF9C}"/>
    <cellStyle name="20% - Accent1 2 2 3 5 6 2" xfId="11815" xr:uid="{468E79CA-CB9F-4FC9-A0BB-6D85337BD39D}"/>
    <cellStyle name="20% - Accent1 2 2 3 5 7" xfId="11816" xr:uid="{89F1F46E-2FB2-418E-85AF-EDDB2371DD97}"/>
    <cellStyle name="20% - Accent1 2 2 3 5 7 2" xfId="11817" xr:uid="{2BEBDFC4-D833-4349-BAD7-DB77A7C9704F}"/>
    <cellStyle name="20% - Accent1 2 2 3 5 8" xfId="11818" xr:uid="{8F38B2AD-9271-4199-B9B0-0F0099C6E617}"/>
    <cellStyle name="20% - Accent1 2 2 3 5 8 2" xfId="11819" xr:uid="{31EFD375-C0BD-4D71-A6EE-43E109D4FF21}"/>
    <cellStyle name="20% - Accent1 2 2 3 5 9" xfId="11820" xr:uid="{E9D45340-EA69-4E5E-B5B5-EE8D172B1EDD}"/>
    <cellStyle name="20% - Accent1 2 2 3 5 9 2" xfId="11821" xr:uid="{B4BC17C4-4DD5-482B-9817-D042C31E85C4}"/>
    <cellStyle name="20% - Accent1 2 2 3 6" xfId="11822" xr:uid="{863B4644-78B2-4904-8722-5D167725F23C}"/>
    <cellStyle name="20% - Accent1 2 2 3 6 10" xfId="11823" xr:uid="{613A881C-E383-4BC1-903D-630E94493BE8}"/>
    <cellStyle name="20% - Accent1 2 2 3 6 10 2" xfId="11824" xr:uid="{7DC915B1-1CEE-4451-BC38-941923F22036}"/>
    <cellStyle name="20% - Accent1 2 2 3 6 11" xfId="11825" xr:uid="{55D427D2-D845-473C-BDA9-65B2B9FCCCD1}"/>
    <cellStyle name="20% - Accent1 2 2 3 6 11 2" xfId="11826" xr:uid="{7C96653F-C5AC-4652-9F86-6CC6201EFBDA}"/>
    <cellStyle name="20% - Accent1 2 2 3 6 12" xfId="11827" xr:uid="{FD69149B-DF86-45BC-8957-58188200EA94}"/>
    <cellStyle name="20% - Accent1 2 2 3 6 13" xfId="11828" xr:uid="{2F14CA52-84F9-4569-ADCA-2DB5E02C8801}"/>
    <cellStyle name="20% - Accent1 2 2 3 6 14" xfId="11829" xr:uid="{67E2D547-96DE-4601-A707-A6877A5AF145}"/>
    <cellStyle name="20% - Accent1 2 2 3 6 15" xfId="11830" xr:uid="{E8EFAF96-DD47-4C47-9437-723841AB13C0}"/>
    <cellStyle name="20% - Accent1 2 2 3 6 16" xfId="11831" xr:uid="{00315A60-00D0-4AB5-B9D9-BF7615B6A039}"/>
    <cellStyle name="20% - Accent1 2 2 3 6 17" xfId="11832" xr:uid="{0204AE7D-578B-48F5-9B50-9628DF6D6806}"/>
    <cellStyle name="20% - Accent1 2 2 3 6 18" xfId="11833" xr:uid="{9548AAFD-A791-4DCF-82F5-DB44A32B98DE}"/>
    <cellStyle name="20% - Accent1 2 2 3 6 2" xfId="11834" xr:uid="{EA51162E-27F7-4525-987A-7966BC146383}"/>
    <cellStyle name="20% - Accent1 2 2 3 6 2 2" xfId="11835" xr:uid="{D389652C-B413-46B8-AF95-6C83C7BC973D}"/>
    <cellStyle name="20% - Accent1 2 2 3 6 2 3" xfId="11836" xr:uid="{638F7A95-DA4B-40A9-AACC-A05C49FCD907}"/>
    <cellStyle name="20% - Accent1 2 2 3 6 2 4" xfId="11837" xr:uid="{BDDB1EF1-D1BA-4FF9-9AF3-BAD7DBDD7BB0}"/>
    <cellStyle name="20% - Accent1 2 2 3 6 2 5" xfId="11838" xr:uid="{7C37483B-8105-47D5-BDEC-06F17ED1548D}"/>
    <cellStyle name="20% - Accent1 2 2 3 6 2 6" xfId="11839" xr:uid="{0CFA3EF9-F637-489A-BBB2-5F55BCE5361B}"/>
    <cellStyle name="20% - Accent1 2 2 3 6 2 7" xfId="11840" xr:uid="{CF0681C9-D0C0-4865-9092-F7CB9F8F2B96}"/>
    <cellStyle name="20% - Accent1 2 2 3 6 2 8" xfId="11841" xr:uid="{A6B58276-4FD0-4C40-985F-5D23B1A6E267}"/>
    <cellStyle name="20% - Accent1 2 2 3 6 3" xfId="11842" xr:uid="{7321A842-620A-4BC4-A3EE-A3F8FEEFBB97}"/>
    <cellStyle name="20% - Accent1 2 2 3 6 3 2" xfId="11843" xr:uid="{08644D07-E838-4989-82F4-79FEE3E58289}"/>
    <cellStyle name="20% - Accent1 2 2 3 6 3 3" xfId="11844" xr:uid="{593801C8-766C-40D4-BC15-3F24BB17DC4C}"/>
    <cellStyle name="20% - Accent1 2 2 3 6 3 4" xfId="11845" xr:uid="{9631607A-4AAC-42B9-810D-50FE2DF04D29}"/>
    <cellStyle name="20% - Accent1 2 2 3 6 3 5" xfId="11846" xr:uid="{0CF71BF7-73EA-445F-B642-AF938692DE68}"/>
    <cellStyle name="20% - Accent1 2 2 3 6 3 6" xfId="11847" xr:uid="{5C4C4DCE-8AB7-415F-8883-906EA9181B9E}"/>
    <cellStyle name="20% - Accent1 2 2 3 6 3 7" xfId="11848" xr:uid="{5E9213B3-4E90-4BB9-A9DF-B64FABF9464D}"/>
    <cellStyle name="20% - Accent1 2 2 3 6 3 8" xfId="11849" xr:uid="{BEA9D6D0-0EC7-4F98-BCB7-1BF95CF35E1E}"/>
    <cellStyle name="20% - Accent1 2 2 3 6 4" xfId="11850" xr:uid="{6AEF3F31-D8B8-494E-84BD-5F39ED5F03D4}"/>
    <cellStyle name="20% - Accent1 2 2 3 6 4 2" xfId="11851" xr:uid="{7A591D42-DBBC-4984-A8FC-0ADE9FD15345}"/>
    <cellStyle name="20% - Accent1 2 2 3 6 5" xfId="11852" xr:uid="{91D2E4B9-6A0D-4E7B-8ABB-559BA0CB0F37}"/>
    <cellStyle name="20% - Accent1 2 2 3 6 5 2" xfId="11853" xr:uid="{7DB09B5A-CC7F-4CE4-93D2-6CF5503FD9FD}"/>
    <cellStyle name="20% - Accent1 2 2 3 6 6" xfId="11854" xr:uid="{9258B8F9-1740-4640-8784-818F68F72568}"/>
    <cellStyle name="20% - Accent1 2 2 3 6 6 2" xfId="11855" xr:uid="{8DC7F089-37CA-4C8A-9491-B0164A37A1C8}"/>
    <cellStyle name="20% - Accent1 2 2 3 6 7" xfId="11856" xr:uid="{6E2A041F-0F04-4799-AA8C-BB223AEC9F62}"/>
    <cellStyle name="20% - Accent1 2 2 3 6 7 2" xfId="11857" xr:uid="{5AF1C9EF-A1E8-406E-A2DC-4E7F32E41966}"/>
    <cellStyle name="20% - Accent1 2 2 3 6 8" xfId="11858" xr:uid="{C474260C-2402-4F5C-BA1D-291B1060DF73}"/>
    <cellStyle name="20% - Accent1 2 2 3 6 8 2" xfId="11859" xr:uid="{BEFBF3C3-CF65-440F-8FA6-42BDC94E56A2}"/>
    <cellStyle name="20% - Accent1 2 2 3 6 9" xfId="11860" xr:uid="{F5581032-B602-4A2C-B110-EFD3924E797A}"/>
    <cellStyle name="20% - Accent1 2 2 3 6 9 2" xfId="11861" xr:uid="{C9B3B987-E0DB-4F03-97CB-D6A18169E531}"/>
    <cellStyle name="20% - Accent1 2 2 3 7" xfId="11862" xr:uid="{B4472D2A-F9D6-4888-B973-FF8FD3726EE9}"/>
    <cellStyle name="20% - Accent1 2 2 3 7 2" xfId="11863" xr:uid="{0E1B41B4-BA95-41E0-8FDA-2F0568E786C1}"/>
    <cellStyle name="20% - Accent1 2 2 3 7 3" xfId="11864" xr:uid="{610D7B27-F716-4C5D-B00E-7434503CF596}"/>
    <cellStyle name="20% - Accent1 2 2 3 7 4" xfId="11865" xr:uid="{4D69635C-B7B2-425B-9BC7-3D9DF3150334}"/>
    <cellStyle name="20% - Accent1 2 2 3 7 5" xfId="11866" xr:uid="{DDDD9B2B-8CF0-40DD-A965-D03652F0D375}"/>
    <cellStyle name="20% - Accent1 2 2 3 7 6" xfId="11867" xr:uid="{F486C817-1EC7-4954-9E1E-35642240DF64}"/>
    <cellStyle name="20% - Accent1 2 2 3 7 7" xfId="11868" xr:uid="{B51B8021-2451-4324-9B82-A6CA8DC8997C}"/>
    <cellStyle name="20% - Accent1 2 2 3 7 8" xfId="11869" xr:uid="{C244199E-2BE8-491A-89F7-DC2D9C1B1BA8}"/>
    <cellStyle name="20% - Accent1 2 2 3 8" xfId="11870" xr:uid="{B2D4F210-11CF-41CF-80BD-39911DFCE669}"/>
    <cellStyle name="20% - Accent1 2 2 3 8 2" xfId="11871" xr:uid="{EBFA1D7B-BC3F-468A-A6B4-23F1039B4B7A}"/>
    <cellStyle name="20% - Accent1 2 2 3 8 3" xfId="11872" xr:uid="{3AE93B5F-B142-4C6A-B6D0-9B4E15EA32B0}"/>
    <cellStyle name="20% - Accent1 2 2 3 8 4" xfId="11873" xr:uid="{B835006D-7336-42D2-8F90-D32A724B4FE1}"/>
    <cellStyle name="20% - Accent1 2 2 3 8 5" xfId="11874" xr:uid="{EC3D1E8F-E2CB-4849-AA1A-0093ADE88643}"/>
    <cellStyle name="20% - Accent1 2 2 3 8 6" xfId="11875" xr:uid="{FFBAE33D-AD8F-4942-A2F5-840C9F1DCF20}"/>
    <cellStyle name="20% - Accent1 2 2 3 8 7" xfId="11876" xr:uid="{38AAD549-6A75-4656-A96B-C56468CB4E19}"/>
    <cellStyle name="20% - Accent1 2 2 3 8 8" xfId="11877" xr:uid="{28A24B9E-DAC4-42FC-8391-0C675C836B6F}"/>
    <cellStyle name="20% - Accent1 2 2 3 9" xfId="11878" xr:uid="{E48C09A7-516B-4E56-A65A-B685F6C5D1DB}"/>
    <cellStyle name="20% - Accent1 2 2 3 9 2" xfId="11879" xr:uid="{A693EF59-2381-40CD-8823-CE69A8F18714}"/>
    <cellStyle name="20% - Accent1 2 2 30" xfId="11880" xr:uid="{0B1AE699-2EB7-42D1-898A-5324C279827B}"/>
    <cellStyle name="20% - Accent1 2 2 30 2" xfId="11881" xr:uid="{768334B4-7BEF-460F-8A5B-9ECFC0CD6031}"/>
    <cellStyle name="20% - Accent1 2 2 30 3" xfId="11882" xr:uid="{6BB21374-860A-4EA1-9EE1-4FAB809415F6}"/>
    <cellStyle name="20% - Accent1 2 2 31" xfId="11883" xr:uid="{68876ABB-F644-4A8B-8E0D-EADDAE4E2717}"/>
    <cellStyle name="20% - Accent1 2 2 32" xfId="11884" xr:uid="{3967065E-BC8B-42F5-9978-0EF2C7E84D0F}"/>
    <cellStyle name="20% - Accent1 2 2 33" xfId="11885" xr:uid="{25AFB3DD-C804-4DE7-B07C-6E40A178284B}"/>
    <cellStyle name="20% - Accent1 2 2 34" xfId="11886" xr:uid="{1FA85FDC-2343-4EE8-BC12-6BED82A33D2A}"/>
    <cellStyle name="20% - Accent1 2 2 35" xfId="11887" xr:uid="{35B169A5-D1B7-4D16-A0B8-0717D2832004}"/>
    <cellStyle name="20% - Accent1 2 2 36" xfId="11888" xr:uid="{7E54D15D-A499-4970-BAAA-076DFAC05BF4}"/>
    <cellStyle name="20% - Accent1 2 2 37" xfId="11889" xr:uid="{B842579C-9306-4645-9DF7-88624915027B}"/>
    <cellStyle name="20% - Accent1 2 2 4" xfId="11890" xr:uid="{44B5DBC0-FA1D-4810-87C7-304BE19F1416}"/>
    <cellStyle name="20% - Accent1 2 2 5" xfId="11891" xr:uid="{279E3ED4-DBBA-4ED7-B652-1F1CA7FEF9CA}"/>
    <cellStyle name="20% - Accent1 2 2 6" xfId="11892" xr:uid="{C7EB0271-C657-440F-8F49-64B97AE2EF3E}"/>
    <cellStyle name="20% - Accent1 2 2 7" xfId="11893" xr:uid="{6B271B19-64CA-4BB2-BF53-F44C5E7FDCEF}"/>
    <cellStyle name="20% - Accent1 2 2 8" xfId="11894" xr:uid="{508D4056-784A-4994-912D-338B4CAA43F7}"/>
    <cellStyle name="20% - Accent1 2 2 9" xfId="11895" xr:uid="{E4C637D3-4509-4E81-BF41-E555A19FF540}"/>
    <cellStyle name="20% - Accent1 2 2_AVA DVA EL" xfId="11896" xr:uid="{CD76375F-E900-4550-8526-8BDB4175C417}"/>
    <cellStyle name="20% - Accent1 2 20" xfId="11897" xr:uid="{9545946C-4D71-4393-BFF3-ADAAB5B76AE1}"/>
    <cellStyle name="20% - Accent1 2 20 10" xfId="11898" xr:uid="{A1F2DDE3-D78E-444E-8B02-69A5FAA29F01}"/>
    <cellStyle name="20% - Accent1 2 20 10 2" xfId="11899" xr:uid="{97E1AD4B-8525-4049-8543-3C96A5727567}"/>
    <cellStyle name="20% - Accent1 2 20 11" xfId="11900" xr:uid="{E0563241-7554-4D76-88B2-BD931E8DE9AB}"/>
    <cellStyle name="20% - Accent1 2 20 11 2" xfId="11901" xr:uid="{6A363852-DA06-49F7-BF87-71B82B256241}"/>
    <cellStyle name="20% - Accent1 2 20 12" xfId="11902" xr:uid="{488BF085-52F3-4935-80DD-4FF42C10D9E0}"/>
    <cellStyle name="20% - Accent1 2 20 13" xfId="11903" xr:uid="{51992496-DF03-4450-9C9C-8DD64FDABF48}"/>
    <cellStyle name="20% - Accent1 2 20 14" xfId="11904" xr:uid="{ECFE76F0-C60E-4910-97AE-7FE646ACBD80}"/>
    <cellStyle name="20% - Accent1 2 20 15" xfId="11905" xr:uid="{DE7CB467-8C81-4BF9-8EDC-5C25E1D5E7A7}"/>
    <cellStyle name="20% - Accent1 2 20 16" xfId="11906" xr:uid="{3F8E2B29-FEE7-4E83-AB58-650513760039}"/>
    <cellStyle name="20% - Accent1 2 20 17" xfId="11907" xr:uid="{9EBA4816-6343-4343-92FC-E409F9F3B1E7}"/>
    <cellStyle name="20% - Accent1 2 20 18" xfId="11908" xr:uid="{EDD0C929-B611-48E9-990B-5B1138B961C5}"/>
    <cellStyle name="20% - Accent1 2 20 2" xfId="11909" xr:uid="{9D8D7476-80C6-4FCA-B3DD-CB4C53B802A3}"/>
    <cellStyle name="20% - Accent1 2 20 2 2" xfId="11910" xr:uid="{633B30F3-A47B-4FDB-9847-5FCEA90052EE}"/>
    <cellStyle name="20% - Accent1 2 20 2 3" xfId="11911" xr:uid="{47593394-AAE3-4CCF-8A62-914B7045B9C4}"/>
    <cellStyle name="20% - Accent1 2 20 2 4" xfId="11912" xr:uid="{0E6C41AD-D138-469B-A8CB-5E390E4D1A6E}"/>
    <cellStyle name="20% - Accent1 2 20 2 5" xfId="11913" xr:uid="{B39EED2C-AAC5-48C2-9339-BDCB334C797B}"/>
    <cellStyle name="20% - Accent1 2 20 2 6" xfId="11914" xr:uid="{29AA9842-D3FF-4818-BFAF-88493D10A0CC}"/>
    <cellStyle name="20% - Accent1 2 20 2 7" xfId="11915" xr:uid="{C5E09F68-84B2-4D3F-A210-A64692CCF117}"/>
    <cellStyle name="20% - Accent1 2 20 2 8" xfId="11916" xr:uid="{D2326714-8506-432E-B887-93223C4B519C}"/>
    <cellStyle name="20% - Accent1 2 20 3" xfId="11917" xr:uid="{001706BC-035B-46E0-82F6-68FE29373313}"/>
    <cellStyle name="20% - Accent1 2 20 3 2" xfId="11918" xr:uid="{5AF0263B-4F19-4099-A72C-C0DFCE372E98}"/>
    <cellStyle name="20% - Accent1 2 20 3 3" xfId="11919" xr:uid="{82B36E06-1477-414B-831D-C43BDFDE7EF6}"/>
    <cellStyle name="20% - Accent1 2 20 3 4" xfId="11920" xr:uid="{CC7CC61B-4AD4-4C68-9872-9D5EC86E2B87}"/>
    <cellStyle name="20% - Accent1 2 20 3 5" xfId="11921" xr:uid="{C4EF9956-70E6-490B-B42A-55EA8E40B430}"/>
    <cellStyle name="20% - Accent1 2 20 3 6" xfId="11922" xr:uid="{4CC79743-3C99-4B0C-BF2F-4540BB63915C}"/>
    <cellStyle name="20% - Accent1 2 20 3 7" xfId="11923" xr:uid="{E0B93FC2-5E7E-42BB-8B43-AED654E67103}"/>
    <cellStyle name="20% - Accent1 2 20 3 8" xfId="11924" xr:uid="{3B1B3FB0-81FE-4458-9742-FD47A1938075}"/>
    <cellStyle name="20% - Accent1 2 20 4" xfId="11925" xr:uid="{68394A0D-56BF-4466-9A36-C0A0847478A7}"/>
    <cellStyle name="20% - Accent1 2 20 4 2" xfId="11926" xr:uid="{3ED6D1DF-7300-4C8F-BF7E-EC18EAAF2668}"/>
    <cellStyle name="20% - Accent1 2 20 5" xfId="11927" xr:uid="{5ED88BEA-F5C2-46BD-99F9-BD6691974429}"/>
    <cellStyle name="20% - Accent1 2 20 5 2" xfId="11928" xr:uid="{9B3DC66D-92DC-470A-8C6E-55D1CD25BCBA}"/>
    <cellStyle name="20% - Accent1 2 20 6" xfId="11929" xr:uid="{D2FD7134-8D8E-458F-8740-5684ED655E42}"/>
    <cellStyle name="20% - Accent1 2 20 6 2" xfId="11930" xr:uid="{8DCB8868-5F4F-46FA-9D5A-AC81AB51946A}"/>
    <cellStyle name="20% - Accent1 2 20 7" xfId="11931" xr:uid="{C933532E-8262-4B07-9EBF-ECC63BDA3F85}"/>
    <cellStyle name="20% - Accent1 2 20 7 2" xfId="11932" xr:uid="{3F47402A-AED9-44C8-AE28-35F44590B768}"/>
    <cellStyle name="20% - Accent1 2 20 8" xfId="11933" xr:uid="{B2C15EEB-291B-47AE-83FF-D2DAB8EA865E}"/>
    <cellStyle name="20% - Accent1 2 20 8 2" xfId="11934" xr:uid="{E03625EC-7366-4BF4-9D90-9B0FD7AC1643}"/>
    <cellStyle name="20% - Accent1 2 20 9" xfId="11935" xr:uid="{F5E1DB8A-2012-494D-993C-2936D4257104}"/>
    <cellStyle name="20% - Accent1 2 20 9 2" xfId="11936" xr:uid="{6FAEB975-CF31-4628-B9B6-EFF5E14252A7}"/>
    <cellStyle name="20% - Accent1 2 21" xfId="11937" xr:uid="{CC36C76B-7F75-4285-BE24-8E9EB0256845}"/>
    <cellStyle name="20% - Accent1 2 21 10" xfId="11938" xr:uid="{D116EB1B-0885-46F9-8C41-AB11FEA2FEDB}"/>
    <cellStyle name="20% - Accent1 2 21 10 2" xfId="11939" xr:uid="{4A5104C9-AE31-4BB4-A7A3-99CBA2B98280}"/>
    <cellStyle name="20% - Accent1 2 21 11" xfId="11940" xr:uid="{EBFD0F57-48CE-40FE-9C1D-EA4309CBD0A5}"/>
    <cellStyle name="20% - Accent1 2 21 11 2" xfId="11941" xr:uid="{3F50A460-9C74-4912-94A9-899ED199E089}"/>
    <cellStyle name="20% - Accent1 2 21 12" xfId="11942" xr:uid="{344E03A9-92E9-4FCB-B39A-FB1A2F04FFAA}"/>
    <cellStyle name="20% - Accent1 2 21 13" xfId="11943" xr:uid="{72146FDE-0D3D-4E17-9078-C59829A73CE3}"/>
    <cellStyle name="20% - Accent1 2 21 14" xfId="11944" xr:uid="{5E8AB503-55FB-466F-A560-6A5E744921A2}"/>
    <cellStyle name="20% - Accent1 2 21 15" xfId="11945" xr:uid="{2832D154-DC01-4220-9D41-F03CDF2022F6}"/>
    <cellStyle name="20% - Accent1 2 21 16" xfId="11946" xr:uid="{D47DF5BA-2F7E-450A-B8AC-C27744961887}"/>
    <cellStyle name="20% - Accent1 2 21 17" xfId="11947" xr:uid="{60F3E791-501F-4BDB-A6F1-8FCF89E11285}"/>
    <cellStyle name="20% - Accent1 2 21 18" xfId="11948" xr:uid="{9EE753B5-EA44-48A9-A7C9-79BBE9C80636}"/>
    <cellStyle name="20% - Accent1 2 21 2" xfId="11949" xr:uid="{04B06A43-9104-4672-A6A2-6F45B399EC92}"/>
    <cellStyle name="20% - Accent1 2 21 2 2" xfId="11950" xr:uid="{C63176B2-BC2E-4870-BE6B-EDEF72CCBBBC}"/>
    <cellStyle name="20% - Accent1 2 21 2 3" xfId="11951" xr:uid="{58734FEC-3750-4999-B147-180736570795}"/>
    <cellStyle name="20% - Accent1 2 21 2 4" xfId="11952" xr:uid="{0571D56F-FEC1-4646-ADA4-4527ADD4A176}"/>
    <cellStyle name="20% - Accent1 2 21 2 5" xfId="11953" xr:uid="{6F2473EB-88D5-4E2F-94A9-FDB08CA84021}"/>
    <cellStyle name="20% - Accent1 2 21 2 6" xfId="11954" xr:uid="{FB70EC43-AA9C-4E3F-A0DC-468EE84C9C1D}"/>
    <cellStyle name="20% - Accent1 2 21 2 7" xfId="11955" xr:uid="{74B2C9A6-94B9-4C35-8BB4-89EAD6481B04}"/>
    <cellStyle name="20% - Accent1 2 21 2 8" xfId="11956" xr:uid="{232050BA-9BC9-4806-919E-BB72C1D2F31A}"/>
    <cellStyle name="20% - Accent1 2 21 3" xfId="11957" xr:uid="{CD253B3C-5570-431B-B497-75E4E91371CB}"/>
    <cellStyle name="20% - Accent1 2 21 3 2" xfId="11958" xr:uid="{85DF8A54-63F5-439C-A998-1803353809BD}"/>
    <cellStyle name="20% - Accent1 2 21 3 3" xfId="11959" xr:uid="{A0A99CD2-10D9-4860-8AA3-75D8A8A87C31}"/>
    <cellStyle name="20% - Accent1 2 21 3 4" xfId="11960" xr:uid="{6FB3F979-4FA1-4510-9072-93C2AD9E42C5}"/>
    <cellStyle name="20% - Accent1 2 21 3 5" xfId="11961" xr:uid="{EC05C843-55E2-49D1-B6AE-F2BB10CEC6C5}"/>
    <cellStyle name="20% - Accent1 2 21 3 6" xfId="11962" xr:uid="{8038A697-BD2B-48A3-AC23-3F8E1F4128F4}"/>
    <cellStyle name="20% - Accent1 2 21 3 7" xfId="11963" xr:uid="{05FC81B9-2F87-4978-AE09-DA4404F1BED9}"/>
    <cellStyle name="20% - Accent1 2 21 3 8" xfId="11964" xr:uid="{195A56C1-61E3-4412-882B-64B83A3466F3}"/>
    <cellStyle name="20% - Accent1 2 21 4" xfId="11965" xr:uid="{6B18CDC4-0A62-4E7B-A7A4-64E05B9FE25A}"/>
    <cellStyle name="20% - Accent1 2 21 4 2" xfId="11966" xr:uid="{6E23B342-C221-4A87-B06F-76612050EC60}"/>
    <cellStyle name="20% - Accent1 2 21 5" xfId="11967" xr:uid="{04252ED8-C8AF-430A-A4E5-FD8E085AE7E5}"/>
    <cellStyle name="20% - Accent1 2 21 5 2" xfId="11968" xr:uid="{61CFA7AF-DDCE-4971-A33B-8CCD054BB276}"/>
    <cellStyle name="20% - Accent1 2 21 6" xfId="11969" xr:uid="{C8231DAB-7189-4163-87C6-8B04B5B9FD44}"/>
    <cellStyle name="20% - Accent1 2 21 6 2" xfId="11970" xr:uid="{42309F30-3242-430B-BFDA-2273A12FEEED}"/>
    <cellStyle name="20% - Accent1 2 21 7" xfId="11971" xr:uid="{0B5A3E09-4CBA-4FC5-AC82-BD8B686533AE}"/>
    <cellStyle name="20% - Accent1 2 21 7 2" xfId="11972" xr:uid="{E4BB5423-48F3-4BA8-B060-519CC69276FE}"/>
    <cellStyle name="20% - Accent1 2 21 8" xfId="11973" xr:uid="{3ACEF8F6-D9BD-44CB-8584-131DF3E8B4F3}"/>
    <cellStyle name="20% - Accent1 2 21 8 2" xfId="11974" xr:uid="{7BB7D39A-729B-4DAC-8989-490B8500E8A7}"/>
    <cellStyle name="20% - Accent1 2 21 9" xfId="11975" xr:uid="{9FDA3C7B-157F-41F7-A435-5EEE6F8CDBCF}"/>
    <cellStyle name="20% - Accent1 2 21 9 2" xfId="11976" xr:uid="{43E13429-8188-44A9-970D-FF4F18CB4241}"/>
    <cellStyle name="20% - Accent1 2 22" xfId="11977" xr:uid="{63364FE3-9F55-468D-9C56-C3C63F1F73B7}"/>
    <cellStyle name="20% - Accent1 2 22 10" xfId="11978" xr:uid="{FA620887-DA2D-49F2-B6A9-E98A650390DE}"/>
    <cellStyle name="20% - Accent1 2 22 10 2" xfId="11979" xr:uid="{8C08C589-D3EA-445C-90E3-4859D8EBD124}"/>
    <cellStyle name="20% - Accent1 2 22 11" xfId="11980" xr:uid="{273F0BED-687C-4EEF-84E7-998E9AB45CF2}"/>
    <cellStyle name="20% - Accent1 2 22 11 2" xfId="11981" xr:uid="{35B9A57B-EBC1-42EE-B136-CEFA3F907098}"/>
    <cellStyle name="20% - Accent1 2 22 12" xfId="11982" xr:uid="{01D87D24-2D47-41F9-8A01-1C700D719D70}"/>
    <cellStyle name="20% - Accent1 2 22 13" xfId="11983" xr:uid="{CD4641F0-F040-468D-8386-BBB39F9E8C7A}"/>
    <cellStyle name="20% - Accent1 2 22 14" xfId="11984" xr:uid="{C6D071A6-A6FC-43F5-9624-1F7E5EEB7B44}"/>
    <cellStyle name="20% - Accent1 2 22 15" xfId="11985" xr:uid="{043B0D31-C4DD-401E-8B5C-B76795E122FB}"/>
    <cellStyle name="20% - Accent1 2 22 16" xfId="11986" xr:uid="{C59A877D-DEEB-4FC9-BF64-732BD54CD9BE}"/>
    <cellStyle name="20% - Accent1 2 22 17" xfId="11987" xr:uid="{B832E89B-1069-43B1-A01B-1CC4962D23A3}"/>
    <cellStyle name="20% - Accent1 2 22 18" xfId="11988" xr:uid="{0DFF587F-4EFF-45B5-B072-22F95F1BDE76}"/>
    <cellStyle name="20% - Accent1 2 22 2" xfId="11989" xr:uid="{5F20B4BF-6A98-4D41-AC1F-563C18FC6C85}"/>
    <cellStyle name="20% - Accent1 2 22 2 2" xfId="11990" xr:uid="{C9F5C10C-FAE5-4C96-AB38-F839D4C4A149}"/>
    <cellStyle name="20% - Accent1 2 22 2 3" xfId="11991" xr:uid="{E4F16D9D-BF16-4DE5-B062-02983118D55B}"/>
    <cellStyle name="20% - Accent1 2 22 2 4" xfId="11992" xr:uid="{2EE4B683-ABEE-4771-B75F-837F40CE7214}"/>
    <cellStyle name="20% - Accent1 2 22 2 5" xfId="11993" xr:uid="{68BDFF85-CFF2-4CD1-BBFA-85C3D34831C0}"/>
    <cellStyle name="20% - Accent1 2 22 2 6" xfId="11994" xr:uid="{269A9603-6BF3-4F20-AEFF-B3A920BAF0AD}"/>
    <cellStyle name="20% - Accent1 2 22 2 7" xfId="11995" xr:uid="{7BF6D979-B2BA-40EE-9241-864DDA4F91BF}"/>
    <cellStyle name="20% - Accent1 2 22 2 8" xfId="11996" xr:uid="{25C0CFE1-BA43-464F-B1A2-6BA3B00227F7}"/>
    <cellStyle name="20% - Accent1 2 22 3" xfId="11997" xr:uid="{8FC2C6FD-87FE-4C70-AF50-CC495F00DE42}"/>
    <cellStyle name="20% - Accent1 2 22 3 2" xfId="11998" xr:uid="{BCF94D64-74C6-4C80-9959-EFD9B7512427}"/>
    <cellStyle name="20% - Accent1 2 22 3 3" xfId="11999" xr:uid="{3994809E-A0FC-44FE-9787-B92F55A91E9B}"/>
    <cellStyle name="20% - Accent1 2 22 3 4" xfId="12000" xr:uid="{8D9BABEE-67B0-48C5-A837-8C7D74B45CFD}"/>
    <cellStyle name="20% - Accent1 2 22 3 5" xfId="12001" xr:uid="{338D69B1-67B9-4F04-B665-61A9609A330A}"/>
    <cellStyle name="20% - Accent1 2 22 3 6" xfId="12002" xr:uid="{D543667F-A579-45DB-8246-2FAEBCA95E29}"/>
    <cellStyle name="20% - Accent1 2 22 3 7" xfId="12003" xr:uid="{39E0219C-A510-42C9-B54C-8463E4B0DB32}"/>
    <cellStyle name="20% - Accent1 2 22 3 8" xfId="12004" xr:uid="{97AED54E-B267-4C02-81CF-F58A3FEA03C3}"/>
    <cellStyle name="20% - Accent1 2 22 4" xfId="12005" xr:uid="{FB7A487E-3D9A-4A32-9664-D02B4E67DB83}"/>
    <cellStyle name="20% - Accent1 2 22 4 2" xfId="12006" xr:uid="{98CE4BF6-4A36-40CB-83F5-8FCAF75B0C8F}"/>
    <cellStyle name="20% - Accent1 2 22 5" xfId="12007" xr:uid="{C7F85B50-A0C8-4D91-AD08-CD5D33ACBEA0}"/>
    <cellStyle name="20% - Accent1 2 22 5 2" xfId="12008" xr:uid="{6ECF937C-A263-4ED7-9318-1DD8C8D20AD0}"/>
    <cellStyle name="20% - Accent1 2 22 6" xfId="12009" xr:uid="{06E0C6BE-D0A9-4E9D-AC1F-2EB3DD6DA7DA}"/>
    <cellStyle name="20% - Accent1 2 22 6 2" xfId="12010" xr:uid="{453CCE52-F8A7-4CD6-AD1B-3B289AD1B9F7}"/>
    <cellStyle name="20% - Accent1 2 22 7" xfId="12011" xr:uid="{4D858ECE-4901-4AF3-9DB2-1F54A1C680E0}"/>
    <cellStyle name="20% - Accent1 2 22 7 2" xfId="12012" xr:uid="{BEE0CC8F-2C67-4967-809D-A6D4320D8E4B}"/>
    <cellStyle name="20% - Accent1 2 22 8" xfId="12013" xr:uid="{B6339FC7-BF59-4617-9911-50F91463BB00}"/>
    <cellStyle name="20% - Accent1 2 22 8 2" xfId="12014" xr:uid="{4FC79390-0BDD-4A11-9FF9-ABA59FC035FC}"/>
    <cellStyle name="20% - Accent1 2 22 9" xfId="12015" xr:uid="{6DF6E24F-89BB-48F3-AE0F-DF7287F1C009}"/>
    <cellStyle name="20% - Accent1 2 22 9 2" xfId="12016" xr:uid="{D72C8018-71B7-4B2A-957B-05BCC09C4F77}"/>
    <cellStyle name="20% - Accent1 2 23" xfId="12017" xr:uid="{ADDA37BE-5F61-464A-AA0E-5189494B31E5}"/>
    <cellStyle name="20% - Accent1 2 23 10" xfId="12018" xr:uid="{DBDCE188-B5A8-4EAF-8429-67627BD7E253}"/>
    <cellStyle name="20% - Accent1 2 23 10 2" xfId="12019" xr:uid="{DAADDAD3-FD3D-4B97-B3EF-19D51B4C29BC}"/>
    <cellStyle name="20% - Accent1 2 23 11" xfId="12020" xr:uid="{ABEF6EA5-5C37-45E8-A33D-B7159AD1860F}"/>
    <cellStyle name="20% - Accent1 2 23 11 2" xfId="12021" xr:uid="{1F44C5A6-7F89-40A3-8594-BFD75414DD4C}"/>
    <cellStyle name="20% - Accent1 2 23 12" xfId="12022" xr:uid="{EF53031B-6AFE-411D-AA62-5C102AFA10E1}"/>
    <cellStyle name="20% - Accent1 2 23 13" xfId="12023" xr:uid="{D8B7C114-FC13-469F-BA31-3C333C112783}"/>
    <cellStyle name="20% - Accent1 2 23 14" xfId="12024" xr:uid="{AD407F76-FB09-426C-81B5-109629883D27}"/>
    <cellStyle name="20% - Accent1 2 23 15" xfId="12025" xr:uid="{835D6013-2685-4CFD-B9C7-4A6F1982E2CC}"/>
    <cellStyle name="20% - Accent1 2 23 16" xfId="12026" xr:uid="{276B0064-540B-44A3-B6DC-FD79511E869B}"/>
    <cellStyle name="20% - Accent1 2 23 17" xfId="12027" xr:uid="{4FFE71A6-BFF9-48C8-8343-7FC19468C54C}"/>
    <cellStyle name="20% - Accent1 2 23 18" xfId="12028" xr:uid="{9D4EC6F0-031E-4987-AE74-6CE9BADC9F3D}"/>
    <cellStyle name="20% - Accent1 2 23 2" xfId="12029" xr:uid="{7ADF07FE-A4F0-4516-BA59-9F097D6C10CC}"/>
    <cellStyle name="20% - Accent1 2 23 2 2" xfId="12030" xr:uid="{71F3701C-E074-4D53-9506-EDC0753C661D}"/>
    <cellStyle name="20% - Accent1 2 23 2 3" xfId="12031" xr:uid="{FF37FB48-211F-4C48-9EA0-11FFCC02561C}"/>
    <cellStyle name="20% - Accent1 2 23 2 4" xfId="12032" xr:uid="{EB9D29C2-7FA3-4C2A-AA93-44D0FC7641A1}"/>
    <cellStyle name="20% - Accent1 2 23 2 5" xfId="12033" xr:uid="{0EA58DBB-B631-4289-A84E-69217FB52A1E}"/>
    <cellStyle name="20% - Accent1 2 23 2 6" xfId="12034" xr:uid="{44AD77C8-7782-441D-ADD1-E8C9C393D6A4}"/>
    <cellStyle name="20% - Accent1 2 23 2 7" xfId="12035" xr:uid="{5CC18791-9819-4839-BAEB-AF2BCD49457F}"/>
    <cellStyle name="20% - Accent1 2 23 2 8" xfId="12036" xr:uid="{6552BC36-1174-4E3A-9461-78F49BA5349E}"/>
    <cellStyle name="20% - Accent1 2 23 3" xfId="12037" xr:uid="{53FA01B2-3CEA-4052-B1EB-CCE9C11847C6}"/>
    <cellStyle name="20% - Accent1 2 23 3 2" xfId="12038" xr:uid="{CBBB171D-E41F-4694-A771-86C723A9FB0A}"/>
    <cellStyle name="20% - Accent1 2 23 3 3" xfId="12039" xr:uid="{3C1CB1D3-D6AE-4EC9-8EBE-26E062653378}"/>
    <cellStyle name="20% - Accent1 2 23 3 4" xfId="12040" xr:uid="{7CF58194-7843-43E2-B42D-CBBFCE424C73}"/>
    <cellStyle name="20% - Accent1 2 23 3 5" xfId="12041" xr:uid="{D6A804A1-745E-4AF8-B3AE-1957D3D2668C}"/>
    <cellStyle name="20% - Accent1 2 23 3 6" xfId="12042" xr:uid="{3CE9AF0A-1152-46CB-9A07-D4D93E22ED6B}"/>
    <cellStyle name="20% - Accent1 2 23 3 7" xfId="12043" xr:uid="{60F2A9B2-14F2-43C4-8DD1-67A52686AC20}"/>
    <cellStyle name="20% - Accent1 2 23 3 8" xfId="12044" xr:uid="{EE3C6050-ED6D-4CE5-8F6E-26AC7F0BB56E}"/>
    <cellStyle name="20% - Accent1 2 23 4" xfId="12045" xr:uid="{E1926775-866B-47AF-BB3D-34354A3B0009}"/>
    <cellStyle name="20% - Accent1 2 23 4 2" xfId="12046" xr:uid="{A85F89A5-4EC8-4FBE-A71A-00808ED9073D}"/>
    <cellStyle name="20% - Accent1 2 23 5" xfId="12047" xr:uid="{3FA6EF83-085A-47D7-9311-EC1841209D9E}"/>
    <cellStyle name="20% - Accent1 2 23 5 2" xfId="12048" xr:uid="{4925DC94-9913-4B04-B4D4-F877DC9225C3}"/>
    <cellStyle name="20% - Accent1 2 23 6" xfId="12049" xr:uid="{4792D4C3-F48B-4285-8A69-48F3C81AE182}"/>
    <cellStyle name="20% - Accent1 2 23 6 2" xfId="12050" xr:uid="{129066EB-5D29-4525-82FF-DA9E818AA7ED}"/>
    <cellStyle name="20% - Accent1 2 23 7" xfId="12051" xr:uid="{4DBAC333-6D17-47D4-9075-963552A3D33A}"/>
    <cellStyle name="20% - Accent1 2 23 7 2" xfId="12052" xr:uid="{EE3BEF53-2840-4B06-8A6F-E5BD39B9B181}"/>
    <cellStyle name="20% - Accent1 2 23 8" xfId="12053" xr:uid="{F4A1DEA2-6897-426D-B087-968407520CDE}"/>
    <cellStyle name="20% - Accent1 2 23 8 2" xfId="12054" xr:uid="{E93B41DF-4EA6-4E25-9CFA-B068177EC2D6}"/>
    <cellStyle name="20% - Accent1 2 23 9" xfId="12055" xr:uid="{DDC2406B-9F21-440E-A9A5-C75F8F2D708E}"/>
    <cellStyle name="20% - Accent1 2 23 9 2" xfId="12056" xr:uid="{8F6C11E8-4600-463F-ABB7-CC9F39B5E089}"/>
    <cellStyle name="20% - Accent1 2 24" xfId="12057" xr:uid="{33306567-B09C-46F0-B65F-900A7EB3015A}"/>
    <cellStyle name="20% - Accent1 2 24 10" xfId="12058" xr:uid="{700BBAA6-30B9-4C49-804D-020C941D891C}"/>
    <cellStyle name="20% - Accent1 2 24 10 2" xfId="12059" xr:uid="{526C4B24-7334-4206-9569-387DF8B90787}"/>
    <cellStyle name="20% - Accent1 2 24 11" xfId="12060" xr:uid="{EB598D92-F648-4DE2-9E34-49C9EFE4F5A8}"/>
    <cellStyle name="20% - Accent1 2 24 11 2" xfId="12061" xr:uid="{B2CDC619-00C3-48B9-9C2D-6A61CBB778FD}"/>
    <cellStyle name="20% - Accent1 2 24 12" xfId="12062" xr:uid="{B40D8269-59BE-4F89-985C-55903F38BC54}"/>
    <cellStyle name="20% - Accent1 2 24 13" xfId="12063" xr:uid="{5E6A33B3-DAC1-46B3-922A-332E900205AA}"/>
    <cellStyle name="20% - Accent1 2 24 14" xfId="12064" xr:uid="{AB525C2E-867C-4FF7-8B06-4F680171FB31}"/>
    <cellStyle name="20% - Accent1 2 24 15" xfId="12065" xr:uid="{9640355A-011B-47F8-98A8-9405FD89B442}"/>
    <cellStyle name="20% - Accent1 2 24 16" xfId="12066" xr:uid="{82B3599A-28C8-4AD5-BAA1-2A9AE726816C}"/>
    <cellStyle name="20% - Accent1 2 24 17" xfId="12067" xr:uid="{D974124E-87E7-4937-A829-50C465AD35A5}"/>
    <cellStyle name="20% - Accent1 2 24 18" xfId="12068" xr:uid="{0C186C43-9066-4651-9960-EBE403189E3C}"/>
    <cellStyle name="20% - Accent1 2 24 2" xfId="12069" xr:uid="{55B998D1-1B75-4CAA-A090-C35465D29824}"/>
    <cellStyle name="20% - Accent1 2 24 2 2" xfId="12070" xr:uid="{3E995610-72FA-4189-83D8-F2340B050E5A}"/>
    <cellStyle name="20% - Accent1 2 24 2 3" xfId="12071" xr:uid="{70667D91-601C-4DFF-BECE-33FB9026D3B9}"/>
    <cellStyle name="20% - Accent1 2 24 2 4" xfId="12072" xr:uid="{0DA68530-8593-469B-88D2-6F83DF7ABD1C}"/>
    <cellStyle name="20% - Accent1 2 24 2 5" xfId="12073" xr:uid="{538A810D-D207-4B3A-9773-EC3D304CBCBD}"/>
    <cellStyle name="20% - Accent1 2 24 2 6" xfId="12074" xr:uid="{4D9E8662-587C-4079-B00B-ED7ED2DFCF2B}"/>
    <cellStyle name="20% - Accent1 2 24 2 7" xfId="12075" xr:uid="{D5AEE5F1-1C8D-461B-869B-7C963CF6E0F4}"/>
    <cellStyle name="20% - Accent1 2 24 2 8" xfId="12076" xr:uid="{1589FBDA-D36D-48C1-A8B3-8E5E6E08BEAC}"/>
    <cellStyle name="20% - Accent1 2 24 3" xfId="12077" xr:uid="{9D3A107A-CF3D-479E-A98F-AA2BE7E46F9A}"/>
    <cellStyle name="20% - Accent1 2 24 3 2" xfId="12078" xr:uid="{FF64EFA0-6648-4534-84E6-042E045C6A80}"/>
    <cellStyle name="20% - Accent1 2 24 3 3" xfId="12079" xr:uid="{7861FAC2-0138-4FDA-AE36-BAB411E728EE}"/>
    <cellStyle name="20% - Accent1 2 24 3 4" xfId="12080" xr:uid="{4BAD8DC6-619F-41B2-ADA1-33A22987B631}"/>
    <cellStyle name="20% - Accent1 2 24 3 5" xfId="12081" xr:uid="{B1B81C1E-E9FB-4080-B424-402EABF57DFC}"/>
    <cellStyle name="20% - Accent1 2 24 3 6" xfId="12082" xr:uid="{5B6FA925-A1F1-4A7D-B086-B9CA4E067902}"/>
    <cellStyle name="20% - Accent1 2 24 3 7" xfId="12083" xr:uid="{81BD4499-7BF1-4203-B6BF-444034B4A28B}"/>
    <cellStyle name="20% - Accent1 2 24 3 8" xfId="12084" xr:uid="{CB427662-D67C-42DB-8B99-3CA1BFE7F071}"/>
    <cellStyle name="20% - Accent1 2 24 4" xfId="12085" xr:uid="{A38D1248-61A8-42DF-BBB8-A11BF3ACB7EB}"/>
    <cellStyle name="20% - Accent1 2 24 4 2" xfId="12086" xr:uid="{2E2C19E1-6C20-47B2-AE00-8E1A3A34F955}"/>
    <cellStyle name="20% - Accent1 2 24 5" xfId="12087" xr:uid="{3AF502D8-1884-4B65-A92A-ADBDB2FFAFCB}"/>
    <cellStyle name="20% - Accent1 2 24 5 2" xfId="12088" xr:uid="{E53EDB84-9A9A-4014-8B30-F441353BEC5A}"/>
    <cellStyle name="20% - Accent1 2 24 6" xfId="12089" xr:uid="{37A268DD-5606-4992-8EE9-CC41C6D68146}"/>
    <cellStyle name="20% - Accent1 2 24 6 2" xfId="12090" xr:uid="{F7C244B6-E107-4B82-A0DB-FD0A7F8E09E5}"/>
    <cellStyle name="20% - Accent1 2 24 7" xfId="12091" xr:uid="{2F1B1F82-08ED-4EDC-B95D-048AE8BBC3AE}"/>
    <cellStyle name="20% - Accent1 2 24 7 2" xfId="12092" xr:uid="{819EF03B-4C5F-440C-95A1-7AA5A18A12CD}"/>
    <cellStyle name="20% - Accent1 2 24 8" xfId="12093" xr:uid="{D25E84E4-E22C-4960-9E64-0DA390920645}"/>
    <cellStyle name="20% - Accent1 2 24 8 2" xfId="12094" xr:uid="{DDB30D1A-C360-4C00-AF1F-D0A7D57FC5B1}"/>
    <cellStyle name="20% - Accent1 2 24 9" xfId="12095" xr:uid="{4389EA4A-7FF8-455D-9AA9-833BDBD00357}"/>
    <cellStyle name="20% - Accent1 2 24 9 2" xfId="12096" xr:uid="{2672B90B-8A4C-4A3C-A8A1-1773B49FBCA6}"/>
    <cellStyle name="20% - Accent1 2 25" xfId="12097" xr:uid="{E08D0468-CDBC-4046-8E0A-E65B2722931D}"/>
    <cellStyle name="20% - Accent1 2 25 10" xfId="12098" xr:uid="{EC87C115-382F-4331-8374-25E2779D8C0E}"/>
    <cellStyle name="20% - Accent1 2 25 10 2" xfId="12099" xr:uid="{2F103CC1-4270-4204-A7BD-10FD3057D306}"/>
    <cellStyle name="20% - Accent1 2 25 11" xfId="12100" xr:uid="{9E41A9F9-D81E-4737-A10C-49824243E966}"/>
    <cellStyle name="20% - Accent1 2 25 11 2" xfId="12101" xr:uid="{FBD82BE8-9402-4DAD-80B2-D35D95028381}"/>
    <cellStyle name="20% - Accent1 2 25 12" xfId="12102" xr:uid="{3A08C142-ED1D-4EB6-8F67-C82BADBE7F5F}"/>
    <cellStyle name="20% - Accent1 2 25 13" xfId="12103" xr:uid="{76872AED-4581-461A-96FE-06B18445B5F7}"/>
    <cellStyle name="20% - Accent1 2 25 14" xfId="12104" xr:uid="{10B6E09C-15A1-46A5-90DB-73872B95AC88}"/>
    <cellStyle name="20% - Accent1 2 25 15" xfId="12105" xr:uid="{27E3C45D-7294-4071-AD70-DECE93A19608}"/>
    <cellStyle name="20% - Accent1 2 25 16" xfId="12106" xr:uid="{DF371B07-28DD-4459-A1F0-72B1D4EB2618}"/>
    <cellStyle name="20% - Accent1 2 25 17" xfId="12107" xr:uid="{549C0730-5D52-42DC-A03A-834E4B1F98DE}"/>
    <cellStyle name="20% - Accent1 2 25 18" xfId="12108" xr:uid="{1DBC64E8-9FFC-4C8D-B5E6-E9FEEA15529B}"/>
    <cellStyle name="20% - Accent1 2 25 2" xfId="12109" xr:uid="{292B1A96-072A-4A86-B64E-1EBB41B7EAE9}"/>
    <cellStyle name="20% - Accent1 2 25 2 2" xfId="12110" xr:uid="{513BC624-A5F1-4D36-90BA-6D22B49D8A6A}"/>
    <cellStyle name="20% - Accent1 2 25 2 3" xfId="12111" xr:uid="{65DE88A8-CCC9-4C9C-B930-7709422E9086}"/>
    <cellStyle name="20% - Accent1 2 25 2 4" xfId="12112" xr:uid="{6F4C6688-1EDF-4D83-A72F-C4ADB410267E}"/>
    <cellStyle name="20% - Accent1 2 25 2 5" xfId="12113" xr:uid="{C55D42DE-16BF-4EDD-B72E-DDF37CE36CDD}"/>
    <cellStyle name="20% - Accent1 2 25 2 6" xfId="12114" xr:uid="{3F077019-BF8F-4676-9ECF-87FE8DB875E2}"/>
    <cellStyle name="20% - Accent1 2 25 2 7" xfId="12115" xr:uid="{DF2B9E44-24B0-4951-957B-ACC260566B2C}"/>
    <cellStyle name="20% - Accent1 2 25 2 8" xfId="12116" xr:uid="{4070F6DE-36EA-451E-90DC-2BDC56D10D30}"/>
    <cellStyle name="20% - Accent1 2 25 3" xfId="12117" xr:uid="{8D139781-57D8-4715-BD0A-C4828CFFF148}"/>
    <cellStyle name="20% - Accent1 2 25 3 2" xfId="12118" xr:uid="{19ECC184-83A1-4DD3-9C3B-530B0B7D8543}"/>
    <cellStyle name="20% - Accent1 2 25 3 3" xfId="12119" xr:uid="{313DBCFA-490D-4AF5-B17F-192F7AF09000}"/>
    <cellStyle name="20% - Accent1 2 25 3 4" xfId="12120" xr:uid="{DAFBA2B4-A59B-48E4-9D9D-BA1A62BD9EE4}"/>
    <cellStyle name="20% - Accent1 2 25 3 5" xfId="12121" xr:uid="{9F1C3B9E-83FD-47AB-BA02-BBD8F1A16B99}"/>
    <cellStyle name="20% - Accent1 2 25 3 6" xfId="12122" xr:uid="{C337C5C4-659D-4C6F-8C71-30D408E94511}"/>
    <cellStyle name="20% - Accent1 2 25 3 7" xfId="12123" xr:uid="{F3E029C7-BA93-473A-A08A-0F09DEFA38D5}"/>
    <cellStyle name="20% - Accent1 2 25 3 8" xfId="12124" xr:uid="{1C7148F8-0026-4DE3-ADDC-2C442A8D6BE7}"/>
    <cellStyle name="20% - Accent1 2 25 4" xfId="12125" xr:uid="{50BD947B-ECA5-45EE-96A7-1C7D72F62236}"/>
    <cellStyle name="20% - Accent1 2 25 4 2" xfId="12126" xr:uid="{B6A09E66-FAEE-4A04-BB73-C4D54456B822}"/>
    <cellStyle name="20% - Accent1 2 25 5" xfId="12127" xr:uid="{DBA7BF97-4C73-4E78-A492-4F0ED974DC63}"/>
    <cellStyle name="20% - Accent1 2 25 5 2" xfId="12128" xr:uid="{E6E3A6C7-C464-481F-A953-E020F74D0066}"/>
    <cellStyle name="20% - Accent1 2 25 6" xfId="12129" xr:uid="{95CB91E3-9B22-4C49-9E5E-8187C1A1798B}"/>
    <cellStyle name="20% - Accent1 2 25 6 2" xfId="12130" xr:uid="{8ACB0745-3ED3-4195-AC82-0BF29928E102}"/>
    <cellStyle name="20% - Accent1 2 25 7" xfId="12131" xr:uid="{7729F2D6-9E6E-4917-A891-DB7D86F5E81E}"/>
    <cellStyle name="20% - Accent1 2 25 7 2" xfId="12132" xr:uid="{7992D0FF-F587-4B16-8752-22E60FA4F39C}"/>
    <cellStyle name="20% - Accent1 2 25 8" xfId="12133" xr:uid="{1A53E735-2534-4584-A840-B61442D7480E}"/>
    <cellStyle name="20% - Accent1 2 25 8 2" xfId="12134" xr:uid="{150ABD2B-BA36-481E-BB36-FFDFE7769FCB}"/>
    <cellStyle name="20% - Accent1 2 25 9" xfId="12135" xr:uid="{07076A36-436C-4261-99A9-CAC65B36D7A8}"/>
    <cellStyle name="20% - Accent1 2 25 9 2" xfId="12136" xr:uid="{7BD1539C-0504-454C-9774-1966F20507C9}"/>
    <cellStyle name="20% - Accent1 2 26" xfId="12137" xr:uid="{40D579E4-B8D5-4B08-8634-C4CC33A8654E}"/>
    <cellStyle name="20% - Accent1 2 27" xfId="12138" xr:uid="{0989F8DC-6995-4500-9E37-CB2DD86E8520}"/>
    <cellStyle name="20% - Accent1 2 28" xfId="12139" xr:uid="{74A5D0C7-F3E7-4343-AD26-FB0C5272C72C}"/>
    <cellStyle name="20% - Accent1 2 29" xfId="12140" xr:uid="{74114BC9-DE2F-4063-943E-B524057555C1}"/>
    <cellStyle name="20% - Accent1 2 3" xfId="3386" xr:uid="{054EC112-0BBA-4FE8-8FC6-3B86D7511607}"/>
    <cellStyle name="20% - Accent1 2 3 10" xfId="12141" xr:uid="{161B3EE8-5983-4383-92C5-C47252E5E381}"/>
    <cellStyle name="20% - Accent1 2 3 11" xfId="12142" xr:uid="{AC99C3E6-51CB-49F7-9610-2EF48DE96BE1}"/>
    <cellStyle name="20% - Accent1 2 3 12" xfId="12143" xr:uid="{3CDA7492-4B5F-40DB-B233-3FBCDDB6B556}"/>
    <cellStyle name="20% - Accent1 2 3 13" xfId="12144" xr:uid="{AB8F40E9-7E72-4523-B3ED-79F246526ABC}"/>
    <cellStyle name="20% - Accent1 2 3 14" xfId="12145" xr:uid="{7F5B08F9-EFB3-40F0-85A1-6BEEEF92F23A}"/>
    <cellStyle name="20% - Accent1 2 3 15" xfId="12146" xr:uid="{AE1469FB-5CE4-477D-B5C0-E3E6BC9B4ACD}"/>
    <cellStyle name="20% - Accent1 2 3 16" xfId="12147" xr:uid="{55ACD9EB-94EE-4386-888E-3C0555674C4B}"/>
    <cellStyle name="20% - Accent1 2 3 17" xfId="12148" xr:uid="{714708F9-9922-4FF8-9761-C09B1CBFD923}"/>
    <cellStyle name="20% - Accent1 2 3 18" xfId="12149" xr:uid="{7CC26E9F-6E7C-4283-A437-6D34228DBFA9}"/>
    <cellStyle name="20% - Accent1 2 3 19" xfId="12150" xr:uid="{B0A523B6-EC64-4192-91D5-81F87005897F}"/>
    <cellStyle name="20% - Accent1 2 3 19 10" xfId="12151" xr:uid="{5BE3F89A-7A6A-43F4-A576-C1B0055ED9A6}"/>
    <cellStyle name="20% - Accent1 2 3 19 10 2" xfId="12152" xr:uid="{28445AE7-ED0C-4EC5-BE43-1EED93D2D6CA}"/>
    <cellStyle name="20% - Accent1 2 3 19 11" xfId="12153" xr:uid="{EBE422C2-A5B6-45ED-9547-1DC0FA341AFA}"/>
    <cellStyle name="20% - Accent1 2 3 19 11 2" xfId="12154" xr:uid="{1C9C8984-8CC8-44A9-B6BF-F7DA5E9DCB19}"/>
    <cellStyle name="20% - Accent1 2 3 19 12" xfId="12155" xr:uid="{0201E94F-9BCE-4F24-BF56-EBAA8A5D1C5E}"/>
    <cellStyle name="20% - Accent1 2 3 19 13" xfId="12156" xr:uid="{4D8BBF3E-BEFC-46CF-8560-8B7811D6F6EC}"/>
    <cellStyle name="20% - Accent1 2 3 19 14" xfId="12157" xr:uid="{9FECF86E-3750-4F32-A581-3D33ADA67E01}"/>
    <cellStyle name="20% - Accent1 2 3 19 15" xfId="12158" xr:uid="{60CBC4C8-4003-4582-8722-60C3543CF96C}"/>
    <cellStyle name="20% - Accent1 2 3 19 16" xfId="12159" xr:uid="{CF5376B8-665E-4BD5-9357-39AAFFB87EBA}"/>
    <cellStyle name="20% - Accent1 2 3 19 17" xfId="12160" xr:uid="{3570A897-C423-41A3-8B14-6452BA793142}"/>
    <cellStyle name="20% - Accent1 2 3 19 18" xfId="12161" xr:uid="{87AB1645-C69A-4EB5-930F-E35E29F73AEC}"/>
    <cellStyle name="20% - Accent1 2 3 19 2" xfId="12162" xr:uid="{5E920058-F7A6-4EB1-BBF1-9EC5F3A3D6A4}"/>
    <cellStyle name="20% - Accent1 2 3 19 2 2" xfId="12163" xr:uid="{65BFEAF7-EA89-4A4B-A4E1-DEAA03BAADE3}"/>
    <cellStyle name="20% - Accent1 2 3 19 2 3" xfId="12164" xr:uid="{285DE178-3E8C-4B74-9650-84A31545B80D}"/>
    <cellStyle name="20% - Accent1 2 3 19 2 4" xfId="12165" xr:uid="{68A3F93F-C4FE-45B7-9AE7-D48C1492BA48}"/>
    <cellStyle name="20% - Accent1 2 3 19 2 5" xfId="12166" xr:uid="{26EBB8B5-A748-4634-BE24-7F0F2B4632EE}"/>
    <cellStyle name="20% - Accent1 2 3 19 2 6" xfId="12167" xr:uid="{E2FDB018-1F7A-4900-B1DC-04629E193840}"/>
    <cellStyle name="20% - Accent1 2 3 19 2 7" xfId="12168" xr:uid="{3148DB65-4726-4DAC-9D08-EFBAE23A852C}"/>
    <cellStyle name="20% - Accent1 2 3 19 2 8" xfId="12169" xr:uid="{E7B137D6-DD30-4E2A-B86C-A572D1943DB6}"/>
    <cellStyle name="20% - Accent1 2 3 19 3" xfId="12170" xr:uid="{F5D3BB1F-8D92-4DF0-BE65-AEBB96FBE43D}"/>
    <cellStyle name="20% - Accent1 2 3 19 3 2" xfId="12171" xr:uid="{9A97C998-847D-4F2C-95F3-0F4E76A7BC8C}"/>
    <cellStyle name="20% - Accent1 2 3 19 3 3" xfId="12172" xr:uid="{4B268FD4-B12C-45DF-8BED-3ADA6F3C1939}"/>
    <cellStyle name="20% - Accent1 2 3 19 3 4" xfId="12173" xr:uid="{4EF28527-6552-43AC-AE0F-DCD1AE0D8CD0}"/>
    <cellStyle name="20% - Accent1 2 3 19 3 5" xfId="12174" xr:uid="{F60BF7E6-DEC9-426D-A4E7-D3C5A4AC5A63}"/>
    <cellStyle name="20% - Accent1 2 3 19 3 6" xfId="12175" xr:uid="{3D579E47-6AF5-480D-959A-FA1BE03C5397}"/>
    <cellStyle name="20% - Accent1 2 3 19 3 7" xfId="12176" xr:uid="{6CFAD2AC-423D-46C8-BFE8-C9ED72E447B0}"/>
    <cellStyle name="20% - Accent1 2 3 19 3 8" xfId="12177" xr:uid="{9E7012D8-B147-4738-822A-1B9D30496C98}"/>
    <cellStyle name="20% - Accent1 2 3 19 4" xfId="12178" xr:uid="{31402CF6-8651-4104-B76B-0AF350907CCF}"/>
    <cellStyle name="20% - Accent1 2 3 19 4 2" xfId="12179" xr:uid="{7DC81277-D08C-4763-A58F-8EEDA27506A1}"/>
    <cellStyle name="20% - Accent1 2 3 19 5" xfId="12180" xr:uid="{3B09FA3B-F50A-420D-89CE-5D9CB54C2E67}"/>
    <cellStyle name="20% - Accent1 2 3 19 5 2" xfId="12181" xr:uid="{83A17A04-9CB0-4D04-9804-D71DB6817632}"/>
    <cellStyle name="20% - Accent1 2 3 19 6" xfId="12182" xr:uid="{5076C6D4-AC2A-4D69-8027-8DE7B9503D23}"/>
    <cellStyle name="20% - Accent1 2 3 19 6 2" xfId="12183" xr:uid="{A913B70E-AFA5-4890-8B64-352B96F85C85}"/>
    <cellStyle name="20% - Accent1 2 3 19 7" xfId="12184" xr:uid="{3FFCC154-F8CE-4486-B325-A540B374A047}"/>
    <cellStyle name="20% - Accent1 2 3 19 7 2" xfId="12185" xr:uid="{1C236A01-2832-4033-A772-11EBBC31AB3D}"/>
    <cellStyle name="20% - Accent1 2 3 19 8" xfId="12186" xr:uid="{F0A1E786-16BE-4919-8098-CF30DBEDEA2D}"/>
    <cellStyle name="20% - Accent1 2 3 19 8 2" xfId="12187" xr:uid="{5BA45B62-EADC-4F15-B7BA-32337F23E680}"/>
    <cellStyle name="20% - Accent1 2 3 19 9" xfId="12188" xr:uid="{D5C5C9F1-7538-486B-83D2-E10F98BC84BB}"/>
    <cellStyle name="20% - Accent1 2 3 19 9 2" xfId="12189" xr:uid="{95449564-891B-4CDA-9987-D3232761A611}"/>
    <cellStyle name="20% - Accent1 2 3 2" xfId="3387" xr:uid="{32D3C79E-323E-4228-96DC-3F244A57E9D9}"/>
    <cellStyle name="20% - Accent1 2 3 2 10" xfId="12191" xr:uid="{E9A395CB-5666-4881-A4A2-8100046D6B47}"/>
    <cellStyle name="20% - Accent1 2 3 2 10 2" xfId="12192" xr:uid="{032968E9-803E-4E5F-8210-011EB17C94EB}"/>
    <cellStyle name="20% - Accent1 2 3 2 11" xfId="12193" xr:uid="{477E7B3E-F0EF-4A50-B021-447C4A198F97}"/>
    <cellStyle name="20% - Accent1 2 3 2 11 2" xfId="12194" xr:uid="{A71C5501-A9CB-4248-94F6-D9E2DB4B8783}"/>
    <cellStyle name="20% - Accent1 2 3 2 12" xfId="12195" xr:uid="{CFBBC6EC-1E80-471F-86F2-F577BF64F927}"/>
    <cellStyle name="20% - Accent1 2 3 2 12 2" xfId="12196" xr:uid="{C9FE5822-482D-4F66-B446-684E8BE23439}"/>
    <cellStyle name="20% - Accent1 2 3 2 13" xfId="12197" xr:uid="{6160A54D-2ACF-40BB-8418-B92F2C4FCD7F}"/>
    <cellStyle name="20% - Accent1 2 3 2 13 2" xfId="12198" xr:uid="{CE55CEB0-86E8-4F33-99C1-38734925F574}"/>
    <cellStyle name="20% - Accent1 2 3 2 14" xfId="12199" xr:uid="{5E94204F-99CB-4333-9C09-C3E6E6144D42}"/>
    <cellStyle name="20% - Accent1 2 3 2 14 2" xfId="12200" xr:uid="{C569CA4F-629F-4644-8CCD-7AB5E65371D9}"/>
    <cellStyle name="20% - Accent1 2 3 2 15" xfId="12201" xr:uid="{A06B0278-5446-484B-A702-F86A43629ADF}"/>
    <cellStyle name="20% - Accent1 2 3 2 15 2" xfId="12202" xr:uid="{401FE5A5-1009-4545-B479-04283204B57E}"/>
    <cellStyle name="20% - Accent1 2 3 2 16" xfId="12203" xr:uid="{EA3CC10D-59AD-48E5-9A1D-A505E1F56A8C}"/>
    <cellStyle name="20% - Accent1 2 3 2 16 2" xfId="12204" xr:uid="{2B7D64E9-477C-4F20-87DE-D96403B5AC1B}"/>
    <cellStyle name="20% - Accent1 2 3 2 17" xfId="12205" xr:uid="{A18CC685-BFF2-47F5-A206-FC85344B421A}"/>
    <cellStyle name="20% - Accent1 2 3 2 18" xfId="12206" xr:uid="{AA154795-D44B-477D-9476-FC531A9321EC}"/>
    <cellStyle name="20% - Accent1 2 3 2 19" xfId="12207" xr:uid="{468ACF82-5389-4F81-BCDC-AB19966D0C02}"/>
    <cellStyle name="20% - Accent1 2 3 2 2" xfId="12208" xr:uid="{D98C2129-5EF1-443D-BF95-13DC4FE1C70A}"/>
    <cellStyle name="20% - Accent1 2 3 2 20" xfId="12209" xr:uid="{1409C5A0-B6E0-4DBA-89BC-4B12D2F7EA79}"/>
    <cellStyle name="20% - Accent1 2 3 2 21" xfId="12210" xr:uid="{F7CF00A7-FF1D-4341-A487-2E2A453B6D5B}"/>
    <cellStyle name="20% - Accent1 2 3 2 22" xfId="12211" xr:uid="{1BA31551-D881-418A-98D4-DC0331159BA3}"/>
    <cellStyle name="20% - Accent1 2 3 2 23" xfId="12212" xr:uid="{22AE4FAE-15ED-4148-9B86-A9A212F33923}"/>
    <cellStyle name="20% - Accent1 2 3 2 3" xfId="12213" xr:uid="{F9ECDD00-3E20-4420-88D4-9B0AFD021DDE}"/>
    <cellStyle name="20% - Accent1 2 3 2 4" xfId="12214" xr:uid="{25B4BFBB-7ECF-4B30-A409-147CDEA63CEA}"/>
    <cellStyle name="20% - Accent1 2 3 2 5" xfId="12215" xr:uid="{AC8A8142-F82E-4383-B34C-E56464224416}"/>
    <cellStyle name="20% - Accent1 2 3 2 6" xfId="12216" xr:uid="{CF6443E7-99CA-45D8-88DB-96E903DD8952}"/>
    <cellStyle name="20% - Accent1 2 3 2 7" xfId="12217" xr:uid="{34312D49-CD85-48B1-B673-0F5D3E8BDA28}"/>
    <cellStyle name="20% - Accent1 2 3 2 7 2" xfId="12218" xr:uid="{B13042D3-A0DC-4310-BCC6-B8E19419CD10}"/>
    <cellStyle name="20% - Accent1 2 3 2 7 3" xfId="12219" xr:uid="{7F4F38D3-F878-4BBE-BE7F-3AB031EEE518}"/>
    <cellStyle name="20% - Accent1 2 3 2 7 4" xfId="12220" xr:uid="{42281877-3390-4122-8BE6-B6DA493E0858}"/>
    <cellStyle name="20% - Accent1 2 3 2 7 5" xfId="12221" xr:uid="{5DB3947F-7A63-4A24-9BBE-08335B6F57B9}"/>
    <cellStyle name="20% - Accent1 2 3 2 7 6" xfId="12222" xr:uid="{97A3CAAC-C468-4AA6-9DBD-E383B05120A3}"/>
    <cellStyle name="20% - Accent1 2 3 2 7 7" xfId="12223" xr:uid="{484591FE-5C10-4B2C-BD28-4A1CCE86B34A}"/>
    <cellStyle name="20% - Accent1 2 3 2 7 8" xfId="12224" xr:uid="{A3EF3A40-DD19-4FFB-94D7-A34DD0CD1B1E}"/>
    <cellStyle name="20% - Accent1 2 3 2 8" xfId="12225" xr:uid="{94A7EBC1-A6D4-47B0-A6AB-AD548727FA05}"/>
    <cellStyle name="20% - Accent1 2 3 2 8 2" xfId="12226" xr:uid="{F017F2E2-B03E-4CB0-A2DD-0933B3B2AF09}"/>
    <cellStyle name="20% - Accent1 2 3 2 8 3" xfId="12227" xr:uid="{EACD0319-D05C-4BAA-B9FC-353FF5D182DF}"/>
    <cellStyle name="20% - Accent1 2 3 2 8 4" xfId="12228" xr:uid="{E425935C-A4B2-4F6E-BFED-E69D23BE844B}"/>
    <cellStyle name="20% - Accent1 2 3 2 8 5" xfId="12229" xr:uid="{7B712408-9042-4A92-AFAD-3467BF88396C}"/>
    <cellStyle name="20% - Accent1 2 3 2 8 6" xfId="12230" xr:uid="{B780B3F3-6CD6-48F8-8497-BFC97EA94F02}"/>
    <cellStyle name="20% - Accent1 2 3 2 8 7" xfId="12231" xr:uid="{AED379C0-4BF7-4411-8C1D-D74BEF246828}"/>
    <cellStyle name="20% - Accent1 2 3 2 8 8" xfId="12232" xr:uid="{FBEBA608-32D2-45BC-9B95-AB8B5699E8CD}"/>
    <cellStyle name="20% - Accent1 2 3 2 9" xfId="12233" xr:uid="{79E65592-633F-45CA-BF3D-C912FD521B47}"/>
    <cellStyle name="20% - Accent1 2 3 2 9 2" xfId="12234" xr:uid="{D63A17A1-080D-4292-AD24-C8BFB44EF707}"/>
    <cellStyle name="20% - Accent1 2 3 2_Cap.adeq" xfId="12190" xr:uid="{105A6A8D-5928-470E-9C46-0F21C7EE81E6}"/>
    <cellStyle name="20% - Accent1 2 3 20" xfId="12235" xr:uid="{E4BB3D73-57D6-46C7-9923-FEE4354C96FF}"/>
    <cellStyle name="20% - Accent1 2 3 20 10" xfId="12236" xr:uid="{476897D4-5CCB-45E2-8620-5728F7E42DEA}"/>
    <cellStyle name="20% - Accent1 2 3 20 10 2" xfId="12237" xr:uid="{590656B2-7DE4-4E37-A0D7-8C60EC293B87}"/>
    <cellStyle name="20% - Accent1 2 3 20 11" xfId="12238" xr:uid="{0C7CB5B1-7AEF-4267-9CC7-1BA83593F5C9}"/>
    <cellStyle name="20% - Accent1 2 3 20 11 2" xfId="12239" xr:uid="{E95FC9B3-C7DC-4964-8267-355C3B9FEFED}"/>
    <cellStyle name="20% - Accent1 2 3 20 12" xfId="12240" xr:uid="{B61FF910-35B6-4C5F-B515-32135B045C88}"/>
    <cellStyle name="20% - Accent1 2 3 20 13" xfId="12241" xr:uid="{1420FAA7-DAEA-4488-87E3-E98559F331EC}"/>
    <cellStyle name="20% - Accent1 2 3 20 14" xfId="12242" xr:uid="{77B3B37E-02AF-4883-996A-3A7ED8022B1F}"/>
    <cellStyle name="20% - Accent1 2 3 20 15" xfId="12243" xr:uid="{A2076177-EA93-4E33-BEA4-99DFC7F332F8}"/>
    <cellStyle name="20% - Accent1 2 3 20 16" xfId="12244" xr:uid="{85F4C2A5-A186-4F87-A39A-B79334800D4A}"/>
    <cellStyle name="20% - Accent1 2 3 20 17" xfId="12245" xr:uid="{1BC8AE0D-325D-442E-B003-5F653F697F5B}"/>
    <cellStyle name="20% - Accent1 2 3 20 18" xfId="12246" xr:uid="{9463AA00-939C-46C6-8548-A687010BCC3F}"/>
    <cellStyle name="20% - Accent1 2 3 20 2" xfId="12247" xr:uid="{4104FE94-2EEC-4F85-B570-2457E704F4F0}"/>
    <cellStyle name="20% - Accent1 2 3 20 2 2" xfId="12248" xr:uid="{B307C7E2-3D81-4A8E-8454-B7A990A39221}"/>
    <cellStyle name="20% - Accent1 2 3 20 2 3" xfId="12249" xr:uid="{C6D3FF79-D54A-4832-8C3E-F4EAA51245C0}"/>
    <cellStyle name="20% - Accent1 2 3 20 2 4" xfId="12250" xr:uid="{D0A785DC-97DA-4B26-87EE-0E0515AEA53C}"/>
    <cellStyle name="20% - Accent1 2 3 20 2 5" xfId="12251" xr:uid="{73015458-E6AE-4F95-A49D-0B6EE98A8185}"/>
    <cellStyle name="20% - Accent1 2 3 20 2 6" xfId="12252" xr:uid="{5F43488F-87BF-46B3-BB5A-909B9091055F}"/>
    <cellStyle name="20% - Accent1 2 3 20 2 7" xfId="12253" xr:uid="{A4ACDDA0-F2DC-4A40-BD71-0C1AD3ED548A}"/>
    <cellStyle name="20% - Accent1 2 3 20 2 8" xfId="12254" xr:uid="{AF8A1AB1-7A24-4938-AC88-590511E6C741}"/>
    <cellStyle name="20% - Accent1 2 3 20 3" xfId="12255" xr:uid="{1D20270C-6CF6-4CCB-85A0-6744EB131596}"/>
    <cellStyle name="20% - Accent1 2 3 20 3 2" xfId="12256" xr:uid="{321F8575-0145-4AC0-BECA-846D18C35064}"/>
    <cellStyle name="20% - Accent1 2 3 20 3 3" xfId="12257" xr:uid="{FED4F4CC-AEB4-4C63-8C6E-B94E0FC30FAC}"/>
    <cellStyle name="20% - Accent1 2 3 20 3 4" xfId="12258" xr:uid="{D40928FD-46A1-4CA3-8ABC-3454FE257811}"/>
    <cellStyle name="20% - Accent1 2 3 20 3 5" xfId="12259" xr:uid="{E286F48A-FC20-44D8-A9B6-DA77AF09B0EE}"/>
    <cellStyle name="20% - Accent1 2 3 20 3 6" xfId="12260" xr:uid="{8BD6FA92-E451-43F6-9F2E-25D8A87AEEFA}"/>
    <cellStyle name="20% - Accent1 2 3 20 3 7" xfId="12261" xr:uid="{EAB0C772-1D4D-4DE6-95C6-59081B97C51C}"/>
    <cellStyle name="20% - Accent1 2 3 20 3 8" xfId="12262" xr:uid="{085CB11D-98AA-497D-9A19-16A339C4E693}"/>
    <cellStyle name="20% - Accent1 2 3 20 4" xfId="12263" xr:uid="{8D91BCB8-4FEF-4482-858D-6500329C04D0}"/>
    <cellStyle name="20% - Accent1 2 3 20 4 2" xfId="12264" xr:uid="{9F8CEAB3-4B27-48FE-A0D8-382676151A39}"/>
    <cellStyle name="20% - Accent1 2 3 20 5" xfId="12265" xr:uid="{7417488B-1786-4466-8F34-566D7203C892}"/>
    <cellStyle name="20% - Accent1 2 3 20 5 2" xfId="12266" xr:uid="{7DE238FF-AF1E-485B-8B45-2709061A8CB0}"/>
    <cellStyle name="20% - Accent1 2 3 20 6" xfId="12267" xr:uid="{C3D1A270-3660-401D-948C-8D6C77B1FDE4}"/>
    <cellStyle name="20% - Accent1 2 3 20 6 2" xfId="12268" xr:uid="{CD5B0134-1C62-47F7-8D13-63C39BEAF1C9}"/>
    <cellStyle name="20% - Accent1 2 3 20 7" xfId="12269" xr:uid="{CC11F42E-E5E8-4296-B678-7E669C679B35}"/>
    <cellStyle name="20% - Accent1 2 3 20 7 2" xfId="12270" xr:uid="{A9DA7958-AEF6-466A-ABC5-D7C42320EFAB}"/>
    <cellStyle name="20% - Accent1 2 3 20 8" xfId="12271" xr:uid="{C909FFE0-301B-4F9C-A079-C5CDD048A84B}"/>
    <cellStyle name="20% - Accent1 2 3 20 8 2" xfId="12272" xr:uid="{4A63BD50-9AC7-4BFB-950D-DF3077444257}"/>
    <cellStyle name="20% - Accent1 2 3 20 9" xfId="12273" xr:uid="{B2A0A7F3-D9E7-4837-BA24-E62BF5E3BA47}"/>
    <cellStyle name="20% - Accent1 2 3 20 9 2" xfId="12274" xr:uid="{DD566FCF-FE1A-4E24-B164-53B12B9C8740}"/>
    <cellStyle name="20% - Accent1 2 3 21" xfId="12275" xr:uid="{F3E6FB9F-E439-4737-8B0C-F2C3043082D5}"/>
    <cellStyle name="20% - Accent1 2 3 21 10" xfId="12276" xr:uid="{F33AB88D-0470-417F-9391-105A32C7BF62}"/>
    <cellStyle name="20% - Accent1 2 3 21 10 2" xfId="12277" xr:uid="{B257F3C0-D52F-49AC-8157-70B18EFB4DA9}"/>
    <cellStyle name="20% - Accent1 2 3 21 11" xfId="12278" xr:uid="{C8C8B457-F229-4D7D-BD81-FE52B435E82A}"/>
    <cellStyle name="20% - Accent1 2 3 21 11 2" xfId="12279" xr:uid="{381F4054-133E-493D-963C-63F86C6C9F50}"/>
    <cellStyle name="20% - Accent1 2 3 21 12" xfId="12280" xr:uid="{93ECFBDE-DA30-4E94-91C6-C7485AC0CE33}"/>
    <cellStyle name="20% - Accent1 2 3 21 13" xfId="12281" xr:uid="{303734AA-E88F-45BD-8C64-B6BF9732E8C3}"/>
    <cellStyle name="20% - Accent1 2 3 21 14" xfId="12282" xr:uid="{6105F11B-39D2-449F-8F05-1FE1D0E51B13}"/>
    <cellStyle name="20% - Accent1 2 3 21 15" xfId="12283" xr:uid="{B685E2DB-BFF2-44B7-9A61-59E309381202}"/>
    <cellStyle name="20% - Accent1 2 3 21 16" xfId="12284" xr:uid="{6B57E6A0-FE7E-4915-BEB7-2BCC5E194EFE}"/>
    <cellStyle name="20% - Accent1 2 3 21 17" xfId="12285" xr:uid="{A7B8D5C5-A2CE-436F-B1DE-7C51B3C09EAA}"/>
    <cellStyle name="20% - Accent1 2 3 21 18" xfId="12286" xr:uid="{0073FB50-8540-47BD-A0A1-EBE6E7CA16ED}"/>
    <cellStyle name="20% - Accent1 2 3 21 2" xfId="12287" xr:uid="{D446B5D7-6D78-45F4-98D3-C335F9019290}"/>
    <cellStyle name="20% - Accent1 2 3 21 2 2" xfId="12288" xr:uid="{7F8EB57E-7AC5-4176-95C4-A4F3AA54EC58}"/>
    <cellStyle name="20% - Accent1 2 3 21 2 3" xfId="12289" xr:uid="{3AD5CD58-F360-4CB8-9CE1-0F871E707E88}"/>
    <cellStyle name="20% - Accent1 2 3 21 2 4" xfId="12290" xr:uid="{801B5B64-EFB1-402C-8864-EB66894BF691}"/>
    <cellStyle name="20% - Accent1 2 3 21 2 5" xfId="12291" xr:uid="{51A00EF7-BE44-47FE-BADE-B9FBA985CAE6}"/>
    <cellStyle name="20% - Accent1 2 3 21 2 6" xfId="12292" xr:uid="{387E45D2-61C6-43AC-8605-98F49DBCBAD7}"/>
    <cellStyle name="20% - Accent1 2 3 21 2 7" xfId="12293" xr:uid="{30CE2192-220C-4B6D-85A2-6331A53A8750}"/>
    <cellStyle name="20% - Accent1 2 3 21 2 8" xfId="12294" xr:uid="{085D045A-D321-4D37-93A2-C9861A633655}"/>
    <cellStyle name="20% - Accent1 2 3 21 3" xfId="12295" xr:uid="{36463262-ECD6-4E7F-88F9-0044C9595F4B}"/>
    <cellStyle name="20% - Accent1 2 3 21 3 2" xfId="12296" xr:uid="{F4713C39-49BD-4E7D-BA08-3BF5ED530D8D}"/>
    <cellStyle name="20% - Accent1 2 3 21 3 3" xfId="12297" xr:uid="{6AD38BAB-73CD-448F-BBDF-2E37884699AF}"/>
    <cellStyle name="20% - Accent1 2 3 21 3 4" xfId="12298" xr:uid="{577B6D5E-499D-499F-93A2-EB7B178E469A}"/>
    <cellStyle name="20% - Accent1 2 3 21 3 5" xfId="12299" xr:uid="{C6384B71-4176-4AB8-B5ED-0762C801A851}"/>
    <cellStyle name="20% - Accent1 2 3 21 3 6" xfId="12300" xr:uid="{6B9F7177-060A-407A-BC1A-D72DA3C691E9}"/>
    <cellStyle name="20% - Accent1 2 3 21 3 7" xfId="12301" xr:uid="{BEDD4060-45C1-4353-AC03-F2B1FC4AD474}"/>
    <cellStyle name="20% - Accent1 2 3 21 3 8" xfId="12302" xr:uid="{0F089C37-1ECE-4B65-AD14-9A48DB8AC70B}"/>
    <cellStyle name="20% - Accent1 2 3 21 4" xfId="12303" xr:uid="{4A78CC0E-EC42-4AC4-9AC8-7247B5A5D5EC}"/>
    <cellStyle name="20% - Accent1 2 3 21 4 2" xfId="12304" xr:uid="{B8649E42-E005-4A6B-94B9-B53033CA6283}"/>
    <cellStyle name="20% - Accent1 2 3 21 5" xfId="12305" xr:uid="{45613ACC-D19B-47E2-BFF5-55CD64D840E3}"/>
    <cellStyle name="20% - Accent1 2 3 21 5 2" xfId="12306" xr:uid="{504CDFA1-1C55-44AC-B78E-FB9932B7D1C7}"/>
    <cellStyle name="20% - Accent1 2 3 21 6" xfId="12307" xr:uid="{9EE87C55-452E-47D5-9533-C27F80B5F697}"/>
    <cellStyle name="20% - Accent1 2 3 21 6 2" xfId="12308" xr:uid="{F8B167E9-7DBD-4D3B-8189-55F83B3625AF}"/>
    <cellStyle name="20% - Accent1 2 3 21 7" xfId="12309" xr:uid="{9EA116EC-DE81-4714-A3F0-BF1434E1C514}"/>
    <cellStyle name="20% - Accent1 2 3 21 7 2" xfId="12310" xr:uid="{A43E2A33-91ED-4CB4-B762-7EF76A5999D7}"/>
    <cellStyle name="20% - Accent1 2 3 21 8" xfId="12311" xr:uid="{D82D5C85-86FA-497B-9E41-57F899CCDBFE}"/>
    <cellStyle name="20% - Accent1 2 3 21 8 2" xfId="12312" xr:uid="{CB116A37-6A30-437A-A3FF-6181798DD0B8}"/>
    <cellStyle name="20% - Accent1 2 3 21 9" xfId="12313" xr:uid="{1F3F9CD9-5424-45A5-9D8D-55361BA63F3B}"/>
    <cellStyle name="20% - Accent1 2 3 21 9 2" xfId="12314" xr:uid="{9A40300C-B114-4ABB-AD13-CB1753A217C5}"/>
    <cellStyle name="20% - Accent1 2 3 22" xfId="12315" xr:uid="{8BEEC6A6-A36E-445E-A59E-55CD339E5F02}"/>
    <cellStyle name="20% - Accent1 2 3 22 10" xfId="12316" xr:uid="{4AB25E00-5A8B-4AE6-9925-D241024CE4F0}"/>
    <cellStyle name="20% - Accent1 2 3 22 10 2" xfId="12317" xr:uid="{A8CC5FB8-A010-4EA9-A096-75A111F8D244}"/>
    <cellStyle name="20% - Accent1 2 3 22 11" xfId="12318" xr:uid="{F7355667-8528-485D-9DFD-7DC3D986524E}"/>
    <cellStyle name="20% - Accent1 2 3 22 11 2" xfId="12319" xr:uid="{4FBE68DE-B1C8-4033-AA33-BE22B368DFA8}"/>
    <cellStyle name="20% - Accent1 2 3 22 12" xfId="12320" xr:uid="{EA28D24B-3351-4360-AA9F-AC76AB717C30}"/>
    <cellStyle name="20% - Accent1 2 3 22 13" xfId="12321" xr:uid="{66F06D9D-0365-4C87-9AA0-C52F3B36A7A3}"/>
    <cellStyle name="20% - Accent1 2 3 22 14" xfId="12322" xr:uid="{7A0190D5-1FF2-48C4-8C9E-01D166D09EBE}"/>
    <cellStyle name="20% - Accent1 2 3 22 15" xfId="12323" xr:uid="{35EB2315-7617-4430-B2CE-40683D256513}"/>
    <cellStyle name="20% - Accent1 2 3 22 16" xfId="12324" xr:uid="{B64E5BFF-834A-449B-8EF2-9509E805D069}"/>
    <cellStyle name="20% - Accent1 2 3 22 17" xfId="12325" xr:uid="{E064A5B8-3BE5-4396-93C7-B9A6DA176D97}"/>
    <cellStyle name="20% - Accent1 2 3 22 18" xfId="12326" xr:uid="{96EDF2E4-6A8A-4511-BC39-855D491F3E2B}"/>
    <cellStyle name="20% - Accent1 2 3 22 2" xfId="12327" xr:uid="{36995E31-B3C2-419A-AD42-CCB7DB81776E}"/>
    <cellStyle name="20% - Accent1 2 3 22 2 2" xfId="12328" xr:uid="{A52200DE-8C0D-41D3-81AE-BA38EBF453D7}"/>
    <cellStyle name="20% - Accent1 2 3 22 2 3" xfId="12329" xr:uid="{D03ABC5D-548E-4144-B203-4361E16AA7E6}"/>
    <cellStyle name="20% - Accent1 2 3 22 2 4" xfId="12330" xr:uid="{5A976101-033A-4555-AB50-2F8593EB9128}"/>
    <cellStyle name="20% - Accent1 2 3 22 2 5" xfId="12331" xr:uid="{60F727CC-2872-4715-A86E-60412AB196AB}"/>
    <cellStyle name="20% - Accent1 2 3 22 2 6" xfId="12332" xr:uid="{246FDF59-045E-4F11-AE11-CF79A6F18166}"/>
    <cellStyle name="20% - Accent1 2 3 22 2 7" xfId="12333" xr:uid="{4C245424-B263-401F-9457-4D85F1461B40}"/>
    <cellStyle name="20% - Accent1 2 3 22 2 8" xfId="12334" xr:uid="{4212A81B-F64E-4B1A-A2DC-F198121FF69E}"/>
    <cellStyle name="20% - Accent1 2 3 22 3" xfId="12335" xr:uid="{14EE21B0-BE2A-4563-97CB-A275EBCB1231}"/>
    <cellStyle name="20% - Accent1 2 3 22 3 2" xfId="12336" xr:uid="{80716A07-0054-40EA-B8CD-0A2EBEF1A6E0}"/>
    <cellStyle name="20% - Accent1 2 3 22 3 3" xfId="12337" xr:uid="{A0E4FE75-801B-4D5B-AD3F-27A00005DD7C}"/>
    <cellStyle name="20% - Accent1 2 3 22 3 4" xfId="12338" xr:uid="{F899D56F-D306-413A-B1BE-C85DAF50DC49}"/>
    <cellStyle name="20% - Accent1 2 3 22 3 5" xfId="12339" xr:uid="{14E0BC85-1432-4AD6-9FB6-523BBA66CBBF}"/>
    <cellStyle name="20% - Accent1 2 3 22 3 6" xfId="12340" xr:uid="{135DBE92-5A3E-43CE-ADC4-84BCAEF68F3C}"/>
    <cellStyle name="20% - Accent1 2 3 22 3 7" xfId="12341" xr:uid="{33C408AC-351D-4542-BB01-27D03E76F5AE}"/>
    <cellStyle name="20% - Accent1 2 3 22 3 8" xfId="12342" xr:uid="{C240E6ED-88A4-4F5E-BDF0-0580B0BB30CB}"/>
    <cellStyle name="20% - Accent1 2 3 22 4" xfId="12343" xr:uid="{FC5CECEE-453B-43FA-BA3E-E2A076061798}"/>
    <cellStyle name="20% - Accent1 2 3 22 4 2" xfId="12344" xr:uid="{8DA2B1C9-5C29-4476-8B91-E88D993CE021}"/>
    <cellStyle name="20% - Accent1 2 3 22 5" xfId="12345" xr:uid="{3C01EC87-FEF7-4978-AA6F-651986C92335}"/>
    <cellStyle name="20% - Accent1 2 3 22 5 2" xfId="12346" xr:uid="{A26AC762-28C5-4367-A766-5B1C056F00BB}"/>
    <cellStyle name="20% - Accent1 2 3 22 6" xfId="12347" xr:uid="{92C3645C-F8C6-419F-9BA2-C7450218DC0C}"/>
    <cellStyle name="20% - Accent1 2 3 22 6 2" xfId="12348" xr:uid="{C259FD15-9556-4D16-88D0-8F9E0657D3D2}"/>
    <cellStyle name="20% - Accent1 2 3 22 7" xfId="12349" xr:uid="{00897808-03BF-44D1-9769-467935756EE2}"/>
    <cellStyle name="20% - Accent1 2 3 22 7 2" xfId="12350" xr:uid="{43F25136-D4B4-4CC5-BAA1-17D668793AE8}"/>
    <cellStyle name="20% - Accent1 2 3 22 8" xfId="12351" xr:uid="{1144F340-0CAD-4D5D-AAE4-3C5B1CBDB64A}"/>
    <cellStyle name="20% - Accent1 2 3 22 8 2" xfId="12352" xr:uid="{A02002A3-D38E-43CC-B3A6-D4372610DB9E}"/>
    <cellStyle name="20% - Accent1 2 3 22 9" xfId="12353" xr:uid="{AD2D1BA3-AE2F-4C0F-AF3B-1D2D44F95C1F}"/>
    <cellStyle name="20% - Accent1 2 3 22 9 2" xfId="12354" xr:uid="{32CCDB06-8DB3-422F-82FF-2D74CFC0F98E}"/>
    <cellStyle name="20% - Accent1 2 3 23" xfId="12355" xr:uid="{174BD9D0-20DC-4C57-96AE-1E79A1871A2F}"/>
    <cellStyle name="20% - Accent1 2 3 23 2" xfId="12356" xr:uid="{54BEC646-EED4-4F38-91E8-8307024F7986}"/>
    <cellStyle name="20% - Accent1 2 3 23 3" xfId="12357" xr:uid="{539DD64E-E203-4C9B-B082-5B60BDA07E70}"/>
    <cellStyle name="20% - Accent1 2 3 23 4" xfId="12358" xr:uid="{2E7FE679-90FB-4984-AB09-05F9B71042D5}"/>
    <cellStyle name="20% - Accent1 2 3 23 5" xfId="12359" xr:uid="{183AE5E3-1A87-463F-91EA-DD3F0A2BAFEF}"/>
    <cellStyle name="20% - Accent1 2 3 23 6" xfId="12360" xr:uid="{15A8602D-9153-43E4-B6D3-F5C9706EB6E3}"/>
    <cellStyle name="20% - Accent1 2 3 23 7" xfId="12361" xr:uid="{3D513933-FB53-4909-9C63-801E86F03CCF}"/>
    <cellStyle name="20% - Accent1 2 3 23 8" xfId="12362" xr:uid="{A87F5D63-EE24-42A9-8580-766726C621F1}"/>
    <cellStyle name="20% - Accent1 2 3 24" xfId="12363" xr:uid="{1A548E97-61DF-4995-8BC4-8BE6EA7C3871}"/>
    <cellStyle name="20% - Accent1 2 3 24 2" xfId="12364" xr:uid="{E844D304-6F49-4DC7-9C8E-EDBBAA7E8FEF}"/>
    <cellStyle name="20% - Accent1 2 3 24 3" xfId="12365" xr:uid="{6B4FFDE8-FFBE-42E8-98EC-4B70A3433E1D}"/>
    <cellStyle name="20% - Accent1 2 3 24 4" xfId="12366" xr:uid="{6A2214BC-2817-4AEE-86D9-600F8177E8D6}"/>
    <cellStyle name="20% - Accent1 2 3 24 5" xfId="12367" xr:uid="{3EC7BAEA-3B5A-4A96-A86C-26F15C33F09E}"/>
    <cellStyle name="20% - Accent1 2 3 24 6" xfId="12368" xr:uid="{C5FB320F-DA55-4618-B16D-1968C1CAFC48}"/>
    <cellStyle name="20% - Accent1 2 3 24 7" xfId="12369" xr:uid="{20776339-F0FF-4561-81C7-E38470E86AF7}"/>
    <cellStyle name="20% - Accent1 2 3 24 8" xfId="12370" xr:uid="{393CFAD2-9000-4F0E-8E2A-178B3E54691D}"/>
    <cellStyle name="20% - Accent1 2 3 25" xfId="12371" xr:uid="{6AFB4351-7CE1-4905-942D-874595BD5527}"/>
    <cellStyle name="20% - Accent1 2 3 25 2" xfId="12372" xr:uid="{A002ED76-5F36-4E84-9556-CE5FF2815CB3}"/>
    <cellStyle name="20% - Accent1 2 3 26" xfId="12373" xr:uid="{F8061E9D-C280-44B0-97C1-BFD12AF0BA75}"/>
    <cellStyle name="20% - Accent1 2 3 26 2" xfId="12374" xr:uid="{C3EB6F84-BE24-4A1D-9928-1C8CC94987FD}"/>
    <cellStyle name="20% - Accent1 2 3 27" xfId="12375" xr:uid="{017AABD1-95B3-41FA-BBA5-ECA065D9C2F1}"/>
    <cellStyle name="20% - Accent1 2 3 27 2" xfId="12376" xr:uid="{CD22E335-BE94-4650-95C2-0F8E4BAAFBFF}"/>
    <cellStyle name="20% - Accent1 2 3 28" xfId="12377" xr:uid="{2A488CA8-6581-4007-84B6-9443424F8292}"/>
    <cellStyle name="20% - Accent1 2 3 28 2" xfId="12378" xr:uid="{10C5C45B-E083-44EA-8F25-D46BCC1FDDEA}"/>
    <cellStyle name="20% - Accent1 2 3 29" xfId="12379" xr:uid="{87F167C8-9971-4AC7-A95C-51737AE4EFEC}"/>
    <cellStyle name="20% - Accent1 2 3 29 2" xfId="12380" xr:uid="{FD88ED93-710A-41F4-9F75-FA919A5CBF87}"/>
    <cellStyle name="20% - Accent1 2 3 3" xfId="3388" xr:uid="{A3697B18-B9A9-4CAC-B92F-E0C4B9C0A075}"/>
    <cellStyle name="20% - Accent1 2 3 30" xfId="12381" xr:uid="{58602AF2-EF6E-423A-9407-C7E9C4BD6995}"/>
    <cellStyle name="20% - Accent1 2 3 30 2" xfId="12382" xr:uid="{1ED5CA3F-F1B6-4526-8867-403F8193998D}"/>
    <cellStyle name="20% - Accent1 2 3 31" xfId="12383" xr:uid="{858CFCAA-E4FE-4948-A985-AD66C6A959BB}"/>
    <cellStyle name="20% - Accent1 2 3 31 2" xfId="12384" xr:uid="{E542906F-6F71-43DA-8907-6AEA5BBD2B9C}"/>
    <cellStyle name="20% - Accent1 2 3 32" xfId="12385" xr:uid="{E013A67E-ECE0-4FC2-80D2-E6C9663C0B87}"/>
    <cellStyle name="20% - Accent1 2 3 32 2" xfId="12386" xr:uid="{8D282726-46E4-4BF8-9E30-FACF105EBA15}"/>
    <cellStyle name="20% - Accent1 2 3 33" xfId="12387" xr:uid="{3AB2073D-4E17-4524-A8EB-D6D8E483E44C}"/>
    <cellStyle name="20% - Accent1 2 3 34" xfId="12388" xr:uid="{9C75C878-4DD0-4982-BE4A-488DDB66CA68}"/>
    <cellStyle name="20% - Accent1 2 3 35" xfId="12389" xr:uid="{DD924EB4-41AD-408F-93F8-D57327AE4D21}"/>
    <cellStyle name="20% - Accent1 2 3 36" xfId="12390" xr:uid="{253C0B5B-5650-4BF9-B75E-CCE894712DF2}"/>
    <cellStyle name="20% - Accent1 2 3 37" xfId="12391" xr:uid="{F762285E-B70F-4556-87CA-911CA598CE20}"/>
    <cellStyle name="20% - Accent1 2 3 38" xfId="12392" xr:uid="{AF37289C-FE21-4EF2-8BE3-A810AABC31CD}"/>
    <cellStyle name="20% - Accent1 2 3 39" xfId="12393" xr:uid="{2F030EFD-0B55-4CAF-8913-A368035A3DA8}"/>
    <cellStyle name="20% - Accent1 2 3 4" xfId="3389" xr:uid="{4EC5B09F-F5F6-4EF7-9609-2FFB59255111}"/>
    <cellStyle name="20% - Accent1 2 3 40" xfId="12394" xr:uid="{F358F6BF-697E-449E-8F50-E2065A482569}"/>
    <cellStyle name="20% - Accent1 2 3 41" xfId="12395" xr:uid="{144ADC05-3947-422F-9196-ABBD4B21E868}"/>
    <cellStyle name="20% - Accent1 2 3 5" xfId="3390" xr:uid="{3C864F9E-8CD7-4B5A-A38F-C5A1A27BE3B9}"/>
    <cellStyle name="20% - Accent1 2 3 6" xfId="12396" xr:uid="{42FB542C-53C4-48C4-8945-06314E2D9E5F}"/>
    <cellStyle name="20% - Accent1 2 3 7" xfId="12397" xr:uid="{69493F26-057A-4034-8E8F-0DF5933AE28A}"/>
    <cellStyle name="20% - Accent1 2 3 8" xfId="12398" xr:uid="{D1DAF23D-201B-4846-BEA0-A2722A69CEE2}"/>
    <cellStyle name="20% - Accent1 2 3 9" xfId="12399" xr:uid="{26815D19-E8D3-4756-9234-B63B7E7E2223}"/>
    <cellStyle name="20% - Accent1 2 3_AVA DVA EL" xfId="12400" xr:uid="{00D2DDCB-C696-46C6-AB69-4B37D621EF7F}"/>
    <cellStyle name="20% - Accent1 2 30" xfId="12401" xr:uid="{385B82B7-11A5-40C6-94C2-0B10F2944517}"/>
    <cellStyle name="20% - Accent1 2 31" xfId="12402" xr:uid="{B85118A6-D69D-4E16-A6ED-2591B7F79F27}"/>
    <cellStyle name="20% - Accent1 2 32" xfId="12403" xr:uid="{048A8D98-3477-49CB-87B0-CF87C8F63733}"/>
    <cellStyle name="20% - Accent1 2 33" xfId="12404" xr:uid="{8F0A3C45-30F3-4B5A-B9AC-9CCEAC281151}"/>
    <cellStyle name="20% - Accent1 2 34" xfId="12405" xr:uid="{D283584E-662C-40F2-AEEC-1B9891504B69}"/>
    <cellStyle name="20% - Accent1 2 35" xfId="12406" xr:uid="{0C547F6C-AA4C-4A1B-AB24-BF63825866B7}"/>
    <cellStyle name="20% - Accent1 2 36" xfId="12407" xr:uid="{6FFEC2EF-9D23-4982-85C2-439E4275302B}"/>
    <cellStyle name="20% - Accent1 2 37" xfId="12408" xr:uid="{2FF8CEC7-9B53-49B7-99F4-CEA8459C7922}"/>
    <cellStyle name="20% - Accent1 2 38" xfId="12409" xr:uid="{178094A0-A6BE-417D-A160-C97A6E310E85}"/>
    <cellStyle name="20% - Accent1 2 39" xfId="12410" xr:uid="{74425BF7-6547-4F32-A571-FABCF008B8D3}"/>
    <cellStyle name="20% - Accent1 2 4" xfId="3391" xr:uid="{5C797209-77D3-46D8-ADF3-492B8E03A6C8}"/>
    <cellStyle name="20% - Accent1 2 4 2" xfId="12412" xr:uid="{525EB535-FA2C-4D58-B221-564D4686FDC0}"/>
    <cellStyle name="20% - Accent1 2 4 3" xfId="12413" xr:uid="{9904B786-53C1-4C3F-9835-E2D903F90E15}"/>
    <cellStyle name="20% - Accent1 2 4_Cap.adeq" xfId="12411" xr:uid="{9D6AF7A0-FD61-43DB-A751-D76872631E2C}"/>
    <cellStyle name="20% - Accent1 2 40" xfId="12414" xr:uid="{1CA482E7-3C7C-4CF6-BA2C-CFA9F3183BA8}"/>
    <cellStyle name="20% - Accent1 2 41" xfId="12415" xr:uid="{799043C7-1D02-4B87-AF8D-5FECB8422E8A}"/>
    <cellStyle name="20% - Accent1 2 41 2" xfId="12416" xr:uid="{448B281F-1735-4AFA-A030-87E6FCE2D20D}"/>
    <cellStyle name="20% - Accent1 2 41 3" xfId="12417" xr:uid="{AF1CD6A9-F118-4452-8674-D0012A4A328B}"/>
    <cellStyle name="20% - Accent1 2 41_Shortname" xfId="12418" xr:uid="{DBE4BF1C-EF89-4E74-8BDC-3E2321594271}"/>
    <cellStyle name="20% - Accent1 2 42" xfId="12419" xr:uid="{438C6703-1F98-4304-87F5-00FD6ECDFA81}"/>
    <cellStyle name="20% - Accent1 2 42 2" xfId="12420" xr:uid="{D2A5EF54-E871-4FDA-A281-0183EA2FA590}"/>
    <cellStyle name="20% - Accent1 2 42 3" xfId="12421" xr:uid="{B5224677-D0F8-4295-9DA0-46367ADBA574}"/>
    <cellStyle name="20% - Accent1 2 42_Shortname" xfId="12422" xr:uid="{0AB50BDB-6D30-40BF-94F2-402B6BEB057B}"/>
    <cellStyle name="20% - Accent1 2 43" xfId="12423" xr:uid="{42FBA4B9-AA02-48E8-B336-A8DB59689A67}"/>
    <cellStyle name="20% - Accent1 2 44" xfId="12424" xr:uid="{2F1722A1-BCF8-4A3D-8821-72D79D288F5A}"/>
    <cellStyle name="20% - Accent1 2 45" xfId="12425" xr:uid="{195A2C7B-1ACA-45B5-8A18-262ABD5BAAE1}"/>
    <cellStyle name="20% - Accent1 2 46" xfId="12426" xr:uid="{2B660DFB-4180-4977-9F12-EB479555C64C}"/>
    <cellStyle name="20% - Accent1 2 5" xfId="12427" xr:uid="{7089AB1C-293F-4C5C-8086-4C6C91CB5BD7}"/>
    <cellStyle name="20% - Accent1 2 5 10" xfId="12428" xr:uid="{AADA6D3F-720E-4018-886D-91F9BACA198F}"/>
    <cellStyle name="20% - Accent1 2 5 11" xfId="12429" xr:uid="{A882EAF4-9E8A-4FB7-8A3A-5400A21080EF}"/>
    <cellStyle name="20% - Accent1 2 5 12" xfId="12430" xr:uid="{F505AFE8-7A36-40F0-920C-6CAD2C698E2E}"/>
    <cellStyle name="20% - Accent1 2 5 13" xfId="12431" xr:uid="{00185736-4518-40EA-9B08-49A46CA68ACA}"/>
    <cellStyle name="20% - Accent1 2 5 14" xfId="12432" xr:uid="{8ACE6C51-D914-45A5-9E07-77DD85CD0A0E}"/>
    <cellStyle name="20% - Accent1 2 5 15" xfId="12433" xr:uid="{285FF037-64B4-46AB-84B4-AA1B8749845D}"/>
    <cellStyle name="20% - Accent1 2 5 16" xfId="12434" xr:uid="{F83B3841-F751-4FB2-8F82-4BF5AD6504AE}"/>
    <cellStyle name="20% - Accent1 2 5 17" xfId="12435" xr:uid="{80CDC15E-CAB5-4E63-8362-3CEF932DF029}"/>
    <cellStyle name="20% - Accent1 2 5 18" xfId="12436" xr:uid="{4FDA4980-06CC-4BCC-ABA0-069998E76BD6}"/>
    <cellStyle name="20% - Accent1 2 5 19" xfId="12437" xr:uid="{EFE30406-CB07-4BCD-9C13-CC05DA84A9E3}"/>
    <cellStyle name="20% - Accent1 2 5 19 10" xfId="12438" xr:uid="{9190221C-4F32-498B-90BD-3B46E0F68D9F}"/>
    <cellStyle name="20% - Accent1 2 5 19 10 2" xfId="12439" xr:uid="{68B5A0CF-051E-465E-BCD0-35061914BD0D}"/>
    <cellStyle name="20% - Accent1 2 5 19 11" xfId="12440" xr:uid="{10A27853-24FA-433A-A555-69E16F8A3017}"/>
    <cellStyle name="20% - Accent1 2 5 19 11 2" xfId="12441" xr:uid="{812A543F-DBAD-48A3-8E4B-8C335E9EC0A6}"/>
    <cellStyle name="20% - Accent1 2 5 19 12" xfId="12442" xr:uid="{E149F0A1-3FD2-47BC-97E9-F13D9429351A}"/>
    <cellStyle name="20% - Accent1 2 5 19 13" xfId="12443" xr:uid="{A1F0835E-7125-4501-B0AD-1A95AD1E96B4}"/>
    <cellStyle name="20% - Accent1 2 5 19 14" xfId="12444" xr:uid="{E3813C6E-88C1-46E6-AA0E-0B333B6BE708}"/>
    <cellStyle name="20% - Accent1 2 5 19 15" xfId="12445" xr:uid="{65EFEBCA-7D86-4F33-A1BE-B25E738ED53C}"/>
    <cellStyle name="20% - Accent1 2 5 19 16" xfId="12446" xr:uid="{5830D284-57A1-432C-90A8-5D401583D84C}"/>
    <cellStyle name="20% - Accent1 2 5 19 17" xfId="12447" xr:uid="{E1F3C5B3-8FFF-4B16-8043-041C7244EA9C}"/>
    <cellStyle name="20% - Accent1 2 5 19 18" xfId="12448" xr:uid="{8670AD72-1C14-4E3C-89BA-771C3B4F1901}"/>
    <cellStyle name="20% - Accent1 2 5 19 2" xfId="12449" xr:uid="{43B7274E-3A25-431A-90AB-7127A7A3D662}"/>
    <cellStyle name="20% - Accent1 2 5 19 2 2" xfId="12450" xr:uid="{3979DEB9-1667-4952-BCDB-1284DD976857}"/>
    <cellStyle name="20% - Accent1 2 5 19 2 3" xfId="12451" xr:uid="{2FA2EC5F-7A6E-4487-9CD9-1A72472ABE27}"/>
    <cellStyle name="20% - Accent1 2 5 19 2 4" xfId="12452" xr:uid="{7BE631A4-0B7E-4B51-B73C-70CFA9177A2A}"/>
    <cellStyle name="20% - Accent1 2 5 19 2 5" xfId="12453" xr:uid="{4CB1DFF5-32FF-4055-A73E-6031CA08B8CF}"/>
    <cellStyle name="20% - Accent1 2 5 19 2 6" xfId="12454" xr:uid="{FFCD8730-4864-45CC-A065-28D15E35F7F1}"/>
    <cellStyle name="20% - Accent1 2 5 19 2 7" xfId="12455" xr:uid="{00F80195-BE00-4635-B11A-AFCCA1BFF0BA}"/>
    <cellStyle name="20% - Accent1 2 5 19 2 8" xfId="12456" xr:uid="{AF3A6291-8E5E-4B9F-8A6C-B94829BCC540}"/>
    <cellStyle name="20% - Accent1 2 5 19 3" xfId="12457" xr:uid="{16670AC1-0C84-4FD2-B93E-57507C9BFA2D}"/>
    <cellStyle name="20% - Accent1 2 5 19 3 2" xfId="12458" xr:uid="{93BC1CFA-5E8D-40D8-A2EC-A80569F15ECA}"/>
    <cellStyle name="20% - Accent1 2 5 19 3 3" xfId="12459" xr:uid="{2D9DFA6E-94BF-42DF-A3E7-D9A0F7EC23D0}"/>
    <cellStyle name="20% - Accent1 2 5 19 3 4" xfId="12460" xr:uid="{4CB0D8B3-BA75-484E-94B2-27FD464AEE03}"/>
    <cellStyle name="20% - Accent1 2 5 19 3 5" xfId="12461" xr:uid="{E2756A1D-D1CA-4F80-89C8-F803296984B1}"/>
    <cellStyle name="20% - Accent1 2 5 19 3 6" xfId="12462" xr:uid="{DD81BDC2-2001-4410-800C-200BC5641050}"/>
    <cellStyle name="20% - Accent1 2 5 19 3 7" xfId="12463" xr:uid="{615E8E3D-714D-46C4-8446-0B7738FA9ADA}"/>
    <cellStyle name="20% - Accent1 2 5 19 3 8" xfId="12464" xr:uid="{9B1E1DC3-6137-45BD-B115-239057D8EE88}"/>
    <cellStyle name="20% - Accent1 2 5 19 4" xfId="12465" xr:uid="{D8F1A5A7-79F1-40BF-B6C4-A9594A34C29C}"/>
    <cellStyle name="20% - Accent1 2 5 19 4 2" xfId="12466" xr:uid="{90608390-276A-4E19-9E9D-DE800210023D}"/>
    <cellStyle name="20% - Accent1 2 5 19 5" xfId="12467" xr:uid="{E44DED78-EBED-4054-9A86-A5D39EC3E253}"/>
    <cellStyle name="20% - Accent1 2 5 19 5 2" xfId="12468" xr:uid="{5AA558DC-7654-470B-9882-2EC44CF073BE}"/>
    <cellStyle name="20% - Accent1 2 5 19 6" xfId="12469" xr:uid="{4FB1DDDA-8323-44B4-B2E1-D0A9546A6793}"/>
    <cellStyle name="20% - Accent1 2 5 19 6 2" xfId="12470" xr:uid="{6E4649F9-B149-4B5D-AC37-72B06D9F633A}"/>
    <cellStyle name="20% - Accent1 2 5 19 7" xfId="12471" xr:uid="{532AABA6-7E36-4278-84D0-610D493727EB}"/>
    <cellStyle name="20% - Accent1 2 5 19 7 2" xfId="12472" xr:uid="{EBE676C8-C625-4E6C-A630-51CB5A7CC154}"/>
    <cellStyle name="20% - Accent1 2 5 19 8" xfId="12473" xr:uid="{F5B4E22D-E175-4C88-B961-0471540B9A6B}"/>
    <cellStyle name="20% - Accent1 2 5 19 8 2" xfId="12474" xr:uid="{53193EDC-2253-41A5-A94B-B6E71E6DC6F2}"/>
    <cellStyle name="20% - Accent1 2 5 19 9" xfId="12475" xr:uid="{BD2C18F8-5C20-4731-9592-5C3957869F6A}"/>
    <cellStyle name="20% - Accent1 2 5 19 9 2" xfId="12476" xr:uid="{E2E16389-41E9-4167-B032-8A72FA759D29}"/>
    <cellStyle name="20% - Accent1 2 5 2" xfId="12477" xr:uid="{0F7EBE4D-3B3D-4D81-805A-0C97560F8BCA}"/>
    <cellStyle name="20% - Accent1 2 5 2 10" xfId="12478" xr:uid="{F2ACABC7-D913-4024-995C-82DCBFAAE072}"/>
    <cellStyle name="20% - Accent1 2 5 2 10 2" xfId="12479" xr:uid="{BF647B71-1B7B-47EE-A2CF-A047906DA551}"/>
    <cellStyle name="20% - Accent1 2 5 2 11" xfId="12480" xr:uid="{C2E5F63B-9711-42E7-AE8C-8E75F3D708B1}"/>
    <cellStyle name="20% - Accent1 2 5 2 11 2" xfId="12481" xr:uid="{0759C71D-DB88-45D2-8936-BE438324A477}"/>
    <cellStyle name="20% - Accent1 2 5 2 12" xfId="12482" xr:uid="{253C655F-0692-4207-AF9B-D1E85EF41614}"/>
    <cellStyle name="20% - Accent1 2 5 2 12 2" xfId="12483" xr:uid="{7C765DF5-9170-4305-812F-D595DE613411}"/>
    <cellStyle name="20% - Accent1 2 5 2 13" xfId="12484" xr:uid="{B9017F50-C45F-47C4-9EA5-733D5EC76C03}"/>
    <cellStyle name="20% - Accent1 2 5 2 13 2" xfId="12485" xr:uid="{529E6D8D-96C3-4B2E-B1E1-DEEC91833A3E}"/>
    <cellStyle name="20% - Accent1 2 5 2 14" xfId="12486" xr:uid="{29B6740C-457C-4557-ABA3-A8A72FDCCC47}"/>
    <cellStyle name="20% - Accent1 2 5 2 14 2" xfId="12487" xr:uid="{11671486-31B3-4933-A995-6EC3A71896C0}"/>
    <cellStyle name="20% - Accent1 2 5 2 15" xfId="12488" xr:uid="{40E03049-5182-4FF5-A610-13AEB0725402}"/>
    <cellStyle name="20% - Accent1 2 5 2 15 2" xfId="12489" xr:uid="{CC3504F4-DC2B-4A53-8CD2-DCE0C74FAD77}"/>
    <cellStyle name="20% - Accent1 2 5 2 16" xfId="12490" xr:uid="{311578FE-DB92-4349-B644-829351762E42}"/>
    <cellStyle name="20% - Accent1 2 5 2 16 2" xfId="12491" xr:uid="{831E021A-A9E9-4A5C-91A9-95575D1FB35C}"/>
    <cellStyle name="20% - Accent1 2 5 2 17" xfId="12492" xr:uid="{D034A940-CF0E-42A0-BD89-5FF06B133FFC}"/>
    <cellStyle name="20% - Accent1 2 5 2 18" xfId="12493" xr:uid="{B7FA3C68-C20B-4C68-880C-E86E4667D4A2}"/>
    <cellStyle name="20% - Accent1 2 5 2 19" xfId="12494" xr:uid="{9E2F1F09-1A4A-48CD-8F1A-A22F3D5198B8}"/>
    <cellStyle name="20% - Accent1 2 5 2 2" xfId="12495" xr:uid="{FBFEAF77-058C-4433-BA50-39BB53DDC551}"/>
    <cellStyle name="20% - Accent1 2 5 2 20" xfId="12496" xr:uid="{DC0D23AF-6DA5-4AB6-919F-CF02DD1E96C3}"/>
    <cellStyle name="20% - Accent1 2 5 2 21" xfId="12497" xr:uid="{043165FE-4BD6-4035-938C-71813E281FEF}"/>
    <cellStyle name="20% - Accent1 2 5 2 22" xfId="12498" xr:uid="{6401CFAD-3655-4459-8EB5-5FD5C7D8ECEC}"/>
    <cellStyle name="20% - Accent1 2 5 2 23" xfId="12499" xr:uid="{4BC1D108-94B8-4870-A8AB-5AD52D7EB34A}"/>
    <cellStyle name="20% - Accent1 2 5 2 3" xfId="12500" xr:uid="{321F2828-9CD2-4FEE-8FF1-3A0B73513F73}"/>
    <cellStyle name="20% - Accent1 2 5 2 4" xfId="12501" xr:uid="{ABE5D179-D0E6-41FC-9494-60446D5F9C6C}"/>
    <cellStyle name="20% - Accent1 2 5 2 5" xfId="12502" xr:uid="{5E67AA3F-B6B7-4EB1-A2C1-59C5A305730F}"/>
    <cellStyle name="20% - Accent1 2 5 2 6" xfId="12503" xr:uid="{8699A3EF-FC83-4C2E-8BE6-F6F072024DB8}"/>
    <cellStyle name="20% - Accent1 2 5 2 7" xfId="12504" xr:uid="{BEA19822-1BFB-4DB1-81E2-A8F02B5DDC43}"/>
    <cellStyle name="20% - Accent1 2 5 2 7 2" xfId="12505" xr:uid="{90AAF0EA-18C7-4931-B1CE-0989B171226B}"/>
    <cellStyle name="20% - Accent1 2 5 2 7 3" xfId="12506" xr:uid="{F588A8D0-334F-490D-ADE0-BC6662D9B3A7}"/>
    <cellStyle name="20% - Accent1 2 5 2 7 4" xfId="12507" xr:uid="{0E21E589-CEA0-4962-916E-5ACB4D200A64}"/>
    <cellStyle name="20% - Accent1 2 5 2 7 5" xfId="12508" xr:uid="{BE00D23B-266F-4D04-91B1-748209C4DB37}"/>
    <cellStyle name="20% - Accent1 2 5 2 7 6" xfId="12509" xr:uid="{60B7C1ED-5DCB-4964-81AC-B9F59C7BDC88}"/>
    <cellStyle name="20% - Accent1 2 5 2 7 7" xfId="12510" xr:uid="{927439FE-0CCC-4702-A18A-94FAFF7ACB31}"/>
    <cellStyle name="20% - Accent1 2 5 2 7 8" xfId="12511" xr:uid="{091EDB39-919E-4F99-9824-7FEC8C75AB27}"/>
    <cellStyle name="20% - Accent1 2 5 2 8" xfId="12512" xr:uid="{2FF94F23-2FEB-4E63-8173-83FEEC906F00}"/>
    <cellStyle name="20% - Accent1 2 5 2 8 2" xfId="12513" xr:uid="{87786DC5-D042-444B-91D4-A8C8407981CC}"/>
    <cellStyle name="20% - Accent1 2 5 2 8 3" xfId="12514" xr:uid="{82FA57B6-EAAB-4797-88D8-6525F0C028FF}"/>
    <cellStyle name="20% - Accent1 2 5 2 8 4" xfId="12515" xr:uid="{283ECDB3-F260-4648-BB33-6ECAEB3D0C2A}"/>
    <cellStyle name="20% - Accent1 2 5 2 8 5" xfId="12516" xr:uid="{E42FD190-909F-4045-A53C-41BBF30A7DAB}"/>
    <cellStyle name="20% - Accent1 2 5 2 8 6" xfId="12517" xr:uid="{9DBB7C2B-84E6-49A6-BF3C-37A1C6D22F9A}"/>
    <cellStyle name="20% - Accent1 2 5 2 8 7" xfId="12518" xr:uid="{882EB379-CEAD-43EA-AE97-18FF3525B532}"/>
    <cellStyle name="20% - Accent1 2 5 2 8 8" xfId="12519" xr:uid="{9A513486-792E-40A8-A37A-671E7FE087E5}"/>
    <cellStyle name="20% - Accent1 2 5 2 9" xfId="12520" xr:uid="{2B3E28EE-3AE9-42F2-8461-537F4FE697B5}"/>
    <cellStyle name="20% - Accent1 2 5 2 9 2" xfId="12521" xr:uid="{61F28C56-29F8-4303-A825-F262A55DB900}"/>
    <cellStyle name="20% - Accent1 2 5 20" xfId="12522" xr:uid="{5B3FB573-65AD-4A76-8ADB-B188A40014D1}"/>
    <cellStyle name="20% - Accent1 2 5 20 10" xfId="12523" xr:uid="{23F83A98-4F18-4D5C-8584-056C6A0B246E}"/>
    <cellStyle name="20% - Accent1 2 5 20 10 2" xfId="12524" xr:uid="{DAF45601-95BC-4F21-84CD-A1D0707793BD}"/>
    <cellStyle name="20% - Accent1 2 5 20 11" xfId="12525" xr:uid="{38430F3A-D16D-4987-8FB4-8DAD477E35E9}"/>
    <cellStyle name="20% - Accent1 2 5 20 11 2" xfId="12526" xr:uid="{2C2E1E4C-CD3F-4B05-B66C-26AF81E83DF4}"/>
    <cellStyle name="20% - Accent1 2 5 20 12" xfId="12527" xr:uid="{784C0133-6CC0-49C5-9DD8-848A8305CAF3}"/>
    <cellStyle name="20% - Accent1 2 5 20 13" xfId="12528" xr:uid="{0067BB97-7DFD-4DA6-A3AA-B842CAB681C9}"/>
    <cellStyle name="20% - Accent1 2 5 20 14" xfId="12529" xr:uid="{27E5F418-45B7-4972-82DB-1B9B3A749620}"/>
    <cellStyle name="20% - Accent1 2 5 20 15" xfId="12530" xr:uid="{7D2A376F-BD6E-4295-9EC2-DC81C122A982}"/>
    <cellStyle name="20% - Accent1 2 5 20 16" xfId="12531" xr:uid="{AE6DE2B2-6D70-4DD9-86C7-A20BE3E273EB}"/>
    <cellStyle name="20% - Accent1 2 5 20 17" xfId="12532" xr:uid="{1333C0E5-7092-4FFE-800F-A74906C8914B}"/>
    <cellStyle name="20% - Accent1 2 5 20 18" xfId="12533" xr:uid="{48F5AC75-7CF8-4945-902D-E03C9AD473BA}"/>
    <cellStyle name="20% - Accent1 2 5 20 2" xfId="12534" xr:uid="{F61E4868-8DE4-4EB6-92AB-4D82D8B3F03D}"/>
    <cellStyle name="20% - Accent1 2 5 20 2 2" xfId="12535" xr:uid="{5210DF44-C1B9-46DE-95A7-BA33A9660709}"/>
    <cellStyle name="20% - Accent1 2 5 20 2 3" xfId="12536" xr:uid="{A5ACF527-A1F7-40C0-ACB3-0E03F2702078}"/>
    <cellStyle name="20% - Accent1 2 5 20 2 4" xfId="12537" xr:uid="{3F2A98E6-B8A3-47D5-82DD-F70F46E12C27}"/>
    <cellStyle name="20% - Accent1 2 5 20 2 5" xfId="12538" xr:uid="{690811BB-AFBC-492C-BC2A-FCFCA697A2D3}"/>
    <cellStyle name="20% - Accent1 2 5 20 2 6" xfId="12539" xr:uid="{7DCEF1C1-F6F7-49C7-B218-C6BBD41BE6C8}"/>
    <cellStyle name="20% - Accent1 2 5 20 2 7" xfId="12540" xr:uid="{D2E4E55E-A955-49FE-92EE-A30FD9C0B1D9}"/>
    <cellStyle name="20% - Accent1 2 5 20 2 8" xfId="12541" xr:uid="{A3C00584-9C8F-4ACB-B161-D1749214F625}"/>
    <cellStyle name="20% - Accent1 2 5 20 3" xfId="12542" xr:uid="{D6407463-4497-4838-B849-CAA11EFDD3C4}"/>
    <cellStyle name="20% - Accent1 2 5 20 3 2" xfId="12543" xr:uid="{CD450066-BF2A-4F26-A0B1-5E3F8A879EA0}"/>
    <cellStyle name="20% - Accent1 2 5 20 3 3" xfId="12544" xr:uid="{A7405AEC-B08D-4C42-965D-1F98CF4880E9}"/>
    <cellStyle name="20% - Accent1 2 5 20 3 4" xfId="12545" xr:uid="{6800C572-0C15-419B-8386-DB4759B215BA}"/>
    <cellStyle name="20% - Accent1 2 5 20 3 5" xfId="12546" xr:uid="{C79CA1D5-C289-4129-99C8-B0D74D0BF642}"/>
    <cellStyle name="20% - Accent1 2 5 20 3 6" xfId="12547" xr:uid="{31EA1F6A-163B-4973-944B-C29D344A74B3}"/>
    <cellStyle name="20% - Accent1 2 5 20 3 7" xfId="12548" xr:uid="{4D7DFF77-F356-43EE-96D3-FFFA0EB10C0D}"/>
    <cellStyle name="20% - Accent1 2 5 20 3 8" xfId="12549" xr:uid="{09CFB88D-B185-4F1A-90C7-6D9AA9598676}"/>
    <cellStyle name="20% - Accent1 2 5 20 4" xfId="12550" xr:uid="{68D338E8-C518-4DEE-B7F1-782EAE5BAD1E}"/>
    <cellStyle name="20% - Accent1 2 5 20 4 2" xfId="12551" xr:uid="{D0FF2432-B197-4FEE-9F8B-6418C5D828DB}"/>
    <cellStyle name="20% - Accent1 2 5 20 5" xfId="12552" xr:uid="{1F76EF3B-8BE2-4B6D-9630-EC394EB25A6C}"/>
    <cellStyle name="20% - Accent1 2 5 20 5 2" xfId="12553" xr:uid="{C67EF9E0-9FC0-4893-9A38-41A0130825A0}"/>
    <cellStyle name="20% - Accent1 2 5 20 6" xfId="12554" xr:uid="{548C8662-0A1F-472C-B5BB-6D7B5B62B44C}"/>
    <cellStyle name="20% - Accent1 2 5 20 6 2" xfId="12555" xr:uid="{431526BC-DC77-40D9-903E-B4D6602F4B4C}"/>
    <cellStyle name="20% - Accent1 2 5 20 7" xfId="12556" xr:uid="{944B541A-7E3D-4960-A0C0-E05E3104E260}"/>
    <cellStyle name="20% - Accent1 2 5 20 7 2" xfId="12557" xr:uid="{D3ACC904-E6AB-4323-B772-173CB4237CE9}"/>
    <cellStyle name="20% - Accent1 2 5 20 8" xfId="12558" xr:uid="{4B732CCE-CC56-411A-8C92-06BA67607DE2}"/>
    <cellStyle name="20% - Accent1 2 5 20 8 2" xfId="12559" xr:uid="{C2BCE613-ADB3-4754-A9C9-4315ADE3A947}"/>
    <cellStyle name="20% - Accent1 2 5 20 9" xfId="12560" xr:uid="{4385F525-7516-4717-940B-83A704AE3DD1}"/>
    <cellStyle name="20% - Accent1 2 5 20 9 2" xfId="12561" xr:uid="{B763FA84-F27A-480B-AA9D-E2935A5BFCE6}"/>
    <cellStyle name="20% - Accent1 2 5 21" xfId="12562" xr:uid="{42806F0E-9CF0-4202-AB90-ABEB96C43BE1}"/>
    <cellStyle name="20% - Accent1 2 5 21 10" xfId="12563" xr:uid="{7BCE59AC-2AAC-46B0-B301-D03DA2256DCE}"/>
    <cellStyle name="20% - Accent1 2 5 21 10 2" xfId="12564" xr:uid="{B585ABCB-63ED-48D6-87E5-4CAF7FFB5D4D}"/>
    <cellStyle name="20% - Accent1 2 5 21 11" xfId="12565" xr:uid="{B308F7FD-7838-45B0-A447-E8AD1D487BD9}"/>
    <cellStyle name="20% - Accent1 2 5 21 11 2" xfId="12566" xr:uid="{4AF34C02-CE65-4779-9662-04672FB197BB}"/>
    <cellStyle name="20% - Accent1 2 5 21 12" xfId="12567" xr:uid="{ED7412E0-8474-429F-B1E1-BFDA13ADBB63}"/>
    <cellStyle name="20% - Accent1 2 5 21 13" xfId="12568" xr:uid="{7DCC3AAF-A34B-4D16-9AD2-2F0E381B9451}"/>
    <cellStyle name="20% - Accent1 2 5 21 14" xfId="12569" xr:uid="{8E1D3C8C-4EA9-47DC-BB70-6616ED3184A1}"/>
    <cellStyle name="20% - Accent1 2 5 21 15" xfId="12570" xr:uid="{9C4439AB-3B98-4D10-807C-05F5A79DFFF0}"/>
    <cellStyle name="20% - Accent1 2 5 21 16" xfId="12571" xr:uid="{46CFD851-AA7C-42AB-BCDB-8E5FC9423F63}"/>
    <cellStyle name="20% - Accent1 2 5 21 17" xfId="12572" xr:uid="{47DFBE91-E415-47C7-8251-CBB97100FBCA}"/>
    <cellStyle name="20% - Accent1 2 5 21 18" xfId="12573" xr:uid="{E4D7CE72-E747-4F0A-BBB1-358E03FCB76B}"/>
    <cellStyle name="20% - Accent1 2 5 21 2" xfId="12574" xr:uid="{F2BE5432-A0EE-49D7-BCCF-74CCA27004F5}"/>
    <cellStyle name="20% - Accent1 2 5 21 2 2" xfId="12575" xr:uid="{1DFA2F34-33F0-430E-B165-B642564AA31C}"/>
    <cellStyle name="20% - Accent1 2 5 21 2 3" xfId="12576" xr:uid="{1BEE33F5-BCDF-4242-ADC9-FBE77374B24E}"/>
    <cellStyle name="20% - Accent1 2 5 21 2 4" xfId="12577" xr:uid="{6A64EC89-F05B-432E-A03D-D45DEEB054BB}"/>
    <cellStyle name="20% - Accent1 2 5 21 2 5" xfId="12578" xr:uid="{DF2D2FD9-E339-4267-A545-31D6081D205F}"/>
    <cellStyle name="20% - Accent1 2 5 21 2 6" xfId="12579" xr:uid="{425894DC-7E90-48F9-A6D3-D4740037EFFB}"/>
    <cellStyle name="20% - Accent1 2 5 21 2 7" xfId="12580" xr:uid="{A6266278-4844-4A09-B87C-32D097480CE9}"/>
    <cellStyle name="20% - Accent1 2 5 21 2 8" xfId="12581" xr:uid="{331E135F-6EDD-45B4-BAB7-7AE29219321D}"/>
    <cellStyle name="20% - Accent1 2 5 21 3" xfId="12582" xr:uid="{DF0ED480-1396-4A95-A26A-56DACF233DC3}"/>
    <cellStyle name="20% - Accent1 2 5 21 3 2" xfId="12583" xr:uid="{DF11BAA9-66BC-4FFD-B872-D2651C54CBCA}"/>
    <cellStyle name="20% - Accent1 2 5 21 3 3" xfId="12584" xr:uid="{96AC7190-0F4D-481E-A8B9-6105C125F900}"/>
    <cellStyle name="20% - Accent1 2 5 21 3 4" xfId="12585" xr:uid="{B6216A74-DCCE-48CD-AB8B-3902BDD88E8A}"/>
    <cellStyle name="20% - Accent1 2 5 21 3 5" xfId="12586" xr:uid="{93A97BA9-034A-4564-B30A-BEB4907B9742}"/>
    <cellStyle name="20% - Accent1 2 5 21 3 6" xfId="12587" xr:uid="{97827E02-CB7A-47CD-BCB3-23D1C6F7C444}"/>
    <cellStyle name="20% - Accent1 2 5 21 3 7" xfId="12588" xr:uid="{09CEBDE1-2769-448E-9660-188A278AE384}"/>
    <cellStyle name="20% - Accent1 2 5 21 3 8" xfId="12589" xr:uid="{35EC2B5F-7676-4C00-B4AC-4ED0A2A128DE}"/>
    <cellStyle name="20% - Accent1 2 5 21 4" xfId="12590" xr:uid="{1D2B1297-3135-40C0-9CC2-CF805CED6E78}"/>
    <cellStyle name="20% - Accent1 2 5 21 4 2" xfId="12591" xr:uid="{0EB89425-4D16-4DEA-A301-DC2701DBFDB5}"/>
    <cellStyle name="20% - Accent1 2 5 21 5" xfId="12592" xr:uid="{01C691EB-688A-460A-9301-6FA53A4F9BEC}"/>
    <cellStyle name="20% - Accent1 2 5 21 5 2" xfId="12593" xr:uid="{32BFAA46-D599-4320-86C7-C0D1CDC3CF07}"/>
    <cellStyle name="20% - Accent1 2 5 21 6" xfId="12594" xr:uid="{39837590-61CF-4A85-8CF7-ADC496DB8FB0}"/>
    <cellStyle name="20% - Accent1 2 5 21 6 2" xfId="12595" xr:uid="{6157354D-B8DD-43C8-94A5-52D7B4C5D313}"/>
    <cellStyle name="20% - Accent1 2 5 21 7" xfId="12596" xr:uid="{24EC2C32-ED6E-44EC-8E41-99C3FA589F24}"/>
    <cellStyle name="20% - Accent1 2 5 21 7 2" xfId="12597" xr:uid="{D5FA7AD3-C768-4C5C-8F7E-F21F204934B1}"/>
    <cellStyle name="20% - Accent1 2 5 21 8" xfId="12598" xr:uid="{1E6A9C9B-F08E-457C-B10B-E9D4E9AF8A35}"/>
    <cellStyle name="20% - Accent1 2 5 21 8 2" xfId="12599" xr:uid="{B743AC75-69A1-4CFC-8D87-88DC2BDF000C}"/>
    <cellStyle name="20% - Accent1 2 5 21 9" xfId="12600" xr:uid="{DF37FFF7-2788-4C72-8B6A-AFA9023CED62}"/>
    <cellStyle name="20% - Accent1 2 5 21 9 2" xfId="12601" xr:uid="{649FA753-767E-4D74-87A7-26746A62ED14}"/>
    <cellStyle name="20% - Accent1 2 5 22" xfId="12602" xr:uid="{8238178B-E2D8-4864-A54E-C7D41E535BF6}"/>
    <cellStyle name="20% - Accent1 2 5 22 10" xfId="12603" xr:uid="{C443200B-C9AE-40AF-8760-6F8561F14ED5}"/>
    <cellStyle name="20% - Accent1 2 5 22 10 2" xfId="12604" xr:uid="{79524ECD-BF60-4494-8B9A-C6E7F2CBB317}"/>
    <cellStyle name="20% - Accent1 2 5 22 11" xfId="12605" xr:uid="{D5AD5838-5246-4F24-8707-36D924F22C30}"/>
    <cellStyle name="20% - Accent1 2 5 22 11 2" xfId="12606" xr:uid="{7D4CECA8-6408-4663-81E5-51FF759CE53A}"/>
    <cellStyle name="20% - Accent1 2 5 22 12" xfId="12607" xr:uid="{E4499EED-F641-4553-8C31-810F3A38B3A6}"/>
    <cellStyle name="20% - Accent1 2 5 22 13" xfId="12608" xr:uid="{21E4057D-0551-4EAB-84B9-3010E37B1356}"/>
    <cellStyle name="20% - Accent1 2 5 22 14" xfId="12609" xr:uid="{802C0085-F410-44FC-A5CE-D34BEB1E369E}"/>
    <cellStyle name="20% - Accent1 2 5 22 15" xfId="12610" xr:uid="{4A8984D0-8C4F-40E8-8761-5E01D51B4BCF}"/>
    <cellStyle name="20% - Accent1 2 5 22 16" xfId="12611" xr:uid="{2D87E027-B064-4F28-BAE3-6F728CB3F3DB}"/>
    <cellStyle name="20% - Accent1 2 5 22 17" xfId="12612" xr:uid="{84077CC7-C3A8-401C-A982-EC9287759FEE}"/>
    <cellStyle name="20% - Accent1 2 5 22 18" xfId="12613" xr:uid="{B81EC097-EC07-4A83-AF85-0025D95D9E5A}"/>
    <cellStyle name="20% - Accent1 2 5 22 2" xfId="12614" xr:uid="{B04971C7-5503-4B49-9AAE-D130349F5190}"/>
    <cellStyle name="20% - Accent1 2 5 22 2 2" xfId="12615" xr:uid="{604917AC-7450-46BB-9DD3-88B0177150FA}"/>
    <cellStyle name="20% - Accent1 2 5 22 2 3" xfId="12616" xr:uid="{A3CB85F2-44F2-4C17-B1C7-3875CA9A0398}"/>
    <cellStyle name="20% - Accent1 2 5 22 2 4" xfId="12617" xr:uid="{8911FDDB-531D-4B81-AD23-6C35E646EB55}"/>
    <cellStyle name="20% - Accent1 2 5 22 2 5" xfId="12618" xr:uid="{C7B049A9-72DC-40CF-B6BC-9475A6382320}"/>
    <cellStyle name="20% - Accent1 2 5 22 2 6" xfId="12619" xr:uid="{4822EF90-48B0-4679-9C4A-6F5F2A8C4A29}"/>
    <cellStyle name="20% - Accent1 2 5 22 2 7" xfId="12620" xr:uid="{7512EE8D-84DC-4564-B21D-F393B10D15FC}"/>
    <cellStyle name="20% - Accent1 2 5 22 2 8" xfId="12621" xr:uid="{5DEC9389-1652-4C10-B3C0-8F2DAEA5214C}"/>
    <cellStyle name="20% - Accent1 2 5 22 3" xfId="12622" xr:uid="{11EF517E-EFF1-4546-B402-B3B6C8C31836}"/>
    <cellStyle name="20% - Accent1 2 5 22 3 2" xfId="12623" xr:uid="{1D8F2947-A967-4A6D-B9A4-66665BE4CEF6}"/>
    <cellStyle name="20% - Accent1 2 5 22 3 3" xfId="12624" xr:uid="{15C07BCF-A217-4F6D-87C0-99076D18F46E}"/>
    <cellStyle name="20% - Accent1 2 5 22 3 4" xfId="12625" xr:uid="{3862E4A8-E539-4A87-AB66-B9760956FA19}"/>
    <cellStyle name="20% - Accent1 2 5 22 3 5" xfId="12626" xr:uid="{5B231A19-FE81-40FA-A0E6-BF6E68E16AEA}"/>
    <cellStyle name="20% - Accent1 2 5 22 3 6" xfId="12627" xr:uid="{B337D538-FFF9-4268-8A47-2CB68F82978E}"/>
    <cellStyle name="20% - Accent1 2 5 22 3 7" xfId="12628" xr:uid="{CF52B3A4-DC4C-438E-8DE1-22CEED329B67}"/>
    <cellStyle name="20% - Accent1 2 5 22 3 8" xfId="12629" xr:uid="{E1894B3A-4AF4-4D51-9357-D681F881342B}"/>
    <cellStyle name="20% - Accent1 2 5 22 4" xfId="12630" xr:uid="{0BDCF0C9-F52A-40F1-9FC5-78966A87463A}"/>
    <cellStyle name="20% - Accent1 2 5 22 4 2" xfId="12631" xr:uid="{66F47647-B75A-42AC-A5A2-86D408C072C4}"/>
    <cellStyle name="20% - Accent1 2 5 22 5" xfId="12632" xr:uid="{7DD0B191-2921-4092-A8CE-708EFB131138}"/>
    <cellStyle name="20% - Accent1 2 5 22 5 2" xfId="12633" xr:uid="{5F585D94-5F53-4EB9-BE94-0F5A72075B3B}"/>
    <cellStyle name="20% - Accent1 2 5 22 6" xfId="12634" xr:uid="{A48B9F6C-5748-48A3-AA1E-5989F319F77C}"/>
    <cellStyle name="20% - Accent1 2 5 22 6 2" xfId="12635" xr:uid="{92F736CF-25C4-4D94-A239-B26A25D30917}"/>
    <cellStyle name="20% - Accent1 2 5 22 7" xfId="12636" xr:uid="{35D08B31-7653-4CDD-94CA-C643AD5A2C75}"/>
    <cellStyle name="20% - Accent1 2 5 22 7 2" xfId="12637" xr:uid="{4F9A46C8-1875-4A1F-9628-591A847867A2}"/>
    <cellStyle name="20% - Accent1 2 5 22 8" xfId="12638" xr:uid="{46054E9E-EAA1-46BF-9A59-BC494D0D0381}"/>
    <cellStyle name="20% - Accent1 2 5 22 8 2" xfId="12639" xr:uid="{DB94D913-F3FC-4F7B-83F7-41F4E39CF717}"/>
    <cellStyle name="20% - Accent1 2 5 22 9" xfId="12640" xr:uid="{3D4AD3F5-AE80-4526-83BA-8B482E24A835}"/>
    <cellStyle name="20% - Accent1 2 5 22 9 2" xfId="12641" xr:uid="{C4A4F5CB-B12F-42EC-897B-E35D30E776F6}"/>
    <cellStyle name="20% - Accent1 2 5 23" xfId="12642" xr:uid="{CBBAE7CA-5FC1-4868-8FC7-081F63F95C55}"/>
    <cellStyle name="20% - Accent1 2 5 23 2" xfId="12643" xr:uid="{8FAFB4FC-B623-46CB-A871-FFEBD9090048}"/>
    <cellStyle name="20% - Accent1 2 5 23 3" xfId="12644" xr:uid="{45DAD4C3-66D6-4454-85E5-7B4D099C11B7}"/>
    <cellStyle name="20% - Accent1 2 5 23 4" xfId="12645" xr:uid="{BA02DC35-A6A4-4E7A-A090-C53CF6D14761}"/>
    <cellStyle name="20% - Accent1 2 5 23 5" xfId="12646" xr:uid="{D4298E1C-2295-46C0-80FC-4A64A24178D7}"/>
    <cellStyle name="20% - Accent1 2 5 23 6" xfId="12647" xr:uid="{B47E5803-1296-4B27-824D-415AC2B6CB6B}"/>
    <cellStyle name="20% - Accent1 2 5 23 7" xfId="12648" xr:uid="{644435B3-D311-49C0-9031-CFB622B5F52D}"/>
    <cellStyle name="20% - Accent1 2 5 23 8" xfId="12649" xr:uid="{03B88A2F-656B-43A7-A607-DCF8742A214B}"/>
    <cellStyle name="20% - Accent1 2 5 24" xfId="12650" xr:uid="{3C9C50C2-51C6-42B4-96D6-494242DD5FB3}"/>
    <cellStyle name="20% - Accent1 2 5 24 2" xfId="12651" xr:uid="{3FBE7DBC-D49F-4058-ADB1-737A8CC5922E}"/>
    <cellStyle name="20% - Accent1 2 5 24 3" xfId="12652" xr:uid="{9ABB5C18-0250-4E76-B046-DF0DCB461439}"/>
    <cellStyle name="20% - Accent1 2 5 24 4" xfId="12653" xr:uid="{C6BBF25B-1228-4C68-A041-F65CDE1F744D}"/>
    <cellStyle name="20% - Accent1 2 5 24 5" xfId="12654" xr:uid="{911911D5-448D-4D02-9C92-F848365E83FD}"/>
    <cellStyle name="20% - Accent1 2 5 24 6" xfId="12655" xr:uid="{65638D5B-CFC5-4DCC-87C7-1188D2B868F6}"/>
    <cellStyle name="20% - Accent1 2 5 24 7" xfId="12656" xr:uid="{6F442B65-34C2-4A77-82EB-56757B19B316}"/>
    <cellStyle name="20% - Accent1 2 5 24 8" xfId="12657" xr:uid="{302679B6-AFFE-410B-8584-A6C71239AF5F}"/>
    <cellStyle name="20% - Accent1 2 5 25" xfId="12658" xr:uid="{660E6F6D-4879-4985-806E-CC3276AEC598}"/>
    <cellStyle name="20% - Accent1 2 5 25 2" xfId="12659" xr:uid="{93C419B5-05C2-488E-92A3-1DAE2F4A92A2}"/>
    <cellStyle name="20% - Accent1 2 5 26" xfId="12660" xr:uid="{EE25107D-8091-4A58-90FD-22863077C8B2}"/>
    <cellStyle name="20% - Accent1 2 5 26 2" xfId="12661" xr:uid="{2793ED56-7AB0-47AC-A2ED-3E3E2938585E}"/>
    <cellStyle name="20% - Accent1 2 5 27" xfId="12662" xr:uid="{9767DAB1-2E52-46D4-81B9-0A8F06B0AC51}"/>
    <cellStyle name="20% - Accent1 2 5 27 2" xfId="12663" xr:uid="{3FE041D1-F8E7-4DDA-94A1-14F1F7DDC0C6}"/>
    <cellStyle name="20% - Accent1 2 5 28" xfId="12664" xr:uid="{9B63D23A-A757-4AC7-9574-3FC2973EBBE8}"/>
    <cellStyle name="20% - Accent1 2 5 28 2" xfId="12665" xr:uid="{2E36006A-87EF-4B06-9ABB-4BCC1B338EFD}"/>
    <cellStyle name="20% - Accent1 2 5 29" xfId="12666" xr:uid="{D609AE5F-2700-4B38-BF4F-8DF434DE2849}"/>
    <cellStyle name="20% - Accent1 2 5 29 2" xfId="12667" xr:uid="{527C61C9-60AA-4677-BC88-AC7AEA7465FC}"/>
    <cellStyle name="20% - Accent1 2 5 3" xfId="12668" xr:uid="{07E2C1B6-81D2-4011-8E64-6C82E6344385}"/>
    <cellStyle name="20% - Accent1 2 5 30" xfId="12669" xr:uid="{6CDD789B-90A9-4307-9724-C9F447A78824}"/>
    <cellStyle name="20% - Accent1 2 5 30 2" xfId="12670" xr:uid="{44EA03CE-7314-44B1-8C1B-938C696C1CBD}"/>
    <cellStyle name="20% - Accent1 2 5 31" xfId="12671" xr:uid="{13542DFD-7906-4D68-A4E8-0135133466B5}"/>
    <cellStyle name="20% - Accent1 2 5 31 2" xfId="12672" xr:uid="{2999B35D-038C-4165-8708-DC388D09AF16}"/>
    <cellStyle name="20% - Accent1 2 5 32" xfId="12673" xr:uid="{DC36BC02-D76A-45AC-87ED-DB30FF8C143F}"/>
    <cellStyle name="20% - Accent1 2 5 32 2" xfId="12674" xr:uid="{18CB5487-CE55-46D0-AB70-03F66D3AF99E}"/>
    <cellStyle name="20% - Accent1 2 5 33" xfId="12675" xr:uid="{5F697CD7-E5F0-400A-8AFE-3B4BB1B48D63}"/>
    <cellStyle name="20% - Accent1 2 5 34" xfId="12676" xr:uid="{0FED9A35-5F34-4B16-BC8E-2A4D919EA3BB}"/>
    <cellStyle name="20% - Accent1 2 5 35" xfId="12677" xr:uid="{0F113FE4-C8F9-4450-957E-80396FBFB22E}"/>
    <cellStyle name="20% - Accent1 2 5 36" xfId="12678" xr:uid="{06284677-862C-4773-B709-E175DF91F4D9}"/>
    <cellStyle name="20% - Accent1 2 5 37" xfId="12679" xr:uid="{58A60165-5F24-4B12-B947-B7CA83460A49}"/>
    <cellStyle name="20% - Accent1 2 5 38" xfId="12680" xr:uid="{E92AD95C-40BF-4824-8517-68C3CC49241E}"/>
    <cellStyle name="20% - Accent1 2 5 39" xfId="12681" xr:uid="{A7730230-E9E2-4A11-AD93-B8E03471D5D9}"/>
    <cellStyle name="20% - Accent1 2 5 4" xfId="12682" xr:uid="{110E754F-937B-44B4-AA30-FDE126A6B98B}"/>
    <cellStyle name="20% - Accent1 2 5 5" xfId="12683" xr:uid="{CBE5E3B1-7B34-47E6-917B-FCE95552E65D}"/>
    <cellStyle name="20% - Accent1 2 5 6" xfId="12684" xr:uid="{DDE30B3A-D86E-44FD-90A2-CCE0ADC24E3D}"/>
    <cellStyle name="20% - Accent1 2 5 7" xfId="12685" xr:uid="{56BB8202-31D2-409B-BDDB-568C41EA6165}"/>
    <cellStyle name="20% - Accent1 2 5 8" xfId="12686" xr:uid="{15C254C8-E58B-41D2-AE1B-9BA01FD7506F}"/>
    <cellStyle name="20% - Accent1 2 5 9" xfId="12687" xr:uid="{5350E254-294E-43EC-9B02-0B710E30CE39}"/>
    <cellStyle name="20% - Accent1 2 5_Loans &amp; comm." xfId="41960" xr:uid="{DA92289C-D911-4DDB-825E-39D41C066D8E}"/>
    <cellStyle name="20% - Accent1 2 6" xfId="12688" xr:uid="{9C88F0F5-8C36-4D8D-9B35-78445C76EAB1}"/>
    <cellStyle name="20% - Accent1 2 6 10" xfId="12689" xr:uid="{C4FEBB16-B5DD-45A6-A1D7-0854F09AF657}"/>
    <cellStyle name="20% - Accent1 2 6 10 2" xfId="12690" xr:uid="{718F721D-6B63-4064-A91A-2255F93D5EA9}"/>
    <cellStyle name="20% - Accent1 2 6 11" xfId="12691" xr:uid="{584B3061-9FA4-4ED4-8206-374B2CB3B433}"/>
    <cellStyle name="20% - Accent1 2 6 11 2" xfId="12692" xr:uid="{54398536-C9D0-420B-80AD-A39E08F1C710}"/>
    <cellStyle name="20% - Accent1 2 6 12" xfId="12693" xr:uid="{D4F228EB-D4E8-478E-894E-6191B7E2B695}"/>
    <cellStyle name="20% - Accent1 2 6 12 2" xfId="12694" xr:uid="{1C59EA8B-D8D3-4F59-BB6C-30D0195FCE2F}"/>
    <cellStyle name="20% - Accent1 2 6 13" xfId="12695" xr:uid="{30356284-FD30-4F30-AACD-7DBF6929C955}"/>
    <cellStyle name="20% - Accent1 2 6 13 2" xfId="12696" xr:uid="{351F7E1D-FDBC-48CA-A324-4F68C86C4386}"/>
    <cellStyle name="20% - Accent1 2 6 14" xfId="12697" xr:uid="{0ACBE173-5509-495E-9100-DEC8BA1BAA24}"/>
    <cellStyle name="20% - Accent1 2 6 14 2" xfId="12698" xr:uid="{2AFD47B9-B3FF-4ED0-B6BC-9E3C684C74C1}"/>
    <cellStyle name="20% - Accent1 2 6 15" xfId="12699" xr:uid="{0354C6CE-A052-40C0-B8F5-463611ABDD37}"/>
    <cellStyle name="20% - Accent1 2 6 15 2" xfId="12700" xr:uid="{11B0E457-133D-43E7-AB4D-9D3003E88A59}"/>
    <cellStyle name="20% - Accent1 2 6 16" xfId="12701" xr:uid="{B008949D-B2AC-4819-8E2D-AF2BDFC0E57F}"/>
    <cellStyle name="20% - Accent1 2 6 16 2" xfId="12702" xr:uid="{CB4BB379-9D37-4CA5-8D85-810C429852AE}"/>
    <cellStyle name="20% - Accent1 2 6 17" xfId="12703" xr:uid="{595263CF-7EE5-4C76-95FE-A2820B16B87D}"/>
    <cellStyle name="20% - Accent1 2 6 18" xfId="12704" xr:uid="{7BA85150-4724-4AB8-A3CD-9C56DF76C572}"/>
    <cellStyle name="20% - Accent1 2 6 19" xfId="12705" xr:uid="{C2A38406-3F28-4346-8D02-5105DADFB49B}"/>
    <cellStyle name="20% - Accent1 2 6 2" xfId="12706" xr:uid="{B423F259-DE55-41EC-99F9-E46B0A51B478}"/>
    <cellStyle name="20% - Accent1 2 6 2 10" xfId="12707" xr:uid="{4EE25305-AFDF-4B43-BAA5-53EE7A451AC9}"/>
    <cellStyle name="20% - Accent1 2 6 2 10 2" xfId="12708" xr:uid="{625315A2-BBCC-460C-8357-E1E3406777E5}"/>
    <cellStyle name="20% - Accent1 2 6 2 11" xfId="12709" xr:uid="{0F5F6AF6-BCD6-45F4-B047-D6E811A2672A}"/>
    <cellStyle name="20% - Accent1 2 6 2 11 2" xfId="12710" xr:uid="{B57E7A6E-25A0-4846-BEBA-5B79C9273DFE}"/>
    <cellStyle name="20% - Accent1 2 6 2 12" xfId="12711" xr:uid="{297CE2EE-D60D-4936-9D54-E7C1F69BA532}"/>
    <cellStyle name="20% - Accent1 2 6 2 13" xfId="12712" xr:uid="{0E471594-FE88-43CC-8E9F-7BEE8BFCA183}"/>
    <cellStyle name="20% - Accent1 2 6 2 14" xfId="12713" xr:uid="{841FB3B4-59F3-4C71-8837-D88E0A075C8E}"/>
    <cellStyle name="20% - Accent1 2 6 2 15" xfId="12714" xr:uid="{2E089D22-119C-48A8-9BAC-28E96C44BB62}"/>
    <cellStyle name="20% - Accent1 2 6 2 16" xfId="12715" xr:uid="{7A17C16A-9634-4E0F-9DC2-DD5F3788B798}"/>
    <cellStyle name="20% - Accent1 2 6 2 17" xfId="12716" xr:uid="{9451400E-D0D4-46E1-A53B-76C188990072}"/>
    <cellStyle name="20% - Accent1 2 6 2 18" xfId="12717" xr:uid="{EB9A9A99-84AE-436A-B630-D105ACE8E4E0}"/>
    <cellStyle name="20% - Accent1 2 6 2 2" xfId="12718" xr:uid="{BCB8DB66-DB63-425D-9FD2-2D8A956BE54F}"/>
    <cellStyle name="20% - Accent1 2 6 2 2 2" xfId="12719" xr:uid="{9A33AC19-7FF9-4F56-82E2-629E32ED588A}"/>
    <cellStyle name="20% - Accent1 2 6 2 2 3" xfId="12720" xr:uid="{55FC61D0-58D9-4679-B323-44CECB95D27E}"/>
    <cellStyle name="20% - Accent1 2 6 2 2 4" xfId="12721" xr:uid="{F4E398F1-F815-4E24-A1E2-CC2B4B4F543D}"/>
    <cellStyle name="20% - Accent1 2 6 2 2 5" xfId="12722" xr:uid="{2250506B-8C9E-4F40-AC17-8577FF8A258D}"/>
    <cellStyle name="20% - Accent1 2 6 2 2 6" xfId="12723" xr:uid="{C91AE109-0E66-4F7D-9F5C-C0FBA8E88EDF}"/>
    <cellStyle name="20% - Accent1 2 6 2 2 7" xfId="12724" xr:uid="{E928B0B4-9BDB-4433-ADF8-CD49C8F68256}"/>
    <cellStyle name="20% - Accent1 2 6 2 2 8" xfId="12725" xr:uid="{B64F69BD-9F73-41CF-8F61-E3029C27F94D}"/>
    <cellStyle name="20% - Accent1 2 6 2 3" xfId="12726" xr:uid="{2D4079CD-CB51-4F45-B1BC-0B4F34815CFF}"/>
    <cellStyle name="20% - Accent1 2 6 2 3 2" xfId="12727" xr:uid="{B9F59201-88AD-4D3D-95FA-056DE11948B4}"/>
    <cellStyle name="20% - Accent1 2 6 2 3 3" xfId="12728" xr:uid="{ACAD473C-16AD-41FF-85E3-D3E8979A0FF8}"/>
    <cellStyle name="20% - Accent1 2 6 2 3 4" xfId="12729" xr:uid="{DEB675E5-D000-49C0-A973-6C6CB7F3E324}"/>
    <cellStyle name="20% - Accent1 2 6 2 3 5" xfId="12730" xr:uid="{B8D877BC-8B7D-45AD-9519-19D4771422DD}"/>
    <cellStyle name="20% - Accent1 2 6 2 3 6" xfId="12731" xr:uid="{0754ADC2-7DC3-4D86-95DE-F59EA7EB35E6}"/>
    <cellStyle name="20% - Accent1 2 6 2 3 7" xfId="12732" xr:uid="{A06430CE-C061-4A9E-AE9B-D71D17802A6E}"/>
    <cellStyle name="20% - Accent1 2 6 2 3 8" xfId="12733" xr:uid="{5F942BB8-BC05-4C6C-B152-3AAE90FBFB59}"/>
    <cellStyle name="20% - Accent1 2 6 2 4" xfId="12734" xr:uid="{02DDBB48-20E2-4309-9C0F-7A7EC06A7761}"/>
    <cellStyle name="20% - Accent1 2 6 2 4 2" xfId="12735" xr:uid="{C714CCB2-F13C-445D-AB23-BBACDD761DAB}"/>
    <cellStyle name="20% - Accent1 2 6 2 5" xfId="12736" xr:uid="{A9ECBB47-465D-4B73-9E5F-E4F8C3262F72}"/>
    <cellStyle name="20% - Accent1 2 6 2 5 2" xfId="12737" xr:uid="{711173FC-F05B-417F-97FB-C043E6148039}"/>
    <cellStyle name="20% - Accent1 2 6 2 6" xfId="12738" xr:uid="{991F0B50-769B-4B57-9655-11B56F024933}"/>
    <cellStyle name="20% - Accent1 2 6 2 6 2" xfId="12739" xr:uid="{AC4EE64D-FB74-4C5F-A96C-1F2ADAFF6987}"/>
    <cellStyle name="20% - Accent1 2 6 2 7" xfId="12740" xr:uid="{F24A42B5-95ED-4CD2-8B6C-15FEB2ADF28B}"/>
    <cellStyle name="20% - Accent1 2 6 2 7 2" xfId="12741" xr:uid="{43B0E9B9-9BF4-41E0-8C47-849EE2DED830}"/>
    <cellStyle name="20% - Accent1 2 6 2 8" xfId="12742" xr:uid="{CFCE9535-12B2-4541-8F2E-27266DA116C6}"/>
    <cellStyle name="20% - Accent1 2 6 2 8 2" xfId="12743" xr:uid="{BDF6D4B1-D3C0-4682-95C2-840620909236}"/>
    <cellStyle name="20% - Accent1 2 6 2 9" xfId="12744" xr:uid="{06814297-27AD-4826-953E-DF8FE65CF7FB}"/>
    <cellStyle name="20% - Accent1 2 6 2 9 2" xfId="12745" xr:uid="{727F9C7F-9357-4F93-98DC-420F78F853B8}"/>
    <cellStyle name="20% - Accent1 2 6 20" xfId="12746" xr:uid="{2D999F9B-A7AC-4EAD-B61A-DA24CE96DA2F}"/>
    <cellStyle name="20% - Accent1 2 6 21" xfId="12747" xr:uid="{109A23B5-2D69-49CD-8DE2-62E3D7B8FE27}"/>
    <cellStyle name="20% - Accent1 2 6 22" xfId="12748" xr:uid="{E46E373E-FDEA-4124-B996-C3578368F148}"/>
    <cellStyle name="20% - Accent1 2 6 23" xfId="12749" xr:uid="{7B2C6F23-458E-4BD6-A494-5E948DBC4F6C}"/>
    <cellStyle name="20% - Accent1 2 6 3" xfId="12750" xr:uid="{A5310DE8-7F45-4051-9298-0F840701C71E}"/>
    <cellStyle name="20% - Accent1 2 6 3 10" xfId="12751" xr:uid="{CE39428C-6354-442B-99D4-3EC2525DB352}"/>
    <cellStyle name="20% - Accent1 2 6 3 10 2" xfId="12752" xr:uid="{BA4DDFBB-60E8-4754-AC4A-9D1A25DDD6D2}"/>
    <cellStyle name="20% - Accent1 2 6 3 11" xfId="12753" xr:uid="{CD9EE947-8265-4CC8-93D9-7E64921DA576}"/>
    <cellStyle name="20% - Accent1 2 6 3 11 2" xfId="12754" xr:uid="{F02710CA-DF7D-4676-86B9-D58BE361B5E9}"/>
    <cellStyle name="20% - Accent1 2 6 3 12" xfId="12755" xr:uid="{859A6D10-E8F4-4B7D-A470-77357B45D8FA}"/>
    <cellStyle name="20% - Accent1 2 6 3 13" xfId="12756" xr:uid="{FA019FAE-CC89-48AB-AFD2-6DBC7CE1B200}"/>
    <cellStyle name="20% - Accent1 2 6 3 14" xfId="12757" xr:uid="{0FA58137-A562-4275-9C8E-FC7A5D1BB094}"/>
    <cellStyle name="20% - Accent1 2 6 3 15" xfId="12758" xr:uid="{61D14943-64EF-4131-B914-015B160B2204}"/>
    <cellStyle name="20% - Accent1 2 6 3 16" xfId="12759" xr:uid="{2C543AE2-BB42-406B-AB65-742FDF188C17}"/>
    <cellStyle name="20% - Accent1 2 6 3 17" xfId="12760" xr:uid="{4AEBB762-0706-498A-B967-24586601655E}"/>
    <cellStyle name="20% - Accent1 2 6 3 18" xfId="12761" xr:uid="{7E6306E1-93BA-4D35-80C1-228446B6D5FB}"/>
    <cellStyle name="20% - Accent1 2 6 3 2" xfId="12762" xr:uid="{529DC5DE-21F7-46F0-A4E0-F6F00DA74372}"/>
    <cellStyle name="20% - Accent1 2 6 3 2 2" xfId="12763" xr:uid="{CF17804A-4C62-45D8-841F-FA7495C80E5A}"/>
    <cellStyle name="20% - Accent1 2 6 3 2 3" xfId="12764" xr:uid="{0913D789-D05B-4A14-8594-42DE049293B8}"/>
    <cellStyle name="20% - Accent1 2 6 3 2 4" xfId="12765" xr:uid="{EE6B1D4D-E67C-485D-A21D-4D62EDA4EB1B}"/>
    <cellStyle name="20% - Accent1 2 6 3 2 5" xfId="12766" xr:uid="{4F76A021-B5EE-4036-BFE4-0EC68BE9FD5D}"/>
    <cellStyle name="20% - Accent1 2 6 3 2 6" xfId="12767" xr:uid="{CC7473E9-E2B9-4D08-8D2C-54E6A00E91B6}"/>
    <cellStyle name="20% - Accent1 2 6 3 2 7" xfId="12768" xr:uid="{F56B16BE-95B6-4D80-B1E8-C54409361004}"/>
    <cellStyle name="20% - Accent1 2 6 3 2 8" xfId="12769" xr:uid="{80E2C4C9-64BB-409A-9F91-7EC611715A3A}"/>
    <cellStyle name="20% - Accent1 2 6 3 3" xfId="12770" xr:uid="{394DA17E-DB6A-4400-AED8-9478C6DCBB2A}"/>
    <cellStyle name="20% - Accent1 2 6 3 3 2" xfId="12771" xr:uid="{0321B2E9-CCA0-4BD5-AE64-ADCA2C1D646D}"/>
    <cellStyle name="20% - Accent1 2 6 3 3 3" xfId="12772" xr:uid="{DC30CA68-9105-4915-89B1-86D9C44D3D94}"/>
    <cellStyle name="20% - Accent1 2 6 3 3 4" xfId="12773" xr:uid="{CAEBC0DD-4926-4A87-BD02-5379DA9ECF8A}"/>
    <cellStyle name="20% - Accent1 2 6 3 3 5" xfId="12774" xr:uid="{8D37519B-ED7F-451D-BCC9-6FBC3DCB8977}"/>
    <cellStyle name="20% - Accent1 2 6 3 3 6" xfId="12775" xr:uid="{EA2727D2-2657-4B70-9214-49A9F8938A4F}"/>
    <cellStyle name="20% - Accent1 2 6 3 3 7" xfId="12776" xr:uid="{F530E109-C8A4-468E-9D5E-E51721B81A20}"/>
    <cellStyle name="20% - Accent1 2 6 3 3 8" xfId="12777" xr:uid="{DAC4DCA8-8B9F-4169-82ED-C95E17DDF261}"/>
    <cellStyle name="20% - Accent1 2 6 3 4" xfId="12778" xr:uid="{65CAEA9D-ED0C-4798-BB7B-CDC88DE7D099}"/>
    <cellStyle name="20% - Accent1 2 6 3 4 2" xfId="12779" xr:uid="{2903BE5A-3B93-4273-8568-BFD4C7A7953B}"/>
    <cellStyle name="20% - Accent1 2 6 3 5" xfId="12780" xr:uid="{12B81E2A-1ADF-41FE-9646-9DC36E2A8FFA}"/>
    <cellStyle name="20% - Accent1 2 6 3 5 2" xfId="12781" xr:uid="{F0BD0303-2BAB-4993-89F8-8B241CCEC974}"/>
    <cellStyle name="20% - Accent1 2 6 3 6" xfId="12782" xr:uid="{E38934D9-39B2-4067-9989-6B0C295130D2}"/>
    <cellStyle name="20% - Accent1 2 6 3 6 2" xfId="12783" xr:uid="{E9BEE898-7BBD-41AC-82A8-1D7A0366D47E}"/>
    <cellStyle name="20% - Accent1 2 6 3 7" xfId="12784" xr:uid="{3A741D7A-E44E-485C-A80F-6328BC43476D}"/>
    <cellStyle name="20% - Accent1 2 6 3 7 2" xfId="12785" xr:uid="{3965DDCE-525E-46B1-89DF-FF8C0D69EFC2}"/>
    <cellStyle name="20% - Accent1 2 6 3 8" xfId="12786" xr:uid="{526927EF-D709-4727-AE22-EBE212A62F94}"/>
    <cellStyle name="20% - Accent1 2 6 3 8 2" xfId="12787" xr:uid="{5E21D627-6635-4E7C-8086-6AA570403B67}"/>
    <cellStyle name="20% - Accent1 2 6 3 9" xfId="12788" xr:uid="{E6906B01-B815-4F14-BF64-E45EBC7837A1}"/>
    <cellStyle name="20% - Accent1 2 6 3 9 2" xfId="12789" xr:uid="{79138425-1CB9-4B02-A5EE-24D8C06073D4}"/>
    <cellStyle name="20% - Accent1 2 6 4" xfId="12790" xr:uid="{90E0674B-D8D9-4FEB-A0E4-476E084C06EA}"/>
    <cellStyle name="20% - Accent1 2 6 4 10" xfId="12791" xr:uid="{AB05DA4C-8110-4B28-821E-5C817B810D78}"/>
    <cellStyle name="20% - Accent1 2 6 4 10 2" xfId="12792" xr:uid="{9EDB6CA2-8BA5-4055-B95E-DD33AF2597A2}"/>
    <cellStyle name="20% - Accent1 2 6 4 11" xfId="12793" xr:uid="{E4DE5D46-D36F-407B-8604-CEA4C9DD7C72}"/>
    <cellStyle name="20% - Accent1 2 6 4 11 2" xfId="12794" xr:uid="{7E4CEA54-6E37-4D0E-A8C1-EF308A19BB77}"/>
    <cellStyle name="20% - Accent1 2 6 4 12" xfId="12795" xr:uid="{69265818-8491-4B77-BD8E-161CAFA17FDF}"/>
    <cellStyle name="20% - Accent1 2 6 4 13" xfId="12796" xr:uid="{A6A53818-E50C-4B82-BC62-64ABBEB1DB3E}"/>
    <cellStyle name="20% - Accent1 2 6 4 14" xfId="12797" xr:uid="{7968E407-1CAD-48AC-AB14-DF977919115F}"/>
    <cellStyle name="20% - Accent1 2 6 4 15" xfId="12798" xr:uid="{6D80AE8D-458A-48BA-A22E-0C473F152768}"/>
    <cellStyle name="20% - Accent1 2 6 4 16" xfId="12799" xr:uid="{4B341225-59B3-41ED-B5BA-9142130B26DB}"/>
    <cellStyle name="20% - Accent1 2 6 4 17" xfId="12800" xr:uid="{F0617485-E094-4813-9DB3-A5DC28ECFCB1}"/>
    <cellStyle name="20% - Accent1 2 6 4 18" xfId="12801" xr:uid="{0C969075-6B18-42E3-8AAC-422F861C25BD}"/>
    <cellStyle name="20% - Accent1 2 6 4 2" xfId="12802" xr:uid="{95703FDC-39BB-4BE4-9A97-62384350F4CD}"/>
    <cellStyle name="20% - Accent1 2 6 4 2 2" xfId="12803" xr:uid="{4AFBFE7A-2D3F-438B-AAF3-3EDFCF705398}"/>
    <cellStyle name="20% - Accent1 2 6 4 2 3" xfId="12804" xr:uid="{9F4BEF77-C1C2-4246-B54A-5DB90D35E5E3}"/>
    <cellStyle name="20% - Accent1 2 6 4 2 4" xfId="12805" xr:uid="{5443FDCE-575D-44FB-8DF0-82DEFA0EDC7D}"/>
    <cellStyle name="20% - Accent1 2 6 4 2 5" xfId="12806" xr:uid="{76F8AEAB-3359-4728-9486-7B051D7394F8}"/>
    <cellStyle name="20% - Accent1 2 6 4 2 6" xfId="12807" xr:uid="{D436E126-2597-49E6-94B5-A9637882DFD9}"/>
    <cellStyle name="20% - Accent1 2 6 4 2 7" xfId="12808" xr:uid="{2E4565B8-A4E2-4EA0-A3AA-4343930ECCD3}"/>
    <cellStyle name="20% - Accent1 2 6 4 2 8" xfId="12809" xr:uid="{EABA60FB-783D-440B-B74E-EE5A2FA49A62}"/>
    <cellStyle name="20% - Accent1 2 6 4 3" xfId="12810" xr:uid="{8ACE07E0-CF09-4763-9528-4EDB74A9A875}"/>
    <cellStyle name="20% - Accent1 2 6 4 3 2" xfId="12811" xr:uid="{7B26B975-8490-4B8A-8419-C44E98AB0422}"/>
    <cellStyle name="20% - Accent1 2 6 4 3 3" xfId="12812" xr:uid="{5046BBC8-5E87-4302-9CA3-FD018852298F}"/>
    <cellStyle name="20% - Accent1 2 6 4 3 4" xfId="12813" xr:uid="{CB332079-DC0B-4B68-82ED-971DD41C24B1}"/>
    <cellStyle name="20% - Accent1 2 6 4 3 5" xfId="12814" xr:uid="{977EF9CD-8A61-45D1-BEFC-090D15F40D26}"/>
    <cellStyle name="20% - Accent1 2 6 4 3 6" xfId="12815" xr:uid="{4FF539CB-E4CA-44E1-9DFA-AD2441CE4EE8}"/>
    <cellStyle name="20% - Accent1 2 6 4 3 7" xfId="12816" xr:uid="{A4E10778-ECED-4AFE-BC0C-F52F2DB594D9}"/>
    <cellStyle name="20% - Accent1 2 6 4 3 8" xfId="12817" xr:uid="{22150AC2-C4DD-49FB-93E0-F80E4DF164AB}"/>
    <cellStyle name="20% - Accent1 2 6 4 4" xfId="12818" xr:uid="{D11ECB6F-8B71-44A1-AFF1-8FBC3413B28C}"/>
    <cellStyle name="20% - Accent1 2 6 4 4 2" xfId="12819" xr:uid="{3D378C3B-EE66-481A-8899-811730A7584B}"/>
    <cellStyle name="20% - Accent1 2 6 4 5" xfId="12820" xr:uid="{CFA34D8E-2BAC-4C31-8846-B5CB73BFD241}"/>
    <cellStyle name="20% - Accent1 2 6 4 5 2" xfId="12821" xr:uid="{3907FF28-C17B-44AD-9439-CE7578C9AF0E}"/>
    <cellStyle name="20% - Accent1 2 6 4 6" xfId="12822" xr:uid="{AF781C32-8899-48F8-8467-A87EC5E80A25}"/>
    <cellStyle name="20% - Accent1 2 6 4 6 2" xfId="12823" xr:uid="{F8202A1E-B705-462A-8BF9-5CACC94B42BC}"/>
    <cellStyle name="20% - Accent1 2 6 4 7" xfId="12824" xr:uid="{7693BBB1-0D2C-4B52-9E82-B116F31FF169}"/>
    <cellStyle name="20% - Accent1 2 6 4 7 2" xfId="12825" xr:uid="{E65FCEE4-36A0-4242-821D-AB0747817064}"/>
    <cellStyle name="20% - Accent1 2 6 4 8" xfId="12826" xr:uid="{C6AFDB18-9F01-4AFA-9DE6-8E00BE3AC748}"/>
    <cellStyle name="20% - Accent1 2 6 4 8 2" xfId="12827" xr:uid="{85AB3400-FBDD-4284-9716-4F28DA77655F}"/>
    <cellStyle name="20% - Accent1 2 6 4 9" xfId="12828" xr:uid="{60F8431A-D8C6-4C49-8AFB-E79D4BB880EE}"/>
    <cellStyle name="20% - Accent1 2 6 4 9 2" xfId="12829" xr:uid="{852EA11C-50B5-4BF2-91CE-C449D3723B4B}"/>
    <cellStyle name="20% - Accent1 2 6 5" xfId="12830" xr:uid="{C28BDF4F-1009-4794-99E7-F5EC3F6D7D0A}"/>
    <cellStyle name="20% - Accent1 2 6 5 10" xfId="12831" xr:uid="{FDB25FE9-2ADE-40E2-BC09-ABE4ADD6C2D2}"/>
    <cellStyle name="20% - Accent1 2 6 5 10 2" xfId="12832" xr:uid="{93CC5DC2-BF76-456E-AF54-096C3A3D59B3}"/>
    <cellStyle name="20% - Accent1 2 6 5 11" xfId="12833" xr:uid="{DE6E24DD-D235-4826-93E4-C8FC4929B642}"/>
    <cellStyle name="20% - Accent1 2 6 5 11 2" xfId="12834" xr:uid="{FEB4B49F-8470-4D45-A5A8-C9EFFA837C4D}"/>
    <cellStyle name="20% - Accent1 2 6 5 12" xfId="12835" xr:uid="{74BE5E14-4DCA-4C71-8042-4D87652235D8}"/>
    <cellStyle name="20% - Accent1 2 6 5 13" xfId="12836" xr:uid="{588BA121-B62C-45D5-A5B1-7CAC0ACD6666}"/>
    <cellStyle name="20% - Accent1 2 6 5 14" xfId="12837" xr:uid="{92DA08AC-539C-430D-9954-7F02FCAA56D5}"/>
    <cellStyle name="20% - Accent1 2 6 5 15" xfId="12838" xr:uid="{2E73C032-BC7E-49FA-A242-BC1879A25353}"/>
    <cellStyle name="20% - Accent1 2 6 5 16" xfId="12839" xr:uid="{C00638BE-5003-4544-AE68-554FD6FAB71A}"/>
    <cellStyle name="20% - Accent1 2 6 5 17" xfId="12840" xr:uid="{82B5E08F-91D9-410A-9941-899D93D61145}"/>
    <cellStyle name="20% - Accent1 2 6 5 18" xfId="12841" xr:uid="{73C4F9D1-3324-481D-B8CB-922AA78E779D}"/>
    <cellStyle name="20% - Accent1 2 6 5 2" xfId="12842" xr:uid="{004C06F5-F5DA-47DF-930B-C552D96DC843}"/>
    <cellStyle name="20% - Accent1 2 6 5 2 2" xfId="12843" xr:uid="{5F19E4D6-00D2-446F-8765-39D7D2B2A685}"/>
    <cellStyle name="20% - Accent1 2 6 5 2 3" xfId="12844" xr:uid="{6114E367-51D6-48C5-81F1-6B5061A699C7}"/>
    <cellStyle name="20% - Accent1 2 6 5 2 4" xfId="12845" xr:uid="{F46227C5-B41F-4311-B592-12879A85FD64}"/>
    <cellStyle name="20% - Accent1 2 6 5 2 5" xfId="12846" xr:uid="{4201F17C-3B49-46A0-BAB5-4469177062FE}"/>
    <cellStyle name="20% - Accent1 2 6 5 2 6" xfId="12847" xr:uid="{063372AA-D347-4F07-8CBF-0CEB1897B96B}"/>
    <cellStyle name="20% - Accent1 2 6 5 2 7" xfId="12848" xr:uid="{2F082D62-5265-419B-BA6C-85DD990FC109}"/>
    <cellStyle name="20% - Accent1 2 6 5 2 8" xfId="12849" xr:uid="{CFFB4C82-6793-4F62-9EC8-6AE5E8BFE68F}"/>
    <cellStyle name="20% - Accent1 2 6 5 3" xfId="12850" xr:uid="{935C1A7B-70C8-4DA8-94AB-7603CCAD115D}"/>
    <cellStyle name="20% - Accent1 2 6 5 3 2" xfId="12851" xr:uid="{E5F52515-4019-49B1-B100-64C20B2D77E7}"/>
    <cellStyle name="20% - Accent1 2 6 5 3 3" xfId="12852" xr:uid="{6AB9D661-3734-47C8-9E91-941202F2A703}"/>
    <cellStyle name="20% - Accent1 2 6 5 3 4" xfId="12853" xr:uid="{794F88B6-1802-4B8F-B455-C885210DD86A}"/>
    <cellStyle name="20% - Accent1 2 6 5 3 5" xfId="12854" xr:uid="{09BDA0AF-9450-4A4F-9C54-A7917E9CA0AD}"/>
    <cellStyle name="20% - Accent1 2 6 5 3 6" xfId="12855" xr:uid="{31DA5794-08C0-4A7A-8AE0-78AA99F7323D}"/>
    <cellStyle name="20% - Accent1 2 6 5 3 7" xfId="12856" xr:uid="{2972001C-C4CA-40E9-831D-B643E99D86EE}"/>
    <cellStyle name="20% - Accent1 2 6 5 3 8" xfId="12857" xr:uid="{AC9BAC2E-493F-4FD0-A4D9-33980D678B90}"/>
    <cellStyle name="20% - Accent1 2 6 5 4" xfId="12858" xr:uid="{04E4BA98-EE8E-4AE5-8268-3432B48B2B87}"/>
    <cellStyle name="20% - Accent1 2 6 5 4 2" xfId="12859" xr:uid="{B8343F33-67BD-44B2-B5B5-94BEF7F498B0}"/>
    <cellStyle name="20% - Accent1 2 6 5 5" xfId="12860" xr:uid="{948FC698-A176-4027-9C05-2317C6E642CB}"/>
    <cellStyle name="20% - Accent1 2 6 5 5 2" xfId="12861" xr:uid="{4FE3984B-19D2-4A4E-908C-77901F767379}"/>
    <cellStyle name="20% - Accent1 2 6 5 6" xfId="12862" xr:uid="{2BEDB8B7-6796-4698-8183-DF5AA12287F2}"/>
    <cellStyle name="20% - Accent1 2 6 5 6 2" xfId="12863" xr:uid="{C7ED4F1B-9E21-4ADB-9E44-BCB469C21B20}"/>
    <cellStyle name="20% - Accent1 2 6 5 7" xfId="12864" xr:uid="{1C088D3D-CC05-456A-9975-786A65AD2444}"/>
    <cellStyle name="20% - Accent1 2 6 5 7 2" xfId="12865" xr:uid="{8CC76801-021A-43AB-81E4-8AC26186A272}"/>
    <cellStyle name="20% - Accent1 2 6 5 8" xfId="12866" xr:uid="{CD24CB94-A770-4095-BA9B-494FB22A7363}"/>
    <cellStyle name="20% - Accent1 2 6 5 8 2" xfId="12867" xr:uid="{D898C653-D3B5-4AB6-A4BB-931BB957F1ED}"/>
    <cellStyle name="20% - Accent1 2 6 5 9" xfId="12868" xr:uid="{7DB29D67-40CE-42C5-A05C-4A5401115F71}"/>
    <cellStyle name="20% - Accent1 2 6 5 9 2" xfId="12869" xr:uid="{FACD19EE-BC43-4CA3-B045-3DADBD15B356}"/>
    <cellStyle name="20% - Accent1 2 6 6" xfId="12870" xr:uid="{1A9C4690-5DAF-4D30-AF95-289F9B7945BB}"/>
    <cellStyle name="20% - Accent1 2 6 6 10" xfId="12871" xr:uid="{CD090D23-C09E-4C41-97B8-C68CE8DA27DE}"/>
    <cellStyle name="20% - Accent1 2 6 6 10 2" xfId="12872" xr:uid="{EAA79733-933D-4BAC-84AE-14AFD6B1D581}"/>
    <cellStyle name="20% - Accent1 2 6 6 11" xfId="12873" xr:uid="{7D8A4C89-CDE6-4D36-AECD-4CACEFE09CB7}"/>
    <cellStyle name="20% - Accent1 2 6 6 11 2" xfId="12874" xr:uid="{A7D8AB9A-3342-4594-994E-FD1CD830315E}"/>
    <cellStyle name="20% - Accent1 2 6 6 12" xfId="12875" xr:uid="{11BF9F2A-E28F-49E1-9ECC-FA7594C23BCB}"/>
    <cellStyle name="20% - Accent1 2 6 6 13" xfId="12876" xr:uid="{1AF44C8E-DD44-4875-8EC4-0F09BF3DFB43}"/>
    <cellStyle name="20% - Accent1 2 6 6 14" xfId="12877" xr:uid="{B3556A67-D853-4339-9F9A-C7B747135659}"/>
    <cellStyle name="20% - Accent1 2 6 6 15" xfId="12878" xr:uid="{D813678E-947B-4359-891A-0E82B80B775B}"/>
    <cellStyle name="20% - Accent1 2 6 6 16" xfId="12879" xr:uid="{62461F95-696A-4C1A-99F2-DA87AB37A144}"/>
    <cellStyle name="20% - Accent1 2 6 6 17" xfId="12880" xr:uid="{0EEBA823-9CC7-4CF7-BE08-27440206B00A}"/>
    <cellStyle name="20% - Accent1 2 6 6 18" xfId="12881" xr:uid="{403E1A97-3290-43DC-8938-C51F3F366A71}"/>
    <cellStyle name="20% - Accent1 2 6 6 2" xfId="12882" xr:uid="{3F37B361-02DF-4104-858D-00B6369C1F6D}"/>
    <cellStyle name="20% - Accent1 2 6 6 2 2" xfId="12883" xr:uid="{C2E1A07E-7410-489D-BE7F-F41AB217F930}"/>
    <cellStyle name="20% - Accent1 2 6 6 2 3" xfId="12884" xr:uid="{8A6CA7AD-E137-46AC-9910-A826D4FF27E3}"/>
    <cellStyle name="20% - Accent1 2 6 6 2 4" xfId="12885" xr:uid="{DE443D2B-3386-4F3A-B741-C78123E71E68}"/>
    <cellStyle name="20% - Accent1 2 6 6 2 5" xfId="12886" xr:uid="{7F228803-1B9D-4323-895C-87BB2A4692F2}"/>
    <cellStyle name="20% - Accent1 2 6 6 2 6" xfId="12887" xr:uid="{30D5C9D1-C6D7-4045-BDAB-A74CEA5D709B}"/>
    <cellStyle name="20% - Accent1 2 6 6 2 7" xfId="12888" xr:uid="{C28FFBF0-85B9-494B-B8C1-BB5803C1F08B}"/>
    <cellStyle name="20% - Accent1 2 6 6 2 8" xfId="12889" xr:uid="{1DF0F9E7-E3BC-4275-BDEF-92D76C48A7FC}"/>
    <cellStyle name="20% - Accent1 2 6 6 3" xfId="12890" xr:uid="{DA484254-853D-43B0-919B-F201E130D9E6}"/>
    <cellStyle name="20% - Accent1 2 6 6 3 2" xfId="12891" xr:uid="{BB3D7F96-AA30-438E-8A5A-BF2C317A3F4E}"/>
    <cellStyle name="20% - Accent1 2 6 6 3 3" xfId="12892" xr:uid="{91BF4A11-B326-49B5-9219-2395DDEF79F4}"/>
    <cellStyle name="20% - Accent1 2 6 6 3 4" xfId="12893" xr:uid="{91036E76-1B21-49AD-912C-4752B9B2882D}"/>
    <cellStyle name="20% - Accent1 2 6 6 3 5" xfId="12894" xr:uid="{97E2A3EC-46CF-4F71-BCCC-5580891B951A}"/>
    <cellStyle name="20% - Accent1 2 6 6 3 6" xfId="12895" xr:uid="{CB793119-B4C9-407F-9B91-0FF41363A148}"/>
    <cellStyle name="20% - Accent1 2 6 6 3 7" xfId="12896" xr:uid="{5F9D1023-E259-47D9-BD8D-20EB632681DF}"/>
    <cellStyle name="20% - Accent1 2 6 6 3 8" xfId="12897" xr:uid="{4675484B-86CE-4025-B749-606F3C513063}"/>
    <cellStyle name="20% - Accent1 2 6 6 4" xfId="12898" xr:uid="{83F49B47-FA85-483A-9E4A-3EDC62F6B3FE}"/>
    <cellStyle name="20% - Accent1 2 6 6 4 2" xfId="12899" xr:uid="{B5E3411B-08DD-41F0-B340-0B2C95323755}"/>
    <cellStyle name="20% - Accent1 2 6 6 5" xfId="12900" xr:uid="{32DA1D4D-7FE9-417A-B38E-EDC79EA4D33A}"/>
    <cellStyle name="20% - Accent1 2 6 6 5 2" xfId="12901" xr:uid="{24ACCE69-C73A-424F-9437-AD2BC011EEA8}"/>
    <cellStyle name="20% - Accent1 2 6 6 6" xfId="12902" xr:uid="{C4AB1717-2A24-460B-A22C-F45BF689F1A0}"/>
    <cellStyle name="20% - Accent1 2 6 6 6 2" xfId="12903" xr:uid="{5785D7C5-ABA0-47AC-82ED-1654B1D85BF1}"/>
    <cellStyle name="20% - Accent1 2 6 6 7" xfId="12904" xr:uid="{C803B18E-6721-4C00-9654-C8A72797C302}"/>
    <cellStyle name="20% - Accent1 2 6 6 7 2" xfId="12905" xr:uid="{A24B0419-2282-4F39-B7E6-DF00EE98B3E7}"/>
    <cellStyle name="20% - Accent1 2 6 6 8" xfId="12906" xr:uid="{DE0B673D-0CD6-440A-844A-39A6BF0D79CF}"/>
    <cellStyle name="20% - Accent1 2 6 6 8 2" xfId="12907" xr:uid="{17D2A65B-4A71-4C20-A29E-3A3CFA32F695}"/>
    <cellStyle name="20% - Accent1 2 6 6 9" xfId="12908" xr:uid="{6B566052-5D9C-415F-A998-C2B533DA9EC3}"/>
    <cellStyle name="20% - Accent1 2 6 6 9 2" xfId="12909" xr:uid="{80B070C8-8740-44E8-AE60-271958CF9376}"/>
    <cellStyle name="20% - Accent1 2 6 7" xfId="12910" xr:uid="{88BB2EA0-15D8-4B5B-BD6D-11B886BFC986}"/>
    <cellStyle name="20% - Accent1 2 6 7 2" xfId="12911" xr:uid="{058F2332-FD1B-4F3D-8EC1-F2079C087234}"/>
    <cellStyle name="20% - Accent1 2 6 7 3" xfId="12912" xr:uid="{B202FA94-BCC6-4690-B1F1-565B9027851E}"/>
    <cellStyle name="20% - Accent1 2 6 7 4" xfId="12913" xr:uid="{93618C3E-C633-4805-B947-6F84681FB864}"/>
    <cellStyle name="20% - Accent1 2 6 7 5" xfId="12914" xr:uid="{9D2CB3DA-DF9E-4D94-9358-E4AD349029E4}"/>
    <cellStyle name="20% - Accent1 2 6 7 6" xfId="12915" xr:uid="{BBB001F1-4BB2-4BFB-BFAA-0DED181F6CBC}"/>
    <cellStyle name="20% - Accent1 2 6 7 7" xfId="12916" xr:uid="{1119E20D-1051-4C2C-A046-588563642C7D}"/>
    <cellStyle name="20% - Accent1 2 6 7 8" xfId="12917" xr:uid="{B4F19F11-04B3-45D1-8B35-AB0A42F91379}"/>
    <cellStyle name="20% - Accent1 2 6 8" xfId="12918" xr:uid="{FEA659B3-2DA6-46AA-BE49-5C29F0AE82D9}"/>
    <cellStyle name="20% - Accent1 2 6 8 2" xfId="12919" xr:uid="{4A26C83C-602C-4608-99AB-6A1E671B64FE}"/>
    <cellStyle name="20% - Accent1 2 6 8 3" xfId="12920" xr:uid="{C267E239-5F34-48CA-96E6-CFE78FEC68D1}"/>
    <cellStyle name="20% - Accent1 2 6 8 4" xfId="12921" xr:uid="{A16A6B40-D91A-4910-835F-F1641210DCA6}"/>
    <cellStyle name="20% - Accent1 2 6 8 5" xfId="12922" xr:uid="{51513F23-E456-495C-8ED0-FB86EFC76D80}"/>
    <cellStyle name="20% - Accent1 2 6 8 6" xfId="12923" xr:uid="{BCF697D8-0CC2-4D9B-836C-AD1B78D71B24}"/>
    <cellStyle name="20% - Accent1 2 6 8 7" xfId="12924" xr:uid="{4ADBF7FB-C5D2-4D7F-9ECE-AA92CEE52E5F}"/>
    <cellStyle name="20% - Accent1 2 6 8 8" xfId="12925" xr:uid="{79922647-B175-4B44-BAA6-010EEF4D0E2B}"/>
    <cellStyle name="20% - Accent1 2 6 9" xfId="12926" xr:uid="{214C8032-D0A6-428C-8D79-2BB350C1191E}"/>
    <cellStyle name="20% - Accent1 2 6 9 2" xfId="12927" xr:uid="{55123824-C726-4D99-85AD-80D8A15D2E76}"/>
    <cellStyle name="20% - Accent1 2 6_Loans &amp; comm." xfId="41961" xr:uid="{69319F7E-F66A-4497-8E85-D38DB191D33E}"/>
    <cellStyle name="20% - Accent1 2 7" xfId="12928" xr:uid="{54D5D293-9837-411F-9C5E-13D9B4B6D8FD}"/>
    <cellStyle name="20% - Accent1 2 7 10" xfId="12929" xr:uid="{42245FD8-4550-4990-8908-49659E26CA5B}"/>
    <cellStyle name="20% - Accent1 2 7 10 2" xfId="12930" xr:uid="{E0B3D3B4-7EAA-4B08-BADD-6FBF354EC5CD}"/>
    <cellStyle name="20% - Accent1 2 7 11" xfId="12931" xr:uid="{3ADDD709-F1A5-4FCD-95A3-4857D08C9AB9}"/>
    <cellStyle name="20% - Accent1 2 7 11 2" xfId="12932" xr:uid="{53F05220-0101-46F6-94A8-9C45567B823F}"/>
    <cellStyle name="20% - Accent1 2 7 12" xfId="12933" xr:uid="{4E611EC9-2915-4CCF-B64A-35FA88577CA2}"/>
    <cellStyle name="20% - Accent1 2 7 13" xfId="12934" xr:uid="{F1FB13DD-2BCD-4C49-921C-F7EF498DC01A}"/>
    <cellStyle name="20% - Accent1 2 7 14" xfId="12935" xr:uid="{CD8346A0-7522-43A3-A360-1CFE308D9DE5}"/>
    <cellStyle name="20% - Accent1 2 7 15" xfId="12936" xr:uid="{780F4DFB-D8EF-4ED3-8182-B2FE189560B0}"/>
    <cellStyle name="20% - Accent1 2 7 16" xfId="12937" xr:uid="{3E7E955E-215D-4ABA-BA2E-964C2A2111FD}"/>
    <cellStyle name="20% - Accent1 2 7 17" xfId="12938" xr:uid="{AA971B8F-B481-48D4-9921-A5BF84B57C1E}"/>
    <cellStyle name="20% - Accent1 2 7 18" xfId="12939" xr:uid="{F5D2CC0D-F3A1-418E-918E-FFB3732B6CC5}"/>
    <cellStyle name="20% - Accent1 2 7 2" xfId="12940" xr:uid="{FF51290C-1CE4-46D0-8C7F-DF8EC36CFCC5}"/>
    <cellStyle name="20% - Accent1 2 7 2 2" xfId="12941" xr:uid="{296697D6-41EE-4D4C-8163-A897C788FEAD}"/>
    <cellStyle name="20% - Accent1 2 7 2 3" xfId="12942" xr:uid="{1ECE5C93-BD60-4BB5-B9C9-FA5E371F8950}"/>
    <cellStyle name="20% - Accent1 2 7 2 4" xfId="12943" xr:uid="{0FE7309F-3E3B-4002-B886-6FD5637F58AD}"/>
    <cellStyle name="20% - Accent1 2 7 2 5" xfId="12944" xr:uid="{73FFA381-5E1B-4BBB-9C77-488EA4F823F4}"/>
    <cellStyle name="20% - Accent1 2 7 2 6" xfId="12945" xr:uid="{C2F37AC7-AC2C-46BD-A9F4-2393C5CE910A}"/>
    <cellStyle name="20% - Accent1 2 7 2 7" xfId="12946" xr:uid="{2D342756-68CE-43DA-920B-B2882766323D}"/>
    <cellStyle name="20% - Accent1 2 7 2 8" xfId="12947" xr:uid="{740A89C3-2066-4803-8CFA-80AE5D77267D}"/>
    <cellStyle name="20% - Accent1 2 7 3" xfId="12948" xr:uid="{06448F06-DE4B-426D-8A9A-54E83E492306}"/>
    <cellStyle name="20% - Accent1 2 7 3 2" xfId="12949" xr:uid="{07D2494F-FEAB-498A-8F97-7F84A1B35C39}"/>
    <cellStyle name="20% - Accent1 2 7 3 3" xfId="12950" xr:uid="{1623038D-A408-4D72-ABA0-02C436164F73}"/>
    <cellStyle name="20% - Accent1 2 7 3 4" xfId="12951" xr:uid="{A74B7A52-6B44-468B-9A98-DBD3A97B5F5D}"/>
    <cellStyle name="20% - Accent1 2 7 3 5" xfId="12952" xr:uid="{6E66C3DB-0576-4794-BA40-5555BBAB36B2}"/>
    <cellStyle name="20% - Accent1 2 7 3 6" xfId="12953" xr:uid="{91E84502-0F49-48D4-8289-45798733335C}"/>
    <cellStyle name="20% - Accent1 2 7 3 7" xfId="12954" xr:uid="{46746BD9-5280-4762-9E19-2D5B0FC8CE3F}"/>
    <cellStyle name="20% - Accent1 2 7 3 8" xfId="12955" xr:uid="{19E47932-6997-44D6-866A-A76C3CD5D635}"/>
    <cellStyle name="20% - Accent1 2 7 4" xfId="12956" xr:uid="{8E7C1E7C-107B-4D15-89D8-D67B04F643C7}"/>
    <cellStyle name="20% - Accent1 2 7 4 2" xfId="12957" xr:uid="{AAB9E886-6626-434E-8582-566714A4CEBE}"/>
    <cellStyle name="20% - Accent1 2 7 5" xfId="12958" xr:uid="{52431595-A8AE-4DCF-9671-17F1EA85465F}"/>
    <cellStyle name="20% - Accent1 2 7 5 2" xfId="12959" xr:uid="{A6285BBC-6DC8-4019-A8C1-723D62007D85}"/>
    <cellStyle name="20% - Accent1 2 7 6" xfId="12960" xr:uid="{3E8BBED0-96A4-4303-B7FA-5165B5A55D69}"/>
    <cellStyle name="20% - Accent1 2 7 6 2" xfId="12961" xr:uid="{135AA033-FA46-4BAB-9F0F-37970A542E19}"/>
    <cellStyle name="20% - Accent1 2 7 7" xfId="12962" xr:uid="{7DD2F592-8514-4C5F-871E-2F0D4F52EBFB}"/>
    <cellStyle name="20% - Accent1 2 7 7 2" xfId="12963" xr:uid="{756A3A05-104C-4B40-A295-86A51F222852}"/>
    <cellStyle name="20% - Accent1 2 7 8" xfId="12964" xr:uid="{46268363-3801-4F81-8D6D-DE35A679A964}"/>
    <cellStyle name="20% - Accent1 2 7 8 2" xfId="12965" xr:uid="{3435D829-DD8B-4D58-AD4B-1BFB6BAC6753}"/>
    <cellStyle name="20% - Accent1 2 7 9" xfId="12966" xr:uid="{DEA228CA-AAA4-435B-A140-46F9C8E80144}"/>
    <cellStyle name="20% - Accent1 2 7 9 2" xfId="12967" xr:uid="{66284A7D-CBD4-45BA-B0EF-2B965FFD36D2}"/>
    <cellStyle name="20% - Accent1 2 8" xfId="12968" xr:uid="{9070252B-AA36-4F8B-83BB-2E0139C73B84}"/>
    <cellStyle name="20% - Accent1 2 8 10" xfId="12969" xr:uid="{D7CF5A36-7BA7-476D-AE49-2C7ACB33BF7D}"/>
    <cellStyle name="20% - Accent1 2 8 10 2" xfId="12970" xr:uid="{A5DFFE81-9064-4EBD-918F-73D35E5CD98C}"/>
    <cellStyle name="20% - Accent1 2 8 11" xfId="12971" xr:uid="{2329EC1B-B344-42AF-9C65-97FDBE29B7D5}"/>
    <cellStyle name="20% - Accent1 2 8 11 2" xfId="12972" xr:uid="{6F0EEE35-E8A9-489C-B216-0EA9238E0768}"/>
    <cellStyle name="20% - Accent1 2 8 12" xfId="12973" xr:uid="{A715A194-D102-4FB4-AD28-DCF5425C4135}"/>
    <cellStyle name="20% - Accent1 2 8 13" xfId="12974" xr:uid="{CD1A55DF-66B6-4F2D-9B9C-BE1336C1ED1F}"/>
    <cellStyle name="20% - Accent1 2 8 14" xfId="12975" xr:uid="{134F7750-06E1-4CEC-8F42-A4F02C72A21C}"/>
    <cellStyle name="20% - Accent1 2 8 15" xfId="12976" xr:uid="{ACF59DBF-B507-45B2-B0B8-640EE7D59CA8}"/>
    <cellStyle name="20% - Accent1 2 8 16" xfId="12977" xr:uid="{B9A0E424-E6BB-42A4-9373-CE52D0D8BB74}"/>
    <cellStyle name="20% - Accent1 2 8 17" xfId="12978" xr:uid="{BCE2F840-B13F-40E9-B112-231CAF8D01FB}"/>
    <cellStyle name="20% - Accent1 2 8 18" xfId="12979" xr:uid="{657FB564-B3D4-4C60-9E1D-C61FAEC7C229}"/>
    <cellStyle name="20% - Accent1 2 8 2" xfId="12980" xr:uid="{0FA4EAB9-DD6B-4C60-9554-D752954813A0}"/>
    <cellStyle name="20% - Accent1 2 8 2 2" xfId="12981" xr:uid="{6F354030-4A72-43A1-BA62-0C62DAD26DF3}"/>
    <cellStyle name="20% - Accent1 2 8 2 3" xfId="12982" xr:uid="{BD41C5E6-C533-48F7-AD94-25C89E4CE3DE}"/>
    <cellStyle name="20% - Accent1 2 8 2 4" xfId="12983" xr:uid="{FAA3E14C-04DB-4850-BC79-A7B729B32CF6}"/>
    <cellStyle name="20% - Accent1 2 8 2 5" xfId="12984" xr:uid="{678D53B8-F618-49F9-A439-44696E69B570}"/>
    <cellStyle name="20% - Accent1 2 8 2 6" xfId="12985" xr:uid="{DFCB7B09-67F8-4C8D-8A61-61DE17B50632}"/>
    <cellStyle name="20% - Accent1 2 8 2 7" xfId="12986" xr:uid="{ED0AE99B-E7EB-40C9-AA73-E86EA4127B7B}"/>
    <cellStyle name="20% - Accent1 2 8 2 8" xfId="12987" xr:uid="{21E8392A-7899-445F-AF13-E5D97D3F1A46}"/>
    <cellStyle name="20% - Accent1 2 8 3" xfId="12988" xr:uid="{990DD13B-8783-4ACC-AA53-C9D9112D8F38}"/>
    <cellStyle name="20% - Accent1 2 8 3 2" xfId="12989" xr:uid="{2E82475C-EF60-4CA9-A6F0-2E1852FDE047}"/>
    <cellStyle name="20% - Accent1 2 8 3 3" xfId="12990" xr:uid="{05257229-B3F8-4CB6-928F-A2E50032A4DA}"/>
    <cellStyle name="20% - Accent1 2 8 3 4" xfId="12991" xr:uid="{E8D84960-4BDC-490F-B405-E1CB73CFF37A}"/>
    <cellStyle name="20% - Accent1 2 8 3 5" xfId="12992" xr:uid="{7D4DC431-929F-430C-8921-DFE0A239D5F0}"/>
    <cellStyle name="20% - Accent1 2 8 3 6" xfId="12993" xr:uid="{80182BD1-4073-4921-9413-B3CBAFBA8A68}"/>
    <cellStyle name="20% - Accent1 2 8 3 7" xfId="12994" xr:uid="{ADB532ED-72DB-4464-A8BC-296615B1A462}"/>
    <cellStyle name="20% - Accent1 2 8 3 8" xfId="12995" xr:uid="{69C0A1E5-A3A6-4315-9B24-51752416D07F}"/>
    <cellStyle name="20% - Accent1 2 8 4" xfId="12996" xr:uid="{49086732-9DDB-41FE-B020-16019D2087AD}"/>
    <cellStyle name="20% - Accent1 2 8 4 2" xfId="12997" xr:uid="{8D461D26-57E6-43CC-BAB5-FB53A101A9EC}"/>
    <cellStyle name="20% - Accent1 2 8 5" xfId="12998" xr:uid="{366D8C99-1E94-4521-B7A8-4181A17EDBC9}"/>
    <cellStyle name="20% - Accent1 2 8 5 2" xfId="12999" xr:uid="{DFE5E320-77BC-4983-8CA5-32A8529CCE98}"/>
    <cellStyle name="20% - Accent1 2 8 6" xfId="13000" xr:uid="{1B21086F-1BD6-4D4B-9D73-5120BB368D64}"/>
    <cellStyle name="20% - Accent1 2 8 6 2" xfId="13001" xr:uid="{1A8DAB5A-C103-438B-9357-F9FB8795D474}"/>
    <cellStyle name="20% - Accent1 2 8 7" xfId="13002" xr:uid="{C323092F-802A-4120-AAD7-37F1101F01C3}"/>
    <cellStyle name="20% - Accent1 2 8 7 2" xfId="13003" xr:uid="{B6056566-77E0-4A23-A1E1-040E240D2A29}"/>
    <cellStyle name="20% - Accent1 2 8 8" xfId="13004" xr:uid="{34497C3A-55A6-4E99-AD7B-194C6F2D8BAA}"/>
    <cellStyle name="20% - Accent1 2 8 8 2" xfId="13005" xr:uid="{F48B6A5E-3C7C-4C97-9D97-D460557E281E}"/>
    <cellStyle name="20% - Accent1 2 8 9" xfId="13006" xr:uid="{FA4B424F-2D7B-46EA-AFC3-12FE753576FC}"/>
    <cellStyle name="20% - Accent1 2 8 9 2" xfId="13007" xr:uid="{DC938A2A-7D46-4814-9DE5-320F34628EF9}"/>
    <cellStyle name="20% - Accent1 2 9" xfId="13008" xr:uid="{A8EE150F-CE72-49FC-AB24-7E26B8EFDEB8}"/>
    <cellStyle name="20% - Accent1 2 9 10" xfId="13009" xr:uid="{DECA2EE5-1DA4-4930-AF3D-A5FB30E8FC44}"/>
    <cellStyle name="20% - Accent1 2 9 10 2" xfId="13010" xr:uid="{FFF4751A-681E-483A-91B4-89150FD8C767}"/>
    <cellStyle name="20% - Accent1 2 9 11" xfId="13011" xr:uid="{CBB45C50-4624-4EF9-96DB-85569C85FEBD}"/>
    <cellStyle name="20% - Accent1 2 9 11 2" xfId="13012" xr:uid="{F377BAE4-67C1-47E0-8611-6844F7EF36B6}"/>
    <cellStyle name="20% - Accent1 2 9 12" xfId="13013" xr:uid="{6A90CD3F-34D1-4D71-ACBF-09F86E83F047}"/>
    <cellStyle name="20% - Accent1 2 9 13" xfId="13014" xr:uid="{3B6FC6A9-8A3C-4D3C-81A2-270D54D1CA3A}"/>
    <cellStyle name="20% - Accent1 2 9 14" xfId="13015" xr:uid="{24916D6C-60FD-4F70-B359-E8BE90C40093}"/>
    <cellStyle name="20% - Accent1 2 9 15" xfId="13016" xr:uid="{BA4EEC2C-84AF-4CD6-AFCB-A8971D4E6F05}"/>
    <cellStyle name="20% - Accent1 2 9 16" xfId="13017" xr:uid="{D3ACB5B0-CD46-4BA4-AC04-C8F2E19973E6}"/>
    <cellStyle name="20% - Accent1 2 9 17" xfId="13018" xr:uid="{CC38F6BC-888A-4924-BCE3-E303527C87E4}"/>
    <cellStyle name="20% - Accent1 2 9 18" xfId="13019" xr:uid="{2041C0C0-0730-4478-ADC1-3CA6875E6C4C}"/>
    <cellStyle name="20% - Accent1 2 9 2" xfId="13020" xr:uid="{03F2A01B-FCA6-4279-82E1-887D9958825C}"/>
    <cellStyle name="20% - Accent1 2 9 2 2" xfId="13021" xr:uid="{F66AEFAC-9102-4D92-A556-FC353F6176F2}"/>
    <cellStyle name="20% - Accent1 2 9 2 3" xfId="13022" xr:uid="{BEF61957-7839-4606-BD2B-4EF90445BAFD}"/>
    <cellStyle name="20% - Accent1 2 9 2 4" xfId="13023" xr:uid="{CEECCA40-A125-4D27-B935-CEC92034CA95}"/>
    <cellStyle name="20% - Accent1 2 9 2 5" xfId="13024" xr:uid="{48A296C3-2D97-47DF-B065-288887A8CAF3}"/>
    <cellStyle name="20% - Accent1 2 9 2 6" xfId="13025" xr:uid="{9CBF65F7-8DF0-4E59-90F6-B599069B02F1}"/>
    <cellStyle name="20% - Accent1 2 9 2 7" xfId="13026" xr:uid="{A91B9CA3-2807-4D80-9AFF-0D6D55674C4E}"/>
    <cellStyle name="20% - Accent1 2 9 2 8" xfId="13027" xr:uid="{DE9E4C3F-CD6D-4457-9968-D5CD2167D076}"/>
    <cellStyle name="20% - Accent1 2 9 3" xfId="13028" xr:uid="{5AF0A9A8-7474-4CCD-8DD3-9284AEE4B07D}"/>
    <cellStyle name="20% - Accent1 2 9 3 2" xfId="13029" xr:uid="{D27764B4-578B-404A-AF49-9F132F8BBEAC}"/>
    <cellStyle name="20% - Accent1 2 9 3 3" xfId="13030" xr:uid="{D12B6147-5719-4A9E-9FDF-068D91206009}"/>
    <cellStyle name="20% - Accent1 2 9 3 4" xfId="13031" xr:uid="{ACA44159-3446-41C4-8D67-59BE30B59686}"/>
    <cellStyle name="20% - Accent1 2 9 3 5" xfId="13032" xr:uid="{D5B636A7-DA2E-43F1-8E2E-6ED50B124ED6}"/>
    <cellStyle name="20% - Accent1 2 9 3 6" xfId="13033" xr:uid="{D3B30DAB-0503-4C1B-8910-073C070A65C5}"/>
    <cellStyle name="20% - Accent1 2 9 3 7" xfId="13034" xr:uid="{842C3A5C-EF2B-4A28-B41D-6608F4F849EB}"/>
    <cellStyle name="20% - Accent1 2 9 3 8" xfId="13035" xr:uid="{F7F44045-AFE1-4010-86C7-2E244DFB93D4}"/>
    <cellStyle name="20% - Accent1 2 9 4" xfId="13036" xr:uid="{83C937B0-1E84-4E3B-B6B7-F42B2A711EE6}"/>
    <cellStyle name="20% - Accent1 2 9 4 2" xfId="13037" xr:uid="{150FFB2E-8187-4C97-9FED-AF9F264949CC}"/>
    <cellStyle name="20% - Accent1 2 9 5" xfId="13038" xr:uid="{DCE9C36A-C42D-465C-9556-358CBBE0517F}"/>
    <cellStyle name="20% - Accent1 2 9 5 2" xfId="13039" xr:uid="{EE4CEEFC-7326-4F35-9E45-7DA2BF0425D4}"/>
    <cellStyle name="20% - Accent1 2 9 6" xfId="13040" xr:uid="{D0EB1862-1B70-414D-8CEF-980C3E8D0DDB}"/>
    <cellStyle name="20% - Accent1 2 9 6 2" xfId="13041" xr:uid="{C2FB30B7-3338-4E71-A542-1694155A046B}"/>
    <cellStyle name="20% - Accent1 2 9 7" xfId="13042" xr:uid="{B7729A35-B982-4925-8603-FD3A99704759}"/>
    <cellStyle name="20% - Accent1 2 9 7 2" xfId="13043" xr:uid="{3AB57752-8F55-4CEC-96E0-4831FF81A3C2}"/>
    <cellStyle name="20% - Accent1 2 9 8" xfId="13044" xr:uid="{917671C7-CD6C-433E-88AB-1F0EA7A1ECFB}"/>
    <cellStyle name="20% - Accent1 2 9 8 2" xfId="13045" xr:uid="{D98CA0C2-6161-4B21-AEF2-3DF95E8FC10E}"/>
    <cellStyle name="20% - Accent1 2 9 9" xfId="13046" xr:uid="{FEEE0C2B-2939-41CF-B55A-EF189933A237}"/>
    <cellStyle name="20% - Accent1 2 9 9 2" xfId="13047" xr:uid="{7BA36452-89A8-41CC-8388-DB82F704E376}"/>
    <cellStyle name="20% - Accent1 2_4Q16" xfId="13048" xr:uid="{FEB1466D-9C50-470B-BD35-DA3C4DF5FEAD}"/>
    <cellStyle name="20% - Accent1 20" xfId="13049" xr:uid="{00275C6E-164D-49D6-B580-061586229A1D}"/>
    <cellStyle name="20% - Accent1 20 2" xfId="13050" xr:uid="{DEF76ABD-2117-403C-9E9E-9D961BD3EAA0}"/>
    <cellStyle name="20% - Accent1 21" xfId="13051" xr:uid="{5C64D4FC-A36E-40F8-A7DB-0AF8D266C828}"/>
    <cellStyle name="20% - Accent1 22" xfId="13052" xr:uid="{DFE5700D-938B-4E77-B4D2-C4E5229DF48B}"/>
    <cellStyle name="20% - Accent1 23" xfId="13053" xr:uid="{CDA88B56-832B-46D9-957A-3F64EE1D4488}"/>
    <cellStyle name="20% - Accent1 24" xfId="13054" xr:uid="{1269AD3B-B629-4DCD-B6CD-CC9B65952C12}"/>
    <cellStyle name="20% - Accent1 25" xfId="13055" xr:uid="{5EDA3AE7-6992-4C1B-9137-960A67963ABB}"/>
    <cellStyle name="20% - Accent1 26" xfId="13056" xr:uid="{51A05108-A126-482D-9E78-DA58E671EE92}"/>
    <cellStyle name="20% - Accent1 27" xfId="13057" xr:uid="{B7E5CF0A-20BB-41B4-AF01-9854E2E4A21A}"/>
    <cellStyle name="20% - Accent1 27 2" xfId="13058" xr:uid="{77EA1113-94A7-4935-B41A-675DB20339D0}"/>
    <cellStyle name="20% - Accent1 27 3" xfId="13059" xr:uid="{B774322E-1B17-4994-9BA6-A379E9F8DB98}"/>
    <cellStyle name="20% - Accent1 27_AVA DVA EL" xfId="13060" xr:uid="{AA8D5003-7BC2-4821-A83E-35D7AF2DDDD9}"/>
    <cellStyle name="20% - Accent1 28" xfId="13061" xr:uid="{6A10A344-6DCD-492D-BA46-31AD601BF322}"/>
    <cellStyle name="20% - Accent1 28 2" xfId="13062" xr:uid="{BA8C7130-B2D6-4848-BC52-86498273E0F1}"/>
    <cellStyle name="20% - Accent1 28 3" xfId="13063" xr:uid="{F13A8680-57BB-4B64-974A-6CAF868B2096}"/>
    <cellStyle name="20% - Accent1 28_AVA DVA EL" xfId="13064" xr:uid="{6248F238-687C-4334-BE26-3D5C7E1DE246}"/>
    <cellStyle name="20% - Accent1 29" xfId="13065" xr:uid="{C064EC11-E763-41AB-A87D-8CA02C09C5DD}"/>
    <cellStyle name="20% - Accent1 29 2" xfId="13066" xr:uid="{5EE04623-5C60-4ED5-B46C-95F6193CD64C}"/>
    <cellStyle name="20% - Accent1 29 3" xfId="13067" xr:uid="{B65B02E4-D924-4B39-803A-0C93E2F896F9}"/>
    <cellStyle name="20% - Accent1 29_AVA DVA EL" xfId="13068" xr:uid="{E6C0727A-BF25-49D4-BA5F-BB0D8E3D84B6}"/>
    <cellStyle name="20% - Accent1 3" xfId="3392" xr:uid="{C97DA4C4-9446-4991-B74C-95F7BA175CB6}"/>
    <cellStyle name="20% - Accent1 3 10" xfId="13070" xr:uid="{DCDF42E0-7AB5-4265-8F09-0D4836750952}"/>
    <cellStyle name="20% - Accent1 3 10 10" xfId="13071" xr:uid="{B3A7D46A-78CC-49F3-A1DB-A04C63C0C863}"/>
    <cellStyle name="20% - Accent1 3 10 10 2" xfId="13072" xr:uid="{591011AF-3820-421F-A650-4565F0468D0C}"/>
    <cellStyle name="20% - Accent1 3 10 11" xfId="13073" xr:uid="{10006710-99C1-4F5C-BC9C-60C502C4CCFE}"/>
    <cellStyle name="20% - Accent1 3 10 11 2" xfId="13074" xr:uid="{8DACA315-90B2-4B74-B838-69DA8B62CEC7}"/>
    <cellStyle name="20% - Accent1 3 10 12" xfId="13075" xr:uid="{5ABD3976-0F4E-4A5A-B50D-1C8C537026C2}"/>
    <cellStyle name="20% - Accent1 3 10 13" xfId="13076" xr:uid="{32CB710F-718D-49C8-9A9B-E978BF395A3B}"/>
    <cellStyle name="20% - Accent1 3 10 14" xfId="13077" xr:uid="{DBDEC23F-2AB4-4D1D-B7FB-20D365696BE9}"/>
    <cellStyle name="20% - Accent1 3 10 15" xfId="13078" xr:uid="{4AC603DA-7F11-4DEE-B933-4AE3E3280F03}"/>
    <cellStyle name="20% - Accent1 3 10 16" xfId="13079" xr:uid="{1720C5FA-93C3-438E-A7BD-FBA4882F2F8F}"/>
    <cellStyle name="20% - Accent1 3 10 17" xfId="13080" xr:uid="{9195DC38-5BAC-48F4-A2BB-3BE31F9300C2}"/>
    <cellStyle name="20% - Accent1 3 10 18" xfId="13081" xr:uid="{E339693F-A344-4A89-9F1C-B0A51C2A336A}"/>
    <cellStyle name="20% - Accent1 3 10 2" xfId="13082" xr:uid="{7DA7E618-C6B6-4B62-91A6-56CBFDFDC0F1}"/>
    <cellStyle name="20% - Accent1 3 10 2 2" xfId="13083" xr:uid="{8B9F3BEE-4889-406F-ACB1-3541164F1D60}"/>
    <cellStyle name="20% - Accent1 3 10 2 3" xfId="13084" xr:uid="{96E7D1CE-4AD7-4EA9-B411-3A5DD1830165}"/>
    <cellStyle name="20% - Accent1 3 10 2 4" xfId="13085" xr:uid="{7E659DA8-1B36-4312-9ADD-931A6E7BB244}"/>
    <cellStyle name="20% - Accent1 3 10 2 5" xfId="13086" xr:uid="{3FD96CC5-DF7D-47BC-9E00-723DCEE1A5D8}"/>
    <cellStyle name="20% - Accent1 3 10 2 6" xfId="13087" xr:uid="{3B2F925D-A6BD-4A40-B0D1-DE615079FE48}"/>
    <cellStyle name="20% - Accent1 3 10 2 7" xfId="13088" xr:uid="{1428AE2A-FD5D-4098-A607-007839BA4683}"/>
    <cellStyle name="20% - Accent1 3 10 2 8" xfId="13089" xr:uid="{04DE4C3B-1261-4723-B91F-5459E4FB4178}"/>
    <cellStyle name="20% - Accent1 3 10 3" xfId="13090" xr:uid="{53A88804-7AF5-46F5-90C7-3DCADD0BD9CD}"/>
    <cellStyle name="20% - Accent1 3 10 3 2" xfId="13091" xr:uid="{2F791584-B3FF-444E-AF9C-AB9DA53B4C7E}"/>
    <cellStyle name="20% - Accent1 3 10 3 3" xfId="13092" xr:uid="{B54F41C8-DEDE-4B89-8225-E7B82ABA6BB9}"/>
    <cellStyle name="20% - Accent1 3 10 3 4" xfId="13093" xr:uid="{6CDCEB8E-C7C7-4CF0-8354-36E47ABA9103}"/>
    <cellStyle name="20% - Accent1 3 10 3 5" xfId="13094" xr:uid="{1D9EC21F-D50A-47A1-96EE-0110FE3F08E1}"/>
    <cellStyle name="20% - Accent1 3 10 3 6" xfId="13095" xr:uid="{466A1707-CA37-4BBC-89CD-1505E1B664D3}"/>
    <cellStyle name="20% - Accent1 3 10 3 7" xfId="13096" xr:uid="{11BADBE7-9E13-4275-BFC1-4CF2EB81CFE7}"/>
    <cellStyle name="20% - Accent1 3 10 3 8" xfId="13097" xr:uid="{4E0FB1C2-1907-4AB4-90B0-0F5B94B1BB26}"/>
    <cellStyle name="20% - Accent1 3 10 4" xfId="13098" xr:uid="{A641DE7F-C234-435E-A397-74D1BDC385EE}"/>
    <cellStyle name="20% - Accent1 3 10 4 2" xfId="13099" xr:uid="{76053DF5-0BDC-4688-B012-F730B40F21ED}"/>
    <cellStyle name="20% - Accent1 3 10 5" xfId="13100" xr:uid="{3C45D1C3-5644-4D1B-9772-5318BF2AC621}"/>
    <cellStyle name="20% - Accent1 3 10 5 2" xfId="13101" xr:uid="{570116F9-41C0-425D-AEBC-BE57062902B9}"/>
    <cellStyle name="20% - Accent1 3 10 6" xfId="13102" xr:uid="{717F09BA-3DEB-4608-8867-B5B9BA658B8A}"/>
    <cellStyle name="20% - Accent1 3 10 6 2" xfId="13103" xr:uid="{D32E7516-B037-4A0A-B6A7-5C56985C77EB}"/>
    <cellStyle name="20% - Accent1 3 10 7" xfId="13104" xr:uid="{F59EEA2D-B38A-4FE3-B920-B268B91BB96F}"/>
    <cellStyle name="20% - Accent1 3 10 7 2" xfId="13105" xr:uid="{A22C34E1-05FF-405C-8CFC-024E33C28ED0}"/>
    <cellStyle name="20% - Accent1 3 10 8" xfId="13106" xr:uid="{847FD268-7E91-4D56-AC5A-E8C59187D7B5}"/>
    <cellStyle name="20% - Accent1 3 10 8 2" xfId="13107" xr:uid="{4E8F1877-B8CD-4862-B148-15B9DF220845}"/>
    <cellStyle name="20% - Accent1 3 10 9" xfId="13108" xr:uid="{2B71121C-2255-477D-B885-D4B8ED1C26B0}"/>
    <cellStyle name="20% - Accent1 3 10 9 2" xfId="13109" xr:uid="{1A628191-5153-4270-9526-E6782682F50E}"/>
    <cellStyle name="20% - Accent1 3 11" xfId="13110" xr:uid="{853CA4EB-305B-4592-AE05-5B09278FAB5A}"/>
    <cellStyle name="20% - Accent1 3 11 10" xfId="13111" xr:uid="{F93F52D4-B845-494F-8E1D-5AD448F27DC1}"/>
    <cellStyle name="20% - Accent1 3 11 10 2" xfId="13112" xr:uid="{F844BC36-A718-41F7-A985-3D858AFA578F}"/>
    <cellStyle name="20% - Accent1 3 11 11" xfId="13113" xr:uid="{841C05C7-D48E-4DE7-A683-CF198A744CFA}"/>
    <cellStyle name="20% - Accent1 3 11 11 2" xfId="13114" xr:uid="{0781DFFD-B10C-468C-8739-B4BDE3402123}"/>
    <cellStyle name="20% - Accent1 3 11 12" xfId="13115" xr:uid="{BB26AEB3-DD8B-42E5-8172-EC89B764BB78}"/>
    <cellStyle name="20% - Accent1 3 11 13" xfId="13116" xr:uid="{E6A8F512-CD02-4AD2-BC17-4BE0E9091571}"/>
    <cellStyle name="20% - Accent1 3 11 14" xfId="13117" xr:uid="{5F717E51-31FE-4C2A-9A04-911C2D783B81}"/>
    <cellStyle name="20% - Accent1 3 11 15" xfId="13118" xr:uid="{3A0F8426-1AAD-448C-B7BA-9F605FED7BDB}"/>
    <cellStyle name="20% - Accent1 3 11 16" xfId="13119" xr:uid="{0EA4C22C-2B92-4970-BE9D-5CFFCEE4B797}"/>
    <cellStyle name="20% - Accent1 3 11 17" xfId="13120" xr:uid="{E8B16685-E320-479D-AC32-786737C4789D}"/>
    <cellStyle name="20% - Accent1 3 11 18" xfId="13121" xr:uid="{9384BD99-1BA8-4885-8E5A-34B3701C3CAD}"/>
    <cellStyle name="20% - Accent1 3 11 2" xfId="13122" xr:uid="{994278EB-7C62-4FB0-BDC9-20D4B7A2B843}"/>
    <cellStyle name="20% - Accent1 3 11 2 2" xfId="13123" xr:uid="{139AA60D-166A-4D34-95E9-66E7F8C1B957}"/>
    <cellStyle name="20% - Accent1 3 11 2 3" xfId="13124" xr:uid="{4407ACAF-A770-4C6A-911E-4E8E6A6DC7CA}"/>
    <cellStyle name="20% - Accent1 3 11 2 4" xfId="13125" xr:uid="{C16B56A1-72DC-4665-9987-94BF0CD64EF1}"/>
    <cellStyle name="20% - Accent1 3 11 2 5" xfId="13126" xr:uid="{5B19F0D3-C51F-464D-B958-0E34EB11C6C8}"/>
    <cellStyle name="20% - Accent1 3 11 2 6" xfId="13127" xr:uid="{88AA88E1-64D3-4B78-AE73-CC251DF770D9}"/>
    <cellStyle name="20% - Accent1 3 11 2 7" xfId="13128" xr:uid="{922E56F4-AD4F-4748-8F9B-7C4A3E84EAEC}"/>
    <cellStyle name="20% - Accent1 3 11 2 8" xfId="13129" xr:uid="{F5038865-6F31-4D88-98C4-5397CE92CE42}"/>
    <cellStyle name="20% - Accent1 3 11 3" xfId="13130" xr:uid="{B3BD9E43-933E-4BF1-9BB8-CE3B08343CA2}"/>
    <cellStyle name="20% - Accent1 3 11 3 2" xfId="13131" xr:uid="{2A4F48FD-17E8-4309-965F-4BB592171293}"/>
    <cellStyle name="20% - Accent1 3 11 3 3" xfId="13132" xr:uid="{6C2E4B4E-1010-4CC6-AF00-E523B5D90C0B}"/>
    <cellStyle name="20% - Accent1 3 11 3 4" xfId="13133" xr:uid="{6F644A8F-8D76-41F1-8E8F-E607EB4CD300}"/>
    <cellStyle name="20% - Accent1 3 11 3 5" xfId="13134" xr:uid="{A436C89A-B506-48B2-AFFD-4EC5636502E6}"/>
    <cellStyle name="20% - Accent1 3 11 3 6" xfId="13135" xr:uid="{6268667A-92D0-47C8-B769-A46E5A52E18F}"/>
    <cellStyle name="20% - Accent1 3 11 3 7" xfId="13136" xr:uid="{BF5E6C6D-81BA-4092-AAD1-3679B7D28E70}"/>
    <cellStyle name="20% - Accent1 3 11 3 8" xfId="13137" xr:uid="{73392E79-F1EE-4CFF-977B-B7A8FC1EDC74}"/>
    <cellStyle name="20% - Accent1 3 11 4" xfId="13138" xr:uid="{4D58D0C0-7E2B-4392-8941-1693ABD45F30}"/>
    <cellStyle name="20% - Accent1 3 11 4 2" xfId="13139" xr:uid="{1FC45AE2-3198-4239-AA8A-DB808D068053}"/>
    <cellStyle name="20% - Accent1 3 11 5" xfId="13140" xr:uid="{F03EE443-9166-41FE-BE0A-477C0F5B024F}"/>
    <cellStyle name="20% - Accent1 3 11 5 2" xfId="13141" xr:uid="{3B5EF873-BD82-47B7-B95B-5EEE68588D6B}"/>
    <cellStyle name="20% - Accent1 3 11 6" xfId="13142" xr:uid="{00DCFAD6-032D-4CA1-9CAD-4C3356111EA6}"/>
    <cellStyle name="20% - Accent1 3 11 6 2" xfId="13143" xr:uid="{504C1C8B-430F-4936-8812-574150D054A5}"/>
    <cellStyle name="20% - Accent1 3 11 7" xfId="13144" xr:uid="{F5EC5419-481F-4A2F-839D-FDD9A5FF7222}"/>
    <cellStyle name="20% - Accent1 3 11 7 2" xfId="13145" xr:uid="{E3D8A8BE-8914-429D-99F9-4062B8DFC3A3}"/>
    <cellStyle name="20% - Accent1 3 11 8" xfId="13146" xr:uid="{53313B3F-C973-44FD-A04F-10C71117DFF6}"/>
    <cellStyle name="20% - Accent1 3 11 8 2" xfId="13147" xr:uid="{537847D8-7E76-420D-8794-836A4B7D843D}"/>
    <cellStyle name="20% - Accent1 3 11 9" xfId="13148" xr:uid="{7ABB92C0-43A2-4FC8-89FF-5566E6968819}"/>
    <cellStyle name="20% - Accent1 3 11 9 2" xfId="13149" xr:uid="{B310555D-F5A6-40F5-A18A-135C19D9E13C}"/>
    <cellStyle name="20% - Accent1 3 12" xfId="13150" xr:uid="{80EFA97F-54FA-4053-B109-885A31685129}"/>
    <cellStyle name="20% - Accent1 3 12 10" xfId="13151" xr:uid="{A0CAAEA1-CD4B-47B8-BA2D-0846768974F6}"/>
    <cellStyle name="20% - Accent1 3 12 10 2" xfId="13152" xr:uid="{B1374FFD-E8B6-491A-BDDE-EEFF50C6D661}"/>
    <cellStyle name="20% - Accent1 3 12 11" xfId="13153" xr:uid="{FD4BE5EA-98E5-40A7-9BDC-9C3CE4817E04}"/>
    <cellStyle name="20% - Accent1 3 12 11 2" xfId="13154" xr:uid="{6F542CFE-295B-488F-BD53-D789FFB7A308}"/>
    <cellStyle name="20% - Accent1 3 12 12" xfId="13155" xr:uid="{14E00CF5-615E-48EA-958D-8E24F4D9CC25}"/>
    <cellStyle name="20% - Accent1 3 12 13" xfId="13156" xr:uid="{110AE988-E67F-4FFD-AD07-49780FF88FF0}"/>
    <cellStyle name="20% - Accent1 3 12 14" xfId="13157" xr:uid="{17D2D45A-38F4-443F-99EC-70FCECE592D4}"/>
    <cellStyle name="20% - Accent1 3 12 15" xfId="13158" xr:uid="{996ADC4C-A722-47B8-940C-20816D4E0530}"/>
    <cellStyle name="20% - Accent1 3 12 16" xfId="13159" xr:uid="{2CB08CDE-D627-47B3-B5EA-45CE2AC6B6D5}"/>
    <cellStyle name="20% - Accent1 3 12 17" xfId="13160" xr:uid="{090F0B4B-A393-4D41-BD19-246183A9201E}"/>
    <cellStyle name="20% - Accent1 3 12 18" xfId="13161" xr:uid="{2A0B604B-143E-4E09-A378-F66FA1FDF560}"/>
    <cellStyle name="20% - Accent1 3 12 2" xfId="13162" xr:uid="{D65EE5D9-9252-44F9-8AC2-8CFBA6C8043C}"/>
    <cellStyle name="20% - Accent1 3 12 2 2" xfId="13163" xr:uid="{6965C431-A88F-41A1-B9D7-78DFE2165968}"/>
    <cellStyle name="20% - Accent1 3 12 2 3" xfId="13164" xr:uid="{8462884C-FB10-4C0A-B051-DC9BBBA1A204}"/>
    <cellStyle name="20% - Accent1 3 12 2 4" xfId="13165" xr:uid="{4BA7CAC3-F1E7-47AE-B82D-FB6CB087DA9C}"/>
    <cellStyle name="20% - Accent1 3 12 2 5" xfId="13166" xr:uid="{D9F0029E-DA8D-4DC4-B828-D66791A5923F}"/>
    <cellStyle name="20% - Accent1 3 12 2 6" xfId="13167" xr:uid="{F0B1E0F0-EB92-4B25-A4B7-0108427967CD}"/>
    <cellStyle name="20% - Accent1 3 12 2 7" xfId="13168" xr:uid="{8A92A7B2-2F64-4C8B-9670-83EDCDB59DFD}"/>
    <cellStyle name="20% - Accent1 3 12 2 8" xfId="13169" xr:uid="{61B40A68-F25C-4154-8613-2481E6309B1F}"/>
    <cellStyle name="20% - Accent1 3 12 3" xfId="13170" xr:uid="{EB263372-E158-452E-A4A4-E6D1AE6C4339}"/>
    <cellStyle name="20% - Accent1 3 12 3 2" xfId="13171" xr:uid="{159B6273-4F0E-4796-81F6-0EE57DA48407}"/>
    <cellStyle name="20% - Accent1 3 12 3 3" xfId="13172" xr:uid="{75663E1C-14D0-479A-9AE4-699765C2931F}"/>
    <cellStyle name="20% - Accent1 3 12 3 4" xfId="13173" xr:uid="{C8C780B3-C404-46F0-AC66-2388492231EF}"/>
    <cellStyle name="20% - Accent1 3 12 3 5" xfId="13174" xr:uid="{9516DF70-8402-4699-A310-8A52BF4599F8}"/>
    <cellStyle name="20% - Accent1 3 12 3 6" xfId="13175" xr:uid="{92DF1783-9616-4E20-8AB2-700DAC17D1B1}"/>
    <cellStyle name="20% - Accent1 3 12 3 7" xfId="13176" xr:uid="{14C9FE68-5024-4136-AAE0-2FA3441E32F7}"/>
    <cellStyle name="20% - Accent1 3 12 3 8" xfId="13177" xr:uid="{5C30BD02-F030-40C6-9A0A-566AE246B0D1}"/>
    <cellStyle name="20% - Accent1 3 12 4" xfId="13178" xr:uid="{9CA606DC-6CE5-4F02-B440-23C6908A0FDC}"/>
    <cellStyle name="20% - Accent1 3 12 4 2" xfId="13179" xr:uid="{5FF56A05-E8A7-4F75-AC61-CC05ADC06EAD}"/>
    <cellStyle name="20% - Accent1 3 12 5" xfId="13180" xr:uid="{5C7B03CB-C764-4A4C-A96B-A562731F3EDC}"/>
    <cellStyle name="20% - Accent1 3 12 5 2" xfId="13181" xr:uid="{67E58BA5-9FD0-403A-B3AA-DEBCEE20A785}"/>
    <cellStyle name="20% - Accent1 3 12 6" xfId="13182" xr:uid="{1F211D13-0429-45AC-B5EE-F2C0EA9097E1}"/>
    <cellStyle name="20% - Accent1 3 12 6 2" xfId="13183" xr:uid="{31B7E17E-FA04-48E5-A8ED-50CBA831E33D}"/>
    <cellStyle name="20% - Accent1 3 12 7" xfId="13184" xr:uid="{23DE2057-8B53-4116-9A75-937F505DA373}"/>
    <cellStyle name="20% - Accent1 3 12 7 2" xfId="13185" xr:uid="{81E4AF6E-E7D1-47FD-B07C-E5372AC42EB3}"/>
    <cellStyle name="20% - Accent1 3 12 8" xfId="13186" xr:uid="{F1AA2592-4492-4754-85B4-5B85957B4403}"/>
    <cellStyle name="20% - Accent1 3 12 8 2" xfId="13187" xr:uid="{129841E9-CF4F-484C-B605-788DC013A4CF}"/>
    <cellStyle name="20% - Accent1 3 12 9" xfId="13188" xr:uid="{C22B7468-396A-4B53-919A-34FD05C6638B}"/>
    <cellStyle name="20% - Accent1 3 12 9 2" xfId="13189" xr:uid="{A4DFFCE4-F2D2-4B33-9A03-FA70A4D3EE7A}"/>
    <cellStyle name="20% - Accent1 3 13" xfId="13190" xr:uid="{ACD1BA50-0877-40D0-909D-1356C80FD892}"/>
    <cellStyle name="20% - Accent1 3 13 10" xfId="13191" xr:uid="{E1520F9F-18C1-45DF-863A-67F2CFF7D148}"/>
    <cellStyle name="20% - Accent1 3 13 10 2" xfId="13192" xr:uid="{9BB3BEF3-EB29-46AB-BA04-975255B30286}"/>
    <cellStyle name="20% - Accent1 3 13 11" xfId="13193" xr:uid="{F9EA710E-EF7A-40D2-86F3-84AE5B9CFF30}"/>
    <cellStyle name="20% - Accent1 3 13 11 2" xfId="13194" xr:uid="{D6B2EAE9-CB5F-4048-8712-34D2BAEA9CC1}"/>
    <cellStyle name="20% - Accent1 3 13 12" xfId="13195" xr:uid="{70E7742C-21DD-4C47-B857-F7C1C87EF143}"/>
    <cellStyle name="20% - Accent1 3 13 13" xfId="13196" xr:uid="{B072F1A2-A346-482A-97CB-9E863E2FF58C}"/>
    <cellStyle name="20% - Accent1 3 13 14" xfId="13197" xr:uid="{67C962C9-343C-42AD-B0B0-03B4B4974274}"/>
    <cellStyle name="20% - Accent1 3 13 15" xfId="13198" xr:uid="{11112D65-805A-4879-83AC-F23B047E1E16}"/>
    <cellStyle name="20% - Accent1 3 13 16" xfId="13199" xr:uid="{0393BA79-FC34-46F7-9567-699A1FA5EC3D}"/>
    <cellStyle name="20% - Accent1 3 13 17" xfId="13200" xr:uid="{AE1BA873-5A5E-444D-980C-7687B5F1236A}"/>
    <cellStyle name="20% - Accent1 3 13 18" xfId="13201" xr:uid="{610311A1-703A-4841-83AC-E02FE70255DC}"/>
    <cellStyle name="20% - Accent1 3 13 2" xfId="13202" xr:uid="{6B104BBF-AA57-43C4-AC9A-31B4218BA7B3}"/>
    <cellStyle name="20% - Accent1 3 13 2 2" xfId="13203" xr:uid="{814CB30C-A3C7-4390-B54C-F319BD20B86E}"/>
    <cellStyle name="20% - Accent1 3 13 2 3" xfId="13204" xr:uid="{1A74E3F8-8A72-4925-A601-ECD498203AD8}"/>
    <cellStyle name="20% - Accent1 3 13 2 4" xfId="13205" xr:uid="{50F4CFA1-8EC0-4467-94AF-EFD831EE6572}"/>
    <cellStyle name="20% - Accent1 3 13 2 5" xfId="13206" xr:uid="{3170509B-F693-40B8-AD80-8CA7F412874A}"/>
    <cellStyle name="20% - Accent1 3 13 2 6" xfId="13207" xr:uid="{5F019F2D-4B10-4D45-8413-107060046C2E}"/>
    <cellStyle name="20% - Accent1 3 13 2 7" xfId="13208" xr:uid="{133760FD-BC34-4849-A5DF-35B5D21DCDF9}"/>
    <cellStyle name="20% - Accent1 3 13 2 8" xfId="13209" xr:uid="{431194A2-59C2-490F-A8C9-9D31B3C7EB2C}"/>
    <cellStyle name="20% - Accent1 3 13 3" xfId="13210" xr:uid="{63DFAA48-6370-477F-BD4C-86EDC4D83B9B}"/>
    <cellStyle name="20% - Accent1 3 13 3 2" xfId="13211" xr:uid="{42DB9456-E825-4C84-A59E-D88101B1511B}"/>
    <cellStyle name="20% - Accent1 3 13 3 3" xfId="13212" xr:uid="{0A1579FE-F3C8-40EA-93A7-828467990971}"/>
    <cellStyle name="20% - Accent1 3 13 3 4" xfId="13213" xr:uid="{BED646F3-8E95-4184-B45B-C12AF809C17E}"/>
    <cellStyle name="20% - Accent1 3 13 3 5" xfId="13214" xr:uid="{2D73F8CF-E9DB-465D-8E0E-F8E62E5A8B84}"/>
    <cellStyle name="20% - Accent1 3 13 3 6" xfId="13215" xr:uid="{88E71588-B9CF-46E7-A08A-9C1673F1C99E}"/>
    <cellStyle name="20% - Accent1 3 13 3 7" xfId="13216" xr:uid="{39E1CB5A-79E5-4FE0-A52A-C2BC4A33C74B}"/>
    <cellStyle name="20% - Accent1 3 13 3 8" xfId="13217" xr:uid="{61BBAC30-392F-48A1-9879-70F5A41253AA}"/>
    <cellStyle name="20% - Accent1 3 13 4" xfId="13218" xr:uid="{B523A87D-AB08-4D27-9E68-E94784617833}"/>
    <cellStyle name="20% - Accent1 3 13 4 2" xfId="13219" xr:uid="{A0E73B18-73ED-4204-BB3A-9F599495C7C3}"/>
    <cellStyle name="20% - Accent1 3 13 5" xfId="13220" xr:uid="{92EDB709-AA97-4C86-9C84-5FD50BF3FD8D}"/>
    <cellStyle name="20% - Accent1 3 13 5 2" xfId="13221" xr:uid="{DB74AD43-3D83-4117-93BE-D1E1BF3CD41D}"/>
    <cellStyle name="20% - Accent1 3 13 6" xfId="13222" xr:uid="{690FB243-878B-43E1-90AB-40931ACE9887}"/>
    <cellStyle name="20% - Accent1 3 13 6 2" xfId="13223" xr:uid="{C9D20B9B-4E30-4895-AD5B-602F6E8D7C8E}"/>
    <cellStyle name="20% - Accent1 3 13 7" xfId="13224" xr:uid="{931E31D3-0536-4993-9048-24E8A79B7E61}"/>
    <cellStyle name="20% - Accent1 3 13 7 2" xfId="13225" xr:uid="{75FE4053-1B8E-4ACC-853E-26793F510374}"/>
    <cellStyle name="20% - Accent1 3 13 8" xfId="13226" xr:uid="{DAB552A9-42FB-4B53-A6D1-1BE0FE4ABF0D}"/>
    <cellStyle name="20% - Accent1 3 13 8 2" xfId="13227" xr:uid="{CD8562F4-730F-41B4-BA49-028B372DE49B}"/>
    <cellStyle name="20% - Accent1 3 13 9" xfId="13228" xr:uid="{138029DC-1D26-42F0-8DC2-CEEAB3ED4AA4}"/>
    <cellStyle name="20% - Accent1 3 13 9 2" xfId="13229" xr:uid="{58261932-2D10-4F8A-965F-4C2FFC3408D8}"/>
    <cellStyle name="20% - Accent1 3 14" xfId="13230" xr:uid="{9234014E-D809-4AE4-BAB1-96DC6AEB59FA}"/>
    <cellStyle name="20% - Accent1 3 14 10" xfId="13231" xr:uid="{94C1651F-6E1F-43A5-BC57-30BF209BAAFC}"/>
    <cellStyle name="20% - Accent1 3 14 10 2" xfId="13232" xr:uid="{81FC9E34-93D1-4334-8D52-1E9A0B1B7C9C}"/>
    <cellStyle name="20% - Accent1 3 14 11" xfId="13233" xr:uid="{2F6E90F8-24ED-4B6B-8C70-843D3022308E}"/>
    <cellStyle name="20% - Accent1 3 14 11 2" xfId="13234" xr:uid="{747E0909-BCA8-42D1-AC2A-C7B92B24BD03}"/>
    <cellStyle name="20% - Accent1 3 14 12" xfId="13235" xr:uid="{CFE56CCB-43F3-4B5F-9D92-B3F60A2B3379}"/>
    <cellStyle name="20% - Accent1 3 14 13" xfId="13236" xr:uid="{00D8686C-583B-40B6-9615-5380E9C36CC2}"/>
    <cellStyle name="20% - Accent1 3 14 14" xfId="13237" xr:uid="{72CF09E3-5BBA-4848-B5FC-B450E599E778}"/>
    <cellStyle name="20% - Accent1 3 14 15" xfId="13238" xr:uid="{1719CEB0-B64C-425A-B49F-CF47A691F6A0}"/>
    <cellStyle name="20% - Accent1 3 14 16" xfId="13239" xr:uid="{C7DD63A2-3553-43CA-AD33-4A9D63CC324D}"/>
    <cellStyle name="20% - Accent1 3 14 17" xfId="13240" xr:uid="{8334E02A-2FE7-4CB9-8C64-BA5C53DBCC65}"/>
    <cellStyle name="20% - Accent1 3 14 18" xfId="13241" xr:uid="{7F1CC51B-8537-4C5C-9F2B-4029F5A530D9}"/>
    <cellStyle name="20% - Accent1 3 14 2" xfId="13242" xr:uid="{7D2192CB-BB51-4950-9C94-6F1674CD4BF5}"/>
    <cellStyle name="20% - Accent1 3 14 2 2" xfId="13243" xr:uid="{0884588E-17EB-49B2-B27C-D746D37A4975}"/>
    <cellStyle name="20% - Accent1 3 14 2 3" xfId="13244" xr:uid="{94D0BD2B-2887-4702-B74B-B9F939E55472}"/>
    <cellStyle name="20% - Accent1 3 14 2 4" xfId="13245" xr:uid="{22A8A7E8-5BB7-4AA6-BC73-7F73A6B0130E}"/>
    <cellStyle name="20% - Accent1 3 14 2 5" xfId="13246" xr:uid="{6DF9684D-24D9-4EC4-96AA-B8946B4E463C}"/>
    <cellStyle name="20% - Accent1 3 14 2 6" xfId="13247" xr:uid="{7A3132EC-9122-486B-8397-310B572AE96D}"/>
    <cellStyle name="20% - Accent1 3 14 2 7" xfId="13248" xr:uid="{32D0C72F-E097-49A2-A944-01180082BEF0}"/>
    <cellStyle name="20% - Accent1 3 14 2 8" xfId="13249" xr:uid="{68369E57-6D74-445C-89E3-03BFE04413F3}"/>
    <cellStyle name="20% - Accent1 3 14 3" xfId="13250" xr:uid="{012B0ECE-1D1A-4936-B391-A93FDA09CBDE}"/>
    <cellStyle name="20% - Accent1 3 14 3 2" xfId="13251" xr:uid="{AD0C56A6-7958-484C-82FA-1F3D03D4F912}"/>
    <cellStyle name="20% - Accent1 3 14 3 3" xfId="13252" xr:uid="{37639629-A6CD-457C-8680-4FC006F3851C}"/>
    <cellStyle name="20% - Accent1 3 14 3 4" xfId="13253" xr:uid="{55E8CAF9-6DE6-4BB2-9A67-30C382D50170}"/>
    <cellStyle name="20% - Accent1 3 14 3 5" xfId="13254" xr:uid="{55AAA58C-B1A7-4245-BDAC-0E3280A178C5}"/>
    <cellStyle name="20% - Accent1 3 14 3 6" xfId="13255" xr:uid="{FD1B8DFE-27E9-4CA4-B1B8-A7F835DE7ED6}"/>
    <cellStyle name="20% - Accent1 3 14 3 7" xfId="13256" xr:uid="{1420AD2C-7B19-415D-9158-3BF272A962C4}"/>
    <cellStyle name="20% - Accent1 3 14 3 8" xfId="13257" xr:uid="{11E5F329-FFB9-4612-A141-C2A263D412B6}"/>
    <cellStyle name="20% - Accent1 3 14 4" xfId="13258" xr:uid="{5E313B76-81B3-47BE-8D6A-7F83B43FC58B}"/>
    <cellStyle name="20% - Accent1 3 14 4 2" xfId="13259" xr:uid="{A006D430-3E1C-41C2-905C-6D4E79951DC4}"/>
    <cellStyle name="20% - Accent1 3 14 5" xfId="13260" xr:uid="{DBC8098B-A18C-4CF8-9C9A-EB3B9AEBFDA8}"/>
    <cellStyle name="20% - Accent1 3 14 5 2" xfId="13261" xr:uid="{F54B4896-541B-4501-8BBE-DA106430A621}"/>
    <cellStyle name="20% - Accent1 3 14 6" xfId="13262" xr:uid="{6E1DB74B-A284-4902-ADE4-F1B9B08512E6}"/>
    <cellStyle name="20% - Accent1 3 14 6 2" xfId="13263" xr:uid="{197FEA14-3C1F-4057-BBE6-FFA6B1EFCCF5}"/>
    <cellStyle name="20% - Accent1 3 14 7" xfId="13264" xr:uid="{3D6AE876-AA56-4179-9844-377580BF8300}"/>
    <cellStyle name="20% - Accent1 3 14 7 2" xfId="13265" xr:uid="{6B2216F7-E450-48BA-A435-611DC96FCADF}"/>
    <cellStyle name="20% - Accent1 3 14 8" xfId="13266" xr:uid="{BE3BD2D3-4EC3-4F03-88DB-EC28307F8323}"/>
    <cellStyle name="20% - Accent1 3 14 8 2" xfId="13267" xr:uid="{B575E422-3BA8-4C12-9A91-A7C0D350C2B3}"/>
    <cellStyle name="20% - Accent1 3 14 9" xfId="13268" xr:uid="{CBCB6E68-0347-483A-B460-C2A02F30BF51}"/>
    <cellStyle name="20% - Accent1 3 14 9 2" xfId="13269" xr:uid="{19E07A89-E82A-4C6F-93E1-8737560F66A9}"/>
    <cellStyle name="20% - Accent1 3 15" xfId="13270" xr:uid="{03DF9CA2-65A3-4740-8B1B-1E5F7ED48ABD}"/>
    <cellStyle name="20% - Accent1 3 15 10" xfId="13271" xr:uid="{CA8FF61B-95C4-4FAE-9FBD-F6B1CD361A30}"/>
    <cellStyle name="20% - Accent1 3 15 10 2" xfId="13272" xr:uid="{77AC5641-8BC9-4FDB-876D-7E20772CAB88}"/>
    <cellStyle name="20% - Accent1 3 15 11" xfId="13273" xr:uid="{8A5077F7-C70D-4249-87FE-C6656E968870}"/>
    <cellStyle name="20% - Accent1 3 15 11 2" xfId="13274" xr:uid="{74CEFBBB-7F57-4F13-9AB3-97DABE04B2F6}"/>
    <cellStyle name="20% - Accent1 3 15 12" xfId="13275" xr:uid="{5FAB9054-B46F-4DFE-8AD6-A8C13971E9E0}"/>
    <cellStyle name="20% - Accent1 3 15 13" xfId="13276" xr:uid="{009B2CD9-6028-4141-A5CE-B47066BD40B1}"/>
    <cellStyle name="20% - Accent1 3 15 14" xfId="13277" xr:uid="{316C1D97-48B1-412A-BBAB-B9371D65F76B}"/>
    <cellStyle name="20% - Accent1 3 15 15" xfId="13278" xr:uid="{B978FA6C-F0B4-499F-9E30-FF792E82733A}"/>
    <cellStyle name="20% - Accent1 3 15 16" xfId="13279" xr:uid="{B35494A7-8921-4965-802D-7927245D40AC}"/>
    <cellStyle name="20% - Accent1 3 15 17" xfId="13280" xr:uid="{84F4C605-56F1-48EE-955C-A4EF2C7A10D3}"/>
    <cellStyle name="20% - Accent1 3 15 18" xfId="13281" xr:uid="{BCC1EE38-80C4-45C6-9214-2726A8D37CEC}"/>
    <cellStyle name="20% - Accent1 3 15 2" xfId="13282" xr:uid="{51EF8766-A475-415D-8C7E-7A1F13B3914E}"/>
    <cellStyle name="20% - Accent1 3 15 2 2" xfId="13283" xr:uid="{E9159428-3C3F-4342-9277-8370B8FFACE2}"/>
    <cellStyle name="20% - Accent1 3 15 2 3" xfId="13284" xr:uid="{10A59C3B-7653-4E02-A10A-C8695A769FF9}"/>
    <cellStyle name="20% - Accent1 3 15 2 4" xfId="13285" xr:uid="{EC188A59-0ED5-4167-9FAA-4F4EC1E23CA5}"/>
    <cellStyle name="20% - Accent1 3 15 2 5" xfId="13286" xr:uid="{750B0BA4-ED8F-4CE0-A99F-B31A8E583955}"/>
    <cellStyle name="20% - Accent1 3 15 2 6" xfId="13287" xr:uid="{4AC1980E-ED53-48D1-9617-C733EC9023CB}"/>
    <cellStyle name="20% - Accent1 3 15 2 7" xfId="13288" xr:uid="{06FE72F6-9794-4D85-AFE3-320C6EA390FD}"/>
    <cellStyle name="20% - Accent1 3 15 2 8" xfId="13289" xr:uid="{759288B2-BB48-4032-9737-AC3D98B96517}"/>
    <cellStyle name="20% - Accent1 3 15 3" xfId="13290" xr:uid="{7EB9E4EE-FEAF-475B-A56C-BD7E8755D167}"/>
    <cellStyle name="20% - Accent1 3 15 3 2" xfId="13291" xr:uid="{CCED1E40-81D9-4020-8949-8691D0AD764F}"/>
    <cellStyle name="20% - Accent1 3 15 3 3" xfId="13292" xr:uid="{847DB3CA-41FC-49FE-BDD9-486EE55AD7F7}"/>
    <cellStyle name="20% - Accent1 3 15 3 4" xfId="13293" xr:uid="{FA416382-B7E2-4B5A-B33E-22CA6941A837}"/>
    <cellStyle name="20% - Accent1 3 15 3 5" xfId="13294" xr:uid="{80A03F8C-B27F-4156-84A0-BB3B3469FFE3}"/>
    <cellStyle name="20% - Accent1 3 15 3 6" xfId="13295" xr:uid="{03C47F37-8AD0-453C-AAC7-3262F984DCF6}"/>
    <cellStyle name="20% - Accent1 3 15 3 7" xfId="13296" xr:uid="{BCCB7627-992B-43AD-A196-BB523E4AFB46}"/>
    <cellStyle name="20% - Accent1 3 15 3 8" xfId="13297" xr:uid="{0A062B70-EAA4-4837-B082-6969329ED65C}"/>
    <cellStyle name="20% - Accent1 3 15 4" xfId="13298" xr:uid="{69E1CE5E-608A-4850-AE48-AC503EB895A1}"/>
    <cellStyle name="20% - Accent1 3 15 4 2" xfId="13299" xr:uid="{1A9EBCEC-9DE8-4715-93DC-49836A16D5F7}"/>
    <cellStyle name="20% - Accent1 3 15 5" xfId="13300" xr:uid="{D5E5AA09-FD9D-45D8-84C1-3E34BDCFA5C9}"/>
    <cellStyle name="20% - Accent1 3 15 5 2" xfId="13301" xr:uid="{769B5C93-0165-4820-B9D6-DB44BC762A48}"/>
    <cellStyle name="20% - Accent1 3 15 6" xfId="13302" xr:uid="{A2F203DC-E51C-481D-B951-4043FE8D468A}"/>
    <cellStyle name="20% - Accent1 3 15 6 2" xfId="13303" xr:uid="{54065EAB-256D-48AD-AC4E-D04B07F20BE3}"/>
    <cellStyle name="20% - Accent1 3 15 7" xfId="13304" xr:uid="{1BB0D3F9-367C-404F-9A57-58B0C1D12168}"/>
    <cellStyle name="20% - Accent1 3 15 7 2" xfId="13305" xr:uid="{92F709E6-F27C-499E-BC4A-412553CEF4E1}"/>
    <cellStyle name="20% - Accent1 3 15 8" xfId="13306" xr:uid="{268D2B7B-C2ED-4E41-B1E7-B25D7281DA3F}"/>
    <cellStyle name="20% - Accent1 3 15 8 2" xfId="13307" xr:uid="{568B0F57-DD9D-4914-AEA2-3C610FA56E3D}"/>
    <cellStyle name="20% - Accent1 3 15 9" xfId="13308" xr:uid="{A3FFFFB6-DA57-4179-A4D2-4150A4C15E31}"/>
    <cellStyle name="20% - Accent1 3 15 9 2" xfId="13309" xr:uid="{A1A349E4-AAC7-468B-B308-2CF17799EF37}"/>
    <cellStyle name="20% - Accent1 3 16" xfId="13310" xr:uid="{813BE867-F480-41B1-93AA-124CC38EEDB0}"/>
    <cellStyle name="20% - Accent1 3 16 10" xfId="13311" xr:uid="{E710F70F-9F36-46D7-B803-F13F702D870F}"/>
    <cellStyle name="20% - Accent1 3 16 10 2" xfId="13312" xr:uid="{120141DE-4BD1-42EA-8950-A069393A5808}"/>
    <cellStyle name="20% - Accent1 3 16 11" xfId="13313" xr:uid="{2887915D-3DFD-482B-B347-C6031DAE9225}"/>
    <cellStyle name="20% - Accent1 3 16 11 2" xfId="13314" xr:uid="{0922754B-9147-4B03-9E66-6E037DFA9198}"/>
    <cellStyle name="20% - Accent1 3 16 12" xfId="13315" xr:uid="{4E1C6196-009F-417F-8DC0-320E9DAC89E0}"/>
    <cellStyle name="20% - Accent1 3 16 13" xfId="13316" xr:uid="{CE4F1E69-B009-401B-B00A-87EC830B7E60}"/>
    <cellStyle name="20% - Accent1 3 16 14" xfId="13317" xr:uid="{198EF374-BFA8-48EB-A584-AD5A3ECB9A63}"/>
    <cellStyle name="20% - Accent1 3 16 15" xfId="13318" xr:uid="{E4DBE2AA-C332-4C19-99F1-17A8B78ED328}"/>
    <cellStyle name="20% - Accent1 3 16 16" xfId="13319" xr:uid="{0AC301FF-569E-4ECA-BF0D-EBF9B7B1B2AC}"/>
    <cellStyle name="20% - Accent1 3 16 17" xfId="13320" xr:uid="{5F76AE4A-866E-41CA-BBAC-98F2F7E46493}"/>
    <cellStyle name="20% - Accent1 3 16 18" xfId="13321" xr:uid="{6D4062AC-BDB4-4EA9-BBBE-FE7BE9888021}"/>
    <cellStyle name="20% - Accent1 3 16 2" xfId="13322" xr:uid="{8D6C9C86-7425-4B44-B697-4CCF37F11921}"/>
    <cellStyle name="20% - Accent1 3 16 2 2" xfId="13323" xr:uid="{B7A59552-664A-4938-A345-A673875AFDA0}"/>
    <cellStyle name="20% - Accent1 3 16 2 3" xfId="13324" xr:uid="{CBE051CB-8D7F-4C25-A3E2-65B7EF26A17F}"/>
    <cellStyle name="20% - Accent1 3 16 2 4" xfId="13325" xr:uid="{DD61B4E1-3FCF-499D-A91C-2FE69E2F4F67}"/>
    <cellStyle name="20% - Accent1 3 16 2 5" xfId="13326" xr:uid="{18DD4509-B194-4A44-ADFB-E2AE0219AB6E}"/>
    <cellStyle name="20% - Accent1 3 16 2 6" xfId="13327" xr:uid="{80E65E70-2182-4D20-BE25-A6CDC8E9EF24}"/>
    <cellStyle name="20% - Accent1 3 16 2 7" xfId="13328" xr:uid="{9431341B-C13F-40BF-9EB1-2AA7656A77AB}"/>
    <cellStyle name="20% - Accent1 3 16 2 8" xfId="13329" xr:uid="{F09F3E30-A33C-432C-9833-2DA900504051}"/>
    <cellStyle name="20% - Accent1 3 16 3" xfId="13330" xr:uid="{19C707E0-C3EC-47DC-B63B-F0F169A0F2C8}"/>
    <cellStyle name="20% - Accent1 3 16 3 2" xfId="13331" xr:uid="{A6B1624A-B026-4E19-BD1C-B755BC8FAF8F}"/>
    <cellStyle name="20% - Accent1 3 16 3 3" xfId="13332" xr:uid="{53BD0420-5766-4518-A8D6-1B7B15BE65DA}"/>
    <cellStyle name="20% - Accent1 3 16 3 4" xfId="13333" xr:uid="{8D66552F-0B5F-4C53-9988-E616F57C90C9}"/>
    <cellStyle name="20% - Accent1 3 16 3 5" xfId="13334" xr:uid="{47C7AACD-EC2E-432A-B465-29598B87042F}"/>
    <cellStyle name="20% - Accent1 3 16 3 6" xfId="13335" xr:uid="{1A5F2C8F-258A-4F50-B611-85BF8E0765A3}"/>
    <cellStyle name="20% - Accent1 3 16 3 7" xfId="13336" xr:uid="{221C74B1-6DBB-4655-AD98-3C537CA7BC80}"/>
    <cellStyle name="20% - Accent1 3 16 3 8" xfId="13337" xr:uid="{F9B58923-503B-4061-9BC7-F862E6FB7C58}"/>
    <cellStyle name="20% - Accent1 3 16 4" xfId="13338" xr:uid="{27BCAF0E-8BD8-4D9D-828E-33A7E7816FD3}"/>
    <cellStyle name="20% - Accent1 3 16 4 2" xfId="13339" xr:uid="{497963D5-96F8-435E-BF19-94E6099EE751}"/>
    <cellStyle name="20% - Accent1 3 16 5" xfId="13340" xr:uid="{19C0A9D4-5BF2-4F22-9C07-DDB12FDC1B39}"/>
    <cellStyle name="20% - Accent1 3 16 5 2" xfId="13341" xr:uid="{17730397-6F6D-4AB4-B985-10E50377405B}"/>
    <cellStyle name="20% - Accent1 3 16 6" xfId="13342" xr:uid="{713DE05B-B053-4BAF-AE0E-E9F5A57079DC}"/>
    <cellStyle name="20% - Accent1 3 16 6 2" xfId="13343" xr:uid="{6EBC7B39-BB72-4516-ACD3-BB6DB337FB96}"/>
    <cellStyle name="20% - Accent1 3 16 7" xfId="13344" xr:uid="{F9106D5D-D552-47B9-9F70-72BE7D128561}"/>
    <cellStyle name="20% - Accent1 3 16 7 2" xfId="13345" xr:uid="{09CB0256-CE8C-4F99-A0E3-EA3819BD9E5A}"/>
    <cellStyle name="20% - Accent1 3 16 8" xfId="13346" xr:uid="{61135A5D-7D38-4083-9289-DD4D58D0B763}"/>
    <cellStyle name="20% - Accent1 3 16 8 2" xfId="13347" xr:uid="{79AA8A7B-EB20-4188-BA6A-B2BBE0F287B1}"/>
    <cellStyle name="20% - Accent1 3 16 9" xfId="13348" xr:uid="{C4A829A2-25C1-4343-B9A3-627782CFCCA9}"/>
    <cellStyle name="20% - Accent1 3 16 9 2" xfId="13349" xr:uid="{6B568997-CBD1-4396-B458-EC00CFDA0654}"/>
    <cellStyle name="20% - Accent1 3 17" xfId="13350" xr:uid="{9B5AFBEE-EA0E-42F3-81B9-24ABA761F955}"/>
    <cellStyle name="20% - Accent1 3 17 10" xfId="13351" xr:uid="{4283F468-B7A9-4250-A353-D5892A344DC6}"/>
    <cellStyle name="20% - Accent1 3 17 10 2" xfId="13352" xr:uid="{A9E7BA2D-E833-445E-8AE6-068890FBBF66}"/>
    <cellStyle name="20% - Accent1 3 17 11" xfId="13353" xr:uid="{12B11094-476A-481E-B75E-35221A944232}"/>
    <cellStyle name="20% - Accent1 3 17 11 2" xfId="13354" xr:uid="{103965DA-60B4-4759-8659-D62AC1CCA142}"/>
    <cellStyle name="20% - Accent1 3 17 12" xfId="13355" xr:uid="{5D951DF4-B38C-439B-A773-93BE63C6CE3D}"/>
    <cellStyle name="20% - Accent1 3 17 13" xfId="13356" xr:uid="{CBB0543B-3C62-44EA-AF75-C4DBDDDB9538}"/>
    <cellStyle name="20% - Accent1 3 17 14" xfId="13357" xr:uid="{E1B3231B-85DE-4981-9054-844B9551D687}"/>
    <cellStyle name="20% - Accent1 3 17 15" xfId="13358" xr:uid="{F07AAE21-36AE-4DDB-8317-573768101FE6}"/>
    <cellStyle name="20% - Accent1 3 17 16" xfId="13359" xr:uid="{D74D21A6-E862-49D2-8DB5-65D4878CFE72}"/>
    <cellStyle name="20% - Accent1 3 17 17" xfId="13360" xr:uid="{38ECEABC-9448-4371-BF35-0317ACCBA89C}"/>
    <cellStyle name="20% - Accent1 3 17 18" xfId="13361" xr:uid="{487E9732-6E81-41FD-94E1-FF321F9C5111}"/>
    <cellStyle name="20% - Accent1 3 17 2" xfId="13362" xr:uid="{EBF7FE55-376A-48F1-8401-16EC291BA7D2}"/>
    <cellStyle name="20% - Accent1 3 17 2 2" xfId="13363" xr:uid="{C9A4E9C9-9DEA-47CB-B9E3-8DCE32E78D05}"/>
    <cellStyle name="20% - Accent1 3 17 2 3" xfId="13364" xr:uid="{230D736C-9730-4DCA-935A-8E25EC5F95FA}"/>
    <cellStyle name="20% - Accent1 3 17 2 4" xfId="13365" xr:uid="{3677EE9C-A42D-4327-A976-3247242BA1FB}"/>
    <cellStyle name="20% - Accent1 3 17 2 5" xfId="13366" xr:uid="{CB765ECD-483B-44E9-AA86-726B406685F5}"/>
    <cellStyle name="20% - Accent1 3 17 2 6" xfId="13367" xr:uid="{FE4EB831-08EF-4ACD-BE26-C773DFBB7328}"/>
    <cellStyle name="20% - Accent1 3 17 2 7" xfId="13368" xr:uid="{74442211-D936-4191-8FF7-DEE2F9490452}"/>
    <cellStyle name="20% - Accent1 3 17 2 8" xfId="13369" xr:uid="{43D6A5C5-620B-4E18-9993-775B54194018}"/>
    <cellStyle name="20% - Accent1 3 17 3" xfId="13370" xr:uid="{F7B8CE77-6E4C-434D-8643-B457FE0C00F0}"/>
    <cellStyle name="20% - Accent1 3 17 3 2" xfId="13371" xr:uid="{DF5B295E-3CD8-4FA4-A634-3F150E8AA560}"/>
    <cellStyle name="20% - Accent1 3 17 3 3" xfId="13372" xr:uid="{10456E74-9869-4C4C-BE5A-5C89E5F56765}"/>
    <cellStyle name="20% - Accent1 3 17 3 4" xfId="13373" xr:uid="{93872480-08DF-4D71-9E2C-E065FD6EE824}"/>
    <cellStyle name="20% - Accent1 3 17 3 5" xfId="13374" xr:uid="{C47F0BE7-DDAA-429D-A8CE-38D7059639CB}"/>
    <cellStyle name="20% - Accent1 3 17 3 6" xfId="13375" xr:uid="{61AE7FB8-2A81-4824-841B-7C00FA2A6261}"/>
    <cellStyle name="20% - Accent1 3 17 3 7" xfId="13376" xr:uid="{0CFE9956-9F6C-45D6-8573-7FCDA19622C4}"/>
    <cellStyle name="20% - Accent1 3 17 3 8" xfId="13377" xr:uid="{280A94BA-8397-4E42-BF13-47C07FBE9C3C}"/>
    <cellStyle name="20% - Accent1 3 17 4" xfId="13378" xr:uid="{B3E7F37D-BA6C-497E-9801-D601A2E0EC7D}"/>
    <cellStyle name="20% - Accent1 3 17 4 2" xfId="13379" xr:uid="{27D38685-0344-4E53-AA68-F061B4EE9435}"/>
    <cellStyle name="20% - Accent1 3 17 5" xfId="13380" xr:uid="{45B4A43A-6398-499C-B6CD-107BE47B3C70}"/>
    <cellStyle name="20% - Accent1 3 17 5 2" xfId="13381" xr:uid="{1A2FB2C7-4DA6-489C-A609-9C292887BC67}"/>
    <cellStyle name="20% - Accent1 3 17 6" xfId="13382" xr:uid="{5203BDD8-299C-4A9A-A603-759615582674}"/>
    <cellStyle name="20% - Accent1 3 17 6 2" xfId="13383" xr:uid="{8E31F1D4-C511-447B-8890-96B410424081}"/>
    <cellStyle name="20% - Accent1 3 17 7" xfId="13384" xr:uid="{A68F0D2E-F29D-4F67-A196-E26C9B50691D}"/>
    <cellStyle name="20% - Accent1 3 17 7 2" xfId="13385" xr:uid="{C81087CB-BB45-4725-BB92-0E9DA7602690}"/>
    <cellStyle name="20% - Accent1 3 17 8" xfId="13386" xr:uid="{370844FE-8FF4-4B55-8588-44D754ACDCD8}"/>
    <cellStyle name="20% - Accent1 3 17 8 2" xfId="13387" xr:uid="{5F19D46F-2278-41FD-B99D-D34AF45C6BB1}"/>
    <cellStyle name="20% - Accent1 3 17 9" xfId="13388" xr:uid="{92096110-093A-469B-BA9F-A76AEA1B7E89}"/>
    <cellStyle name="20% - Accent1 3 17 9 2" xfId="13389" xr:uid="{B3DB72E0-6297-4B30-BCD9-6E1FD9B2C870}"/>
    <cellStyle name="20% - Accent1 3 18" xfId="13390" xr:uid="{13E14E0D-0D00-4D62-AEE2-CD71EF5F21CB}"/>
    <cellStyle name="20% - Accent1 3 18 10" xfId="13391" xr:uid="{4B55AF56-434F-4756-866A-E72E483B20DC}"/>
    <cellStyle name="20% - Accent1 3 18 10 2" xfId="13392" xr:uid="{E49EAD83-AFDB-41D3-8F52-01D4C1792E66}"/>
    <cellStyle name="20% - Accent1 3 18 11" xfId="13393" xr:uid="{BCB67F72-B2F5-477D-BFD4-CF7173BACC4E}"/>
    <cellStyle name="20% - Accent1 3 18 11 2" xfId="13394" xr:uid="{9F65B5F4-4CBF-4418-B2AA-446ACAA7AA28}"/>
    <cellStyle name="20% - Accent1 3 18 12" xfId="13395" xr:uid="{FA0194DC-35BA-428E-83CC-0801461B4236}"/>
    <cellStyle name="20% - Accent1 3 18 13" xfId="13396" xr:uid="{91DDB8DC-287B-4DE3-A0E7-CF4D564F51C7}"/>
    <cellStyle name="20% - Accent1 3 18 14" xfId="13397" xr:uid="{6B89BCDD-FDFE-4E6E-A28E-FD367AA11894}"/>
    <cellStyle name="20% - Accent1 3 18 15" xfId="13398" xr:uid="{7B872025-58E1-4112-AC0F-46ACB40EC8BE}"/>
    <cellStyle name="20% - Accent1 3 18 16" xfId="13399" xr:uid="{05DBFF50-A972-4A24-87D5-C9CECDD498CB}"/>
    <cellStyle name="20% - Accent1 3 18 17" xfId="13400" xr:uid="{ED5E282D-C19A-44F0-9F1F-5F658A4D7B28}"/>
    <cellStyle name="20% - Accent1 3 18 18" xfId="13401" xr:uid="{D86255BD-D340-428C-9DE4-DD78EABEF022}"/>
    <cellStyle name="20% - Accent1 3 18 2" xfId="13402" xr:uid="{C3EF8F29-BA20-4E9D-9852-3712F8912611}"/>
    <cellStyle name="20% - Accent1 3 18 2 2" xfId="13403" xr:uid="{B613C89C-7969-45F6-9F4F-723A86B1014F}"/>
    <cellStyle name="20% - Accent1 3 18 2 3" xfId="13404" xr:uid="{62951225-B1C4-43B2-A2CA-438AB9010519}"/>
    <cellStyle name="20% - Accent1 3 18 2 4" xfId="13405" xr:uid="{2213729D-A701-4CEB-95B7-F91BA6BE0F91}"/>
    <cellStyle name="20% - Accent1 3 18 2 5" xfId="13406" xr:uid="{1B4DD7D1-0AB7-4123-A77A-4BF353AF1256}"/>
    <cellStyle name="20% - Accent1 3 18 2 6" xfId="13407" xr:uid="{C0460F16-5981-4E02-B1C7-DA0280AD7F24}"/>
    <cellStyle name="20% - Accent1 3 18 2 7" xfId="13408" xr:uid="{FFDDB3B2-F948-49A5-B874-ED222A925F44}"/>
    <cellStyle name="20% - Accent1 3 18 2 8" xfId="13409" xr:uid="{DD301C28-D2B7-400C-B6A7-9B41ABDC568F}"/>
    <cellStyle name="20% - Accent1 3 18 3" xfId="13410" xr:uid="{4AF066EA-3C7E-43BF-8C88-A8F41798E5C3}"/>
    <cellStyle name="20% - Accent1 3 18 3 2" xfId="13411" xr:uid="{8A48DAEB-083B-407A-B1E5-E9F19C351B2E}"/>
    <cellStyle name="20% - Accent1 3 18 3 3" xfId="13412" xr:uid="{04404273-47D5-402C-86A2-23661923DB1B}"/>
    <cellStyle name="20% - Accent1 3 18 3 4" xfId="13413" xr:uid="{D1F944F0-F486-466A-9498-E5F0DB224B8D}"/>
    <cellStyle name="20% - Accent1 3 18 3 5" xfId="13414" xr:uid="{866A4CFA-BD42-4C7C-B348-C8729D83C81B}"/>
    <cellStyle name="20% - Accent1 3 18 3 6" xfId="13415" xr:uid="{BAEE466B-CECC-4BF7-9192-D7E00B58A8D2}"/>
    <cellStyle name="20% - Accent1 3 18 3 7" xfId="13416" xr:uid="{76717B1A-A996-4024-9706-3C2A7B406944}"/>
    <cellStyle name="20% - Accent1 3 18 3 8" xfId="13417" xr:uid="{4783D7B8-5D40-4FF1-ACBD-D1C7AF8F7B3F}"/>
    <cellStyle name="20% - Accent1 3 18 4" xfId="13418" xr:uid="{06689817-78F1-465C-97AC-2E079419728B}"/>
    <cellStyle name="20% - Accent1 3 18 4 2" xfId="13419" xr:uid="{5E88040C-857C-4622-844E-1DF176923C31}"/>
    <cellStyle name="20% - Accent1 3 18 5" xfId="13420" xr:uid="{B8CF7756-99CB-4331-A53F-225A5B2D88B3}"/>
    <cellStyle name="20% - Accent1 3 18 5 2" xfId="13421" xr:uid="{7FFD71DE-ABBB-413B-AE42-DDED3E2C7D41}"/>
    <cellStyle name="20% - Accent1 3 18 6" xfId="13422" xr:uid="{82BB4C73-D950-47EB-B6FF-5D4593D21906}"/>
    <cellStyle name="20% - Accent1 3 18 6 2" xfId="13423" xr:uid="{64130821-2A8A-48B6-BF7F-95EAA5130D96}"/>
    <cellStyle name="20% - Accent1 3 18 7" xfId="13424" xr:uid="{96302A27-B71B-4DE8-BED3-68506DF1301E}"/>
    <cellStyle name="20% - Accent1 3 18 7 2" xfId="13425" xr:uid="{564E0919-F39D-47AD-AA7B-C43C5F6E8D42}"/>
    <cellStyle name="20% - Accent1 3 18 8" xfId="13426" xr:uid="{0DAAC2CB-D366-4805-971E-94A90FB486B7}"/>
    <cellStyle name="20% - Accent1 3 18 8 2" xfId="13427" xr:uid="{2207CC8D-B35B-4234-8A44-A697E7C23292}"/>
    <cellStyle name="20% - Accent1 3 18 9" xfId="13428" xr:uid="{4144704B-4BC1-49EA-BFDA-26B28C00FF2E}"/>
    <cellStyle name="20% - Accent1 3 18 9 2" xfId="13429" xr:uid="{7D8AEE12-3509-410F-B0DE-9456630561D0}"/>
    <cellStyle name="20% - Accent1 3 19" xfId="13430" xr:uid="{83105481-5D34-4F33-9734-284989F8FDA9}"/>
    <cellStyle name="20% - Accent1 3 19 10" xfId="13431" xr:uid="{BCF48DD9-3744-45D3-8FB0-5FC7688CBCA2}"/>
    <cellStyle name="20% - Accent1 3 19 10 2" xfId="13432" xr:uid="{49360771-5BB3-42F4-A734-D0A22F1EA81F}"/>
    <cellStyle name="20% - Accent1 3 19 11" xfId="13433" xr:uid="{4D19117C-F4F9-4307-B9BE-9D316E74B9B5}"/>
    <cellStyle name="20% - Accent1 3 19 11 2" xfId="13434" xr:uid="{39A9986C-C406-4956-9F45-C1530E97B95B}"/>
    <cellStyle name="20% - Accent1 3 19 12" xfId="13435" xr:uid="{18443F74-CE94-4749-A80A-29A18FCC7DF4}"/>
    <cellStyle name="20% - Accent1 3 19 13" xfId="13436" xr:uid="{09D7BB3C-3BD4-408C-BF5B-8EF1D670DDDA}"/>
    <cellStyle name="20% - Accent1 3 19 14" xfId="13437" xr:uid="{CB7F7FB0-7098-400C-AFF0-792DB69464FD}"/>
    <cellStyle name="20% - Accent1 3 19 15" xfId="13438" xr:uid="{B1CE1D18-6BF2-43B8-ACB3-8178F538DAAD}"/>
    <cellStyle name="20% - Accent1 3 19 16" xfId="13439" xr:uid="{72B4FD13-0A5E-418F-9B5F-97DF7D0A5C01}"/>
    <cellStyle name="20% - Accent1 3 19 17" xfId="13440" xr:uid="{0EF978B1-0F7F-45D4-9514-F7CAD3031CF0}"/>
    <cellStyle name="20% - Accent1 3 19 18" xfId="13441" xr:uid="{E65BD04C-4F7C-4F51-AF24-364F14D3DC5D}"/>
    <cellStyle name="20% - Accent1 3 19 2" xfId="13442" xr:uid="{596AD95D-3D98-4597-B264-39AE21C7AA89}"/>
    <cellStyle name="20% - Accent1 3 19 2 2" xfId="13443" xr:uid="{ECB33A6C-1AE6-47F0-8AA4-246C3086C865}"/>
    <cellStyle name="20% - Accent1 3 19 2 3" xfId="13444" xr:uid="{501BEDEB-3F0C-4384-B0DE-C188696098B8}"/>
    <cellStyle name="20% - Accent1 3 19 2 4" xfId="13445" xr:uid="{AA73AA59-60B0-465D-A5FB-D74C0F8960A3}"/>
    <cellStyle name="20% - Accent1 3 19 2 5" xfId="13446" xr:uid="{77F0D39C-759E-4787-AC37-1A5A06A66CD3}"/>
    <cellStyle name="20% - Accent1 3 19 2 6" xfId="13447" xr:uid="{22780D4A-13F6-4672-8B0B-F7D65815D80E}"/>
    <cellStyle name="20% - Accent1 3 19 2 7" xfId="13448" xr:uid="{A660DAA3-9DAC-455E-B8A8-11400D2FA32D}"/>
    <cellStyle name="20% - Accent1 3 19 2 8" xfId="13449" xr:uid="{753BEC79-96AC-4C1E-8A76-EAF8DF07585E}"/>
    <cellStyle name="20% - Accent1 3 19 3" xfId="13450" xr:uid="{E837BD88-6C39-4550-9E27-9621A0DF5277}"/>
    <cellStyle name="20% - Accent1 3 19 3 2" xfId="13451" xr:uid="{320A3017-78D9-4750-9F58-50FB6F175181}"/>
    <cellStyle name="20% - Accent1 3 19 3 3" xfId="13452" xr:uid="{6F51C119-CB76-41CA-865B-7F1C23933E4A}"/>
    <cellStyle name="20% - Accent1 3 19 3 4" xfId="13453" xr:uid="{D07E5610-3B4C-4746-B14A-183DA5A1A83D}"/>
    <cellStyle name="20% - Accent1 3 19 3 5" xfId="13454" xr:uid="{0EB37651-6C9D-4378-96EE-6FA1B904E0AF}"/>
    <cellStyle name="20% - Accent1 3 19 3 6" xfId="13455" xr:uid="{9709AFA8-3E01-44FC-A60F-9B448A246AFC}"/>
    <cellStyle name="20% - Accent1 3 19 3 7" xfId="13456" xr:uid="{13FCB2E9-5974-42F8-825F-6678236D7D54}"/>
    <cellStyle name="20% - Accent1 3 19 3 8" xfId="13457" xr:uid="{4734484B-7B11-4C78-A920-0C0FA4B05E9B}"/>
    <cellStyle name="20% - Accent1 3 19 4" xfId="13458" xr:uid="{8CACC9E1-0B7A-48FA-A5AE-F8F05B787A4D}"/>
    <cellStyle name="20% - Accent1 3 19 4 2" xfId="13459" xr:uid="{23B3C9DC-E783-401B-BD56-D55D01FBE529}"/>
    <cellStyle name="20% - Accent1 3 19 5" xfId="13460" xr:uid="{CBAB5337-4812-4C65-9E31-2B26422144B9}"/>
    <cellStyle name="20% - Accent1 3 19 5 2" xfId="13461" xr:uid="{09B57B7C-BD27-44F8-858A-4C25C5019890}"/>
    <cellStyle name="20% - Accent1 3 19 6" xfId="13462" xr:uid="{5EAB9E09-CB1A-4211-9CA9-A47C8802BEC6}"/>
    <cellStyle name="20% - Accent1 3 19 6 2" xfId="13463" xr:uid="{A0CF5183-92A0-4E88-BF2D-0F004B28AFE4}"/>
    <cellStyle name="20% - Accent1 3 19 7" xfId="13464" xr:uid="{6009DD1D-0B7D-47BA-81B2-C2585637989E}"/>
    <cellStyle name="20% - Accent1 3 19 7 2" xfId="13465" xr:uid="{FC1A94CE-ACE3-47E1-8BA4-683814D12C25}"/>
    <cellStyle name="20% - Accent1 3 19 8" xfId="13466" xr:uid="{292832EE-7E03-4F97-A998-5073106AB27D}"/>
    <cellStyle name="20% - Accent1 3 19 8 2" xfId="13467" xr:uid="{DE6EC706-4AEC-420B-8895-EC887A745E6D}"/>
    <cellStyle name="20% - Accent1 3 19 9" xfId="13468" xr:uid="{E11CB15D-35A4-4867-85D2-0914419F5A2C}"/>
    <cellStyle name="20% - Accent1 3 19 9 2" xfId="13469" xr:uid="{F0B84C87-523B-414C-9745-DA7D64D94674}"/>
    <cellStyle name="20% - Accent1 3 2" xfId="13470" xr:uid="{A0ECB8E6-FE23-49E2-8513-51562310AA4E}"/>
    <cellStyle name="20% - Accent1 3 2 10" xfId="13471" xr:uid="{E3ECBBA5-57B2-45A8-89F0-899CDA98227C}"/>
    <cellStyle name="20% - Accent1 3 2 10 2" xfId="13472" xr:uid="{669C9577-FBD2-4B79-846F-ACC5A2E12398}"/>
    <cellStyle name="20% - Accent1 3 2 11" xfId="13473" xr:uid="{83A0D138-BAC6-4BFF-9C67-59D9173119DD}"/>
    <cellStyle name="20% - Accent1 3 2 11 2" xfId="13474" xr:uid="{C2214555-F547-4679-8B5A-4EEBCF8647A6}"/>
    <cellStyle name="20% - Accent1 3 2 12" xfId="13475" xr:uid="{37E18A69-98AF-4DC9-B0A7-86B8992B1C32}"/>
    <cellStyle name="20% - Accent1 3 2 13" xfId="13476" xr:uid="{F4FD8C89-497B-416B-96A7-7C69BFBADBA1}"/>
    <cellStyle name="20% - Accent1 3 2 14" xfId="13477" xr:uid="{7268E5DA-8953-4057-ABF7-081F1A407AF2}"/>
    <cellStyle name="20% - Accent1 3 2 15" xfId="13478" xr:uid="{1C68EBF9-7414-421A-9DA8-4CB66DCA9043}"/>
    <cellStyle name="20% - Accent1 3 2 16" xfId="13479" xr:uid="{7CE7E135-2174-4598-AA7A-AFEA8BBD2F76}"/>
    <cellStyle name="20% - Accent1 3 2 17" xfId="13480" xr:uid="{A265F45A-4F7C-4FEE-A3F9-39C1E71408BC}"/>
    <cellStyle name="20% - Accent1 3 2 18" xfId="13481" xr:uid="{2E394D6B-C9F3-49E3-933F-5E7F97BD6675}"/>
    <cellStyle name="20% - Accent1 3 2 2" xfId="13482" xr:uid="{D739A7F8-6EF8-4A73-92DC-3C9EE41C8DA1}"/>
    <cellStyle name="20% - Accent1 3 2 2 2" xfId="13483" xr:uid="{4FD364B2-BD41-4519-A3D7-A363E87F9394}"/>
    <cellStyle name="20% - Accent1 3 2 2 3" xfId="13484" xr:uid="{57A4570A-9D50-401E-B52E-0984BCF27705}"/>
    <cellStyle name="20% - Accent1 3 2 2 4" xfId="13485" xr:uid="{B08EF0B0-F004-4DB3-A781-9C2929C6D5CD}"/>
    <cellStyle name="20% - Accent1 3 2 2 5" xfId="13486" xr:uid="{0FC7F5E3-D2C1-4C68-AEB3-5BC5DFFA581D}"/>
    <cellStyle name="20% - Accent1 3 2 2 6" xfId="13487" xr:uid="{16C3F60D-FFA7-49C9-A56D-41C408EB3A18}"/>
    <cellStyle name="20% - Accent1 3 2 2 7" xfId="13488" xr:uid="{2284B4CF-D30D-4FCA-B493-629403E9E026}"/>
    <cellStyle name="20% - Accent1 3 2 2 8" xfId="13489" xr:uid="{E78A47B4-3256-4C57-86B4-34E7C95C841E}"/>
    <cellStyle name="20% - Accent1 3 2 3" xfId="13490" xr:uid="{7D72E46E-A226-4CC8-9409-37E3EDF10027}"/>
    <cellStyle name="20% - Accent1 3 2 3 2" xfId="13491" xr:uid="{ECAEA301-5663-4690-B85D-E80EB1E13318}"/>
    <cellStyle name="20% - Accent1 3 2 3 3" xfId="13492" xr:uid="{6D3A5F85-E564-4778-860C-CD58A2DDE4B6}"/>
    <cellStyle name="20% - Accent1 3 2 3 4" xfId="13493" xr:uid="{7013B0A9-AC70-4FFB-9E76-4F8084B29805}"/>
    <cellStyle name="20% - Accent1 3 2 3 5" xfId="13494" xr:uid="{011303D8-9CD7-44AF-B7AC-3EBDC8CFED51}"/>
    <cellStyle name="20% - Accent1 3 2 3 6" xfId="13495" xr:uid="{863714A6-3635-447F-B428-B8EE172EEB89}"/>
    <cellStyle name="20% - Accent1 3 2 3 7" xfId="13496" xr:uid="{CF887AE3-BAFE-4265-A7A8-6E96096AC782}"/>
    <cellStyle name="20% - Accent1 3 2 3 8" xfId="13497" xr:uid="{28FDD70C-EA52-4143-89CA-8C30AD1BC532}"/>
    <cellStyle name="20% - Accent1 3 2 4" xfId="13498" xr:uid="{DCB39BA5-501F-45E2-8F4E-DE87613999DC}"/>
    <cellStyle name="20% - Accent1 3 2 4 2" xfId="13499" xr:uid="{A8C051C6-E1D9-414F-A6FC-BE24C14305E7}"/>
    <cellStyle name="20% - Accent1 3 2 5" xfId="13500" xr:uid="{9FD7ACBB-DEAB-44E6-B760-78370C988ECC}"/>
    <cellStyle name="20% - Accent1 3 2 5 2" xfId="13501" xr:uid="{97F38A0A-125B-42DE-8722-681CA4049751}"/>
    <cellStyle name="20% - Accent1 3 2 6" xfId="13502" xr:uid="{27072A1A-00C5-475C-AB5D-B867E7A5D586}"/>
    <cellStyle name="20% - Accent1 3 2 6 2" xfId="13503" xr:uid="{896D5D3C-F9E8-47BC-BC1D-AB9A02AFD73B}"/>
    <cellStyle name="20% - Accent1 3 2 7" xfId="13504" xr:uid="{0DC2A2FF-0F8E-4FC2-BFAB-8BCC832A10CE}"/>
    <cellStyle name="20% - Accent1 3 2 7 2" xfId="13505" xr:uid="{58A47CBB-1B4C-435A-A377-E3953F726C02}"/>
    <cellStyle name="20% - Accent1 3 2 8" xfId="13506" xr:uid="{981D1A60-8B32-4204-8D1C-8E610E2C46F3}"/>
    <cellStyle name="20% - Accent1 3 2 8 2" xfId="13507" xr:uid="{E7C497EC-5133-479B-B975-0EA583B248A1}"/>
    <cellStyle name="20% - Accent1 3 2 9" xfId="13508" xr:uid="{8F0F09F5-C731-43F3-B340-18EF7E21A46F}"/>
    <cellStyle name="20% - Accent1 3 2 9 2" xfId="13509" xr:uid="{CE5516D4-19E0-44C6-B735-CACAE4D032F5}"/>
    <cellStyle name="20% - Accent1 3 20" xfId="13510" xr:uid="{83D24764-6085-4191-83E8-E058CC565A43}"/>
    <cellStyle name="20% - Accent1 3 20 10" xfId="13511" xr:uid="{A1A16785-99B6-498C-93D4-E79C92D77A76}"/>
    <cellStyle name="20% - Accent1 3 20 10 2" xfId="13512" xr:uid="{3B946947-BA3A-4EB2-8CBF-D74F8877021A}"/>
    <cellStyle name="20% - Accent1 3 20 11" xfId="13513" xr:uid="{BD65B141-F5FB-4215-8DB1-32B06E0860A7}"/>
    <cellStyle name="20% - Accent1 3 20 11 2" xfId="13514" xr:uid="{78E21D61-A777-47E5-8611-0B8F88D2FD85}"/>
    <cellStyle name="20% - Accent1 3 20 12" xfId="13515" xr:uid="{A0DF6E71-0297-4677-920E-7384A4EC96CD}"/>
    <cellStyle name="20% - Accent1 3 20 13" xfId="13516" xr:uid="{399451F1-A946-486E-A024-B8EF0CE5BF35}"/>
    <cellStyle name="20% - Accent1 3 20 14" xfId="13517" xr:uid="{EC11F10B-E78B-463E-8092-9EB8346487A7}"/>
    <cellStyle name="20% - Accent1 3 20 15" xfId="13518" xr:uid="{EE7DA015-C64A-43DF-9197-131BB9489E02}"/>
    <cellStyle name="20% - Accent1 3 20 16" xfId="13519" xr:uid="{97A0E403-5202-4DAC-B675-B8449B7BE5CA}"/>
    <cellStyle name="20% - Accent1 3 20 17" xfId="13520" xr:uid="{4DF20A4D-B1B7-4DD3-8E92-9BDEE7459683}"/>
    <cellStyle name="20% - Accent1 3 20 18" xfId="13521" xr:uid="{8E78D460-20FF-451A-9901-4CBB2CBAA225}"/>
    <cellStyle name="20% - Accent1 3 20 2" xfId="13522" xr:uid="{09370EB5-2BB2-4106-8AB0-4EDB9D4AD647}"/>
    <cellStyle name="20% - Accent1 3 20 2 2" xfId="13523" xr:uid="{92480FAA-B8EF-4671-9831-AC7B5919DEC4}"/>
    <cellStyle name="20% - Accent1 3 20 2 3" xfId="13524" xr:uid="{986E3A54-83C1-4F6A-8809-A6B7BDF496E9}"/>
    <cellStyle name="20% - Accent1 3 20 2 4" xfId="13525" xr:uid="{58B4426A-D8AD-49A5-B775-B1509F0C60B1}"/>
    <cellStyle name="20% - Accent1 3 20 2 5" xfId="13526" xr:uid="{9D92CE09-E4CC-4E8E-82A8-1A9BC7C2EED2}"/>
    <cellStyle name="20% - Accent1 3 20 2 6" xfId="13527" xr:uid="{4E164B78-BA05-4D13-8165-0F06D9C2AB63}"/>
    <cellStyle name="20% - Accent1 3 20 2 7" xfId="13528" xr:uid="{868D7EFD-ECAD-4A3C-876A-20D156E7B560}"/>
    <cellStyle name="20% - Accent1 3 20 2 8" xfId="13529" xr:uid="{80CFE176-5E5C-426C-9495-43B346344787}"/>
    <cellStyle name="20% - Accent1 3 20 3" xfId="13530" xr:uid="{DE02F78B-2E4C-4A29-841F-C8EAE1886B49}"/>
    <cellStyle name="20% - Accent1 3 20 3 2" xfId="13531" xr:uid="{CFA15DA0-8A6B-417D-A068-ECFE830D05BA}"/>
    <cellStyle name="20% - Accent1 3 20 3 3" xfId="13532" xr:uid="{A7D2E5BD-C8AB-4599-9889-5A4F47A2E500}"/>
    <cellStyle name="20% - Accent1 3 20 3 4" xfId="13533" xr:uid="{4A734B8D-7C42-472B-9450-7FA4386F16BC}"/>
    <cellStyle name="20% - Accent1 3 20 3 5" xfId="13534" xr:uid="{DAED57D2-C052-4488-A4EA-A0CE98119F77}"/>
    <cellStyle name="20% - Accent1 3 20 3 6" xfId="13535" xr:uid="{F27AA51D-693B-4510-A648-8BF92D94AA45}"/>
    <cellStyle name="20% - Accent1 3 20 3 7" xfId="13536" xr:uid="{C7767268-9FE0-46B6-A6DC-9BD8123BAFFD}"/>
    <cellStyle name="20% - Accent1 3 20 3 8" xfId="13537" xr:uid="{7465AD6B-4908-4A3F-BCE8-129DD209D0FB}"/>
    <cellStyle name="20% - Accent1 3 20 4" xfId="13538" xr:uid="{8348DB0F-ED45-46B9-AE1B-DE3A97196234}"/>
    <cellStyle name="20% - Accent1 3 20 4 2" xfId="13539" xr:uid="{B2DE999B-FFDF-42FA-B26D-2F1CF0FC6245}"/>
    <cellStyle name="20% - Accent1 3 20 5" xfId="13540" xr:uid="{03371CA6-2C9A-4194-B713-EF8CDC4F7F63}"/>
    <cellStyle name="20% - Accent1 3 20 5 2" xfId="13541" xr:uid="{E7D705DB-2802-4751-9DEA-993C52C42D13}"/>
    <cellStyle name="20% - Accent1 3 20 6" xfId="13542" xr:uid="{70CBDDEC-ABF3-4E46-81E8-A891E6A5DAC2}"/>
    <cellStyle name="20% - Accent1 3 20 6 2" xfId="13543" xr:uid="{EC991D57-0417-403E-A6B1-070230D6E5AD}"/>
    <cellStyle name="20% - Accent1 3 20 7" xfId="13544" xr:uid="{7D498FEF-4497-43E5-9520-930B183B5F7D}"/>
    <cellStyle name="20% - Accent1 3 20 7 2" xfId="13545" xr:uid="{CB1A2659-C82F-4BF9-AC9A-0F17F7A3B99A}"/>
    <cellStyle name="20% - Accent1 3 20 8" xfId="13546" xr:uid="{124773E2-B5F3-4F78-8EB4-3174A1E23A5C}"/>
    <cellStyle name="20% - Accent1 3 20 8 2" xfId="13547" xr:uid="{978093BE-F16B-4110-B73D-CAC846258D3A}"/>
    <cellStyle name="20% - Accent1 3 20 9" xfId="13548" xr:uid="{305AB9DF-1F84-4B23-AD87-B87F7A7166D3}"/>
    <cellStyle name="20% - Accent1 3 20 9 2" xfId="13549" xr:uid="{A23B0EF0-5C9F-4140-ADAF-4FC9022FCA96}"/>
    <cellStyle name="20% - Accent1 3 21" xfId="13550" xr:uid="{8984716A-8851-41D0-A4D8-8739C05B6235}"/>
    <cellStyle name="20% - Accent1 3 21 10" xfId="13551" xr:uid="{C8D19E0D-A2EE-480B-923B-5B74FA474DBA}"/>
    <cellStyle name="20% - Accent1 3 21 10 2" xfId="13552" xr:uid="{FCCA832B-E108-4ADC-97B7-4F102B7E1772}"/>
    <cellStyle name="20% - Accent1 3 21 11" xfId="13553" xr:uid="{7A4EE0D1-F53C-4E38-9BB1-DF50681E38C0}"/>
    <cellStyle name="20% - Accent1 3 21 11 2" xfId="13554" xr:uid="{65931631-950F-4E84-B164-075B362A03D0}"/>
    <cellStyle name="20% - Accent1 3 21 12" xfId="13555" xr:uid="{75624618-AA06-4A6D-AF3C-7B51D22C00E7}"/>
    <cellStyle name="20% - Accent1 3 21 13" xfId="13556" xr:uid="{8CC710FF-1333-41AE-808B-EA5F1A6C8BF4}"/>
    <cellStyle name="20% - Accent1 3 21 14" xfId="13557" xr:uid="{D8629C57-E067-4E38-9BA2-C51C261CD2C3}"/>
    <cellStyle name="20% - Accent1 3 21 15" xfId="13558" xr:uid="{5EC2E579-5432-4E55-BAD5-315849EB86E6}"/>
    <cellStyle name="20% - Accent1 3 21 16" xfId="13559" xr:uid="{3D68175A-5285-42EE-8CAD-76C92AC99444}"/>
    <cellStyle name="20% - Accent1 3 21 17" xfId="13560" xr:uid="{810926ED-4C9D-4197-AE01-FE1593760367}"/>
    <cellStyle name="20% - Accent1 3 21 18" xfId="13561" xr:uid="{0ECFC56F-309C-44B5-A9CE-1B16BAADB710}"/>
    <cellStyle name="20% - Accent1 3 21 2" xfId="13562" xr:uid="{B0688DAE-53F0-40D2-9CCC-BC11A254500E}"/>
    <cellStyle name="20% - Accent1 3 21 2 2" xfId="13563" xr:uid="{AA1A016A-62FE-419E-B7AD-B82D24DDA259}"/>
    <cellStyle name="20% - Accent1 3 21 2 3" xfId="13564" xr:uid="{6DA3678D-C2F2-4C07-BB9E-405B4B62DA86}"/>
    <cellStyle name="20% - Accent1 3 21 2 4" xfId="13565" xr:uid="{756673D4-489D-4BFE-9031-83BBA5C42054}"/>
    <cellStyle name="20% - Accent1 3 21 2 5" xfId="13566" xr:uid="{DD350A6B-9501-49AF-AD8C-EE5B6CA58398}"/>
    <cellStyle name="20% - Accent1 3 21 2 6" xfId="13567" xr:uid="{6D96DAED-56B1-4153-865E-FEEC60202E01}"/>
    <cellStyle name="20% - Accent1 3 21 2 7" xfId="13568" xr:uid="{A7F42EBC-E74B-45DB-8717-300966AB4AA8}"/>
    <cellStyle name="20% - Accent1 3 21 2 8" xfId="13569" xr:uid="{C6AB9222-0F0A-4C46-8B39-D5D0CDFF9483}"/>
    <cellStyle name="20% - Accent1 3 21 3" xfId="13570" xr:uid="{05352AA6-DB74-470A-8A16-95FF8DE7307C}"/>
    <cellStyle name="20% - Accent1 3 21 3 2" xfId="13571" xr:uid="{5A4E7B17-3E57-498F-B883-46FC42835D0C}"/>
    <cellStyle name="20% - Accent1 3 21 3 3" xfId="13572" xr:uid="{54D85FC6-C758-49DD-9A2F-A9834C606AE3}"/>
    <cellStyle name="20% - Accent1 3 21 3 4" xfId="13573" xr:uid="{E6AD52A6-E71F-4140-9D7B-6DF4FD45DD3F}"/>
    <cellStyle name="20% - Accent1 3 21 3 5" xfId="13574" xr:uid="{548680B1-ABF0-447F-A5C3-A72EFFAB40B8}"/>
    <cellStyle name="20% - Accent1 3 21 3 6" xfId="13575" xr:uid="{7DDC07AC-840D-422F-82B6-2A3066EAEA4E}"/>
    <cellStyle name="20% - Accent1 3 21 3 7" xfId="13576" xr:uid="{0ED24030-5646-4778-A5F8-C983C517DE43}"/>
    <cellStyle name="20% - Accent1 3 21 3 8" xfId="13577" xr:uid="{C11D7E0E-583C-4FC5-B016-A6148E6E64FA}"/>
    <cellStyle name="20% - Accent1 3 21 4" xfId="13578" xr:uid="{B3D39989-9A8B-454E-A059-77D876BB377C}"/>
    <cellStyle name="20% - Accent1 3 21 4 2" xfId="13579" xr:uid="{5EEE550A-DB71-4C5F-95F4-5BE79BA8B137}"/>
    <cellStyle name="20% - Accent1 3 21 5" xfId="13580" xr:uid="{F7E049F2-CE5E-4BAB-8010-09EACA7AB154}"/>
    <cellStyle name="20% - Accent1 3 21 5 2" xfId="13581" xr:uid="{98F1CD07-20A3-460C-9416-651A1DD52D6C}"/>
    <cellStyle name="20% - Accent1 3 21 6" xfId="13582" xr:uid="{2DC85F8F-F5F0-4B47-84AB-E8737CB23A94}"/>
    <cellStyle name="20% - Accent1 3 21 6 2" xfId="13583" xr:uid="{0B3B54AD-6DF3-4656-96BB-9FE09ACCE9F1}"/>
    <cellStyle name="20% - Accent1 3 21 7" xfId="13584" xr:uid="{50EE3E9B-BAEA-451B-AEA6-08DDC8E35A45}"/>
    <cellStyle name="20% - Accent1 3 21 7 2" xfId="13585" xr:uid="{DC998DAC-3C73-46BD-BFC3-3BF84EDA9CC8}"/>
    <cellStyle name="20% - Accent1 3 21 8" xfId="13586" xr:uid="{3B30ACAD-97BF-4EBC-AE07-5F8BE0F042E4}"/>
    <cellStyle name="20% - Accent1 3 21 8 2" xfId="13587" xr:uid="{12D92FC7-5B77-453B-9557-CE24D1267272}"/>
    <cellStyle name="20% - Accent1 3 21 9" xfId="13588" xr:uid="{998B8A8D-24AF-414B-A0CD-46F7DEC7EC95}"/>
    <cellStyle name="20% - Accent1 3 21 9 2" xfId="13589" xr:uid="{D9F5EA3D-E72C-492B-BF36-D39C9B46CD8D}"/>
    <cellStyle name="20% - Accent1 3 22" xfId="13590" xr:uid="{E34041E7-C06B-4298-A8B7-498E407136B9}"/>
    <cellStyle name="20% - Accent1 3 22 10" xfId="13591" xr:uid="{5EA22CFE-D6F4-4417-A913-19112DA9D07E}"/>
    <cellStyle name="20% - Accent1 3 22 10 2" xfId="13592" xr:uid="{89849E5D-3716-4D12-A7D9-A26C8B6959C9}"/>
    <cellStyle name="20% - Accent1 3 22 11" xfId="13593" xr:uid="{4E8D10D5-31E4-4495-87C1-EAB8FA3DE32F}"/>
    <cellStyle name="20% - Accent1 3 22 11 2" xfId="13594" xr:uid="{EA053D49-19F9-40F1-9749-66D29F090E0D}"/>
    <cellStyle name="20% - Accent1 3 22 12" xfId="13595" xr:uid="{F8EEAD29-22F9-4286-95AA-723A93FBD48E}"/>
    <cellStyle name="20% - Accent1 3 22 13" xfId="13596" xr:uid="{DF7CB201-9CBE-4D0D-8CC4-5AE51D27EBD4}"/>
    <cellStyle name="20% - Accent1 3 22 14" xfId="13597" xr:uid="{53905613-0349-4ABD-9BD8-F238BDD6331F}"/>
    <cellStyle name="20% - Accent1 3 22 15" xfId="13598" xr:uid="{168C0F55-5DF4-4DBD-A931-BA8AA759FAF6}"/>
    <cellStyle name="20% - Accent1 3 22 16" xfId="13599" xr:uid="{257A34C1-EF39-49FC-A466-207E082390FC}"/>
    <cellStyle name="20% - Accent1 3 22 17" xfId="13600" xr:uid="{B1A29872-62B3-46B0-99D3-16EB52F7702B}"/>
    <cellStyle name="20% - Accent1 3 22 18" xfId="13601" xr:uid="{7D3922CD-86DA-448C-9D12-1AB9E6CB078D}"/>
    <cellStyle name="20% - Accent1 3 22 2" xfId="13602" xr:uid="{5745233D-42F7-4EDB-B13E-793F0924AE90}"/>
    <cellStyle name="20% - Accent1 3 22 2 2" xfId="13603" xr:uid="{E181D230-7861-4A3E-B19B-FF3C6B79FB1E}"/>
    <cellStyle name="20% - Accent1 3 22 2 3" xfId="13604" xr:uid="{79CC5CE5-CCEF-4717-8D88-16CECE809D6B}"/>
    <cellStyle name="20% - Accent1 3 22 2 4" xfId="13605" xr:uid="{6A9CEBF3-29E9-4CA5-A22F-B3234C92EAEF}"/>
    <cellStyle name="20% - Accent1 3 22 2 5" xfId="13606" xr:uid="{DC8366FE-E6A7-4018-93A1-7E3B3DD6BEF3}"/>
    <cellStyle name="20% - Accent1 3 22 2 6" xfId="13607" xr:uid="{75A412EA-19D4-411B-A020-09C8F39A4426}"/>
    <cellStyle name="20% - Accent1 3 22 2 7" xfId="13608" xr:uid="{83485C7B-D524-422F-98F3-532271185CB7}"/>
    <cellStyle name="20% - Accent1 3 22 2 8" xfId="13609" xr:uid="{6881DD4F-FE0B-4981-826D-5B5062B85AAF}"/>
    <cellStyle name="20% - Accent1 3 22 3" xfId="13610" xr:uid="{C7635532-86B5-423F-990F-99B33A9F5811}"/>
    <cellStyle name="20% - Accent1 3 22 3 2" xfId="13611" xr:uid="{54C5E621-6160-42E5-A809-0A6872517BE6}"/>
    <cellStyle name="20% - Accent1 3 22 3 3" xfId="13612" xr:uid="{E0AC5E75-269E-4433-95AA-CE60104110DB}"/>
    <cellStyle name="20% - Accent1 3 22 3 4" xfId="13613" xr:uid="{63DFB73D-A30C-416C-931B-FDFB1B46948B}"/>
    <cellStyle name="20% - Accent1 3 22 3 5" xfId="13614" xr:uid="{BCC2BD83-7562-468E-BF25-BB034A82E794}"/>
    <cellStyle name="20% - Accent1 3 22 3 6" xfId="13615" xr:uid="{7E5806FC-39A0-40D3-8846-C8464438B7F5}"/>
    <cellStyle name="20% - Accent1 3 22 3 7" xfId="13616" xr:uid="{1764D73C-F8C0-480C-A146-AE802F7408D3}"/>
    <cellStyle name="20% - Accent1 3 22 3 8" xfId="13617" xr:uid="{0D239071-C5D3-400D-BAF3-7C43E7F17F55}"/>
    <cellStyle name="20% - Accent1 3 22 4" xfId="13618" xr:uid="{7EC1D64B-E7D9-4ADF-B145-60E136D196A5}"/>
    <cellStyle name="20% - Accent1 3 22 4 2" xfId="13619" xr:uid="{0E1F65B8-C3A8-4555-A086-017CAFA93E3D}"/>
    <cellStyle name="20% - Accent1 3 22 5" xfId="13620" xr:uid="{4F851671-A1F4-4268-8427-0C00B586D7A5}"/>
    <cellStyle name="20% - Accent1 3 22 5 2" xfId="13621" xr:uid="{AD85ECDA-8CAB-414A-8934-CAB7DF00F2C1}"/>
    <cellStyle name="20% - Accent1 3 22 6" xfId="13622" xr:uid="{55EC30D7-2674-4017-AC1B-03BEFEE53412}"/>
    <cellStyle name="20% - Accent1 3 22 6 2" xfId="13623" xr:uid="{BC62EB1E-6EAA-4339-A86B-1120BC6AD4E5}"/>
    <cellStyle name="20% - Accent1 3 22 7" xfId="13624" xr:uid="{2AEC9E70-E744-4FAD-90E1-B3D3732D9908}"/>
    <cellStyle name="20% - Accent1 3 22 7 2" xfId="13625" xr:uid="{3D7E1CA0-49CE-498C-94C3-D8787B265B44}"/>
    <cellStyle name="20% - Accent1 3 22 8" xfId="13626" xr:uid="{A6A0982A-6831-4574-9AE1-0568524544E7}"/>
    <cellStyle name="20% - Accent1 3 22 8 2" xfId="13627" xr:uid="{411667B3-5E2E-49F7-A2B4-18EC9C0ED3FD}"/>
    <cellStyle name="20% - Accent1 3 22 9" xfId="13628" xr:uid="{20E7A3BE-D9C2-4EF5-9D6D-1FB76D127447}"/>
    <cellStyle name="20% - Accent1 3 22 9 2" xfId="13629" xr:uid="{63EC2E0D-65AB-4885-AE2E-A6E761101A53}"/>
    <cellStyle name="20% - Accent1 3 23" xfId="13630" xr:uid="{A9AE1590-69C2-4F62-BB1C-A97D00C57889}"/>
    <cellStyle name="20% - Accent1 3 23 2" xfId="13631" xr:uid="{5F5B07B8-2CBD-4666-86AB-69F6D536C217}"/>
    <cellStyle name="20% - Accent1 3 23 3" xfId="13632" xr:uid="{ECEE96B2-9ABE-455B-AA42-6FEC672E9AB9}"/>
    <cellStyle name="20% - Accent1 3 23 4" xfId="13633" xr:uid="{C1FF4F25-4622-4B01-BBCB-38C6C400CB5A}"/>
    <cellStyle name="20% - Accent1 3 23 5" xfId="13634" xr:uid="{3C41D872-B65D-4043-B0D9-C7220A2A7390}"/>
    <cellStyle name="20% - Accent1 3 23 6" xfId="13635" xr:uid="{6F0DD4E4-2162-40C7-B7F2-58642F625C30}"/>
    <cellStyle name="20% - Accent1 3 23 7" xfId="13636" xr:uid="{2775077D-B7D7-4E0C-81AD-D36C61457034}"/>
    <cellStyle name="20% - Accent1 3 23 8" xfId="13637" xr:uid="{A7802451-9F0D-4F4C-AB67-81A375473CEA}"/>
    <cellStyle name="20% - Accent1 3 24" xfId="13638" xr:uid="{70FBC833-B82E-47B3-A864-41F88C2A66BE}"/>
    <cellStyle name="20% - Accent1 3 24 2" xfId="13639" xr:uid="{BFFD3C56-56B9-4C73-B608-F080452BD696}"/>
    <cellStyle name="20% - Accent1 3 24 3" xfId="13640" xr:uid="{92C1A262-C588-45C6-AE3D-6A07F6B0511D}"/>
    <cellStyle name="20% - Accent1 3 24 4" xfId="13641" xr:uid="{31BFA7AF-2EE0-4A6C-B783-75EC2F3593EA}"/>
    <cellStyle name="20% - Accent1 3 24 5" xfId="13642" xr:uid="{DCC839CB-8BDF-4BC1-A688-0BE92B056685}"/>
    <cellStyle name="20% - Accent1 3 24 6" xfId="13643" xr:uid="{4A4BA039-A11B-479B-8915-FBAC35D53B05}"/>
    <cellStyle name="20% - Accent1 3 24 7" xfId="13644" xr:uid="{AA399D63-ACC8-40DF-939D-D519F731EB27}"/>
    <cellStyle name="20% - Accent1 3 24 8" xfId="13645" xr:uid="{9C7D7396-2D23-4276-9FD1-9D4C0DF1EDD2}"/>
    <cellStyle name="20% - Accent1 3 25" xfId="13646" xr:uid="{B6F5C7D9-02D4-4257-AB7E-D1B9837712CD}"/>
    <cellStyle name="20% - Accent1 3 25 2" xfId="13647" xr:uid="{9CC90979-A529-4607-BAE6-6103D28FDE1A}"/>
    <cellStyle name="20% - Accent1 3 26" xfId="13648" xr:uid="{3B194304-3D74-41A4-99BA-85AFE9758454}"/>
    <cellStyle name="20% - Accent1 3 26 2" xfId="13649" xr:uid="{BC68521A-9921-4433-8644-E234BCB8BAF5}"/>
    <cellStyle name="20% - Accent1 3 27" xfId="13650" xr:uid="{3650FA59-C957-4A68-9AD1-6766230DD898}"/>
    <cellStyle name="20% - Accent1 3 27 2" xfId="13651" xr:uid="{B4DDA44F-2F87-4826-8A94-FAA019584F83}"/>
    <cellStyle name="20% - Accent1 3 28" xfId="13652" xr:uid="{1FF56E7E-240F-400D-B1AB-BF9560C93CBB}"/>
    <cellStyle name="20% - Accent1 3 28 2" xfId="13653" xr:uid="{EDD9E495-D051-4B05-B1BA-2390C64B608D}"/>
    <cellStyle name="20% - Accent1 3 29" xfId="13654" xr:uid="{194BFF1C-E709-4E61-90F0-379D1F758397}"/>
    <cellStyle name="20% - Accent1 3 29 2" xfId="13655" xr:uid="{23CD7B7F-B84F-4530-8B9E-26B682D5CB12}"/>
    <cellStyle name="20% - Accent1 3 3" xfId="13656" xr:uid="{89582FF1-C65F-4E50-8C02-F2C6E8D91EED}"/>
    <cellStyle name="20% - Accent1 3 3 10" xfId="13657" xr:uid="{6DA85FAE-DBDE-4CB1-B11C-675890851735}"/>
    <cellStyle name="20% - Accent1 3 3 10 2" xfId="13658" xr:uid="{A706C497-DA16-4F19-959B-11EC9ACB9A77}"/>
    <cellStyle name="20% - Accent1 3 3 11" xfId="13659" xr:uid="{14442C13-A8F3-4A64-A9DE-02D678E06FE1}"/>
    <cellStyle name="20% - Accent1 3 3 11 2" xfId="13660" xr:uid="{77B829C9-0499-41CE-A185-4090D619B3FA}"/>
    <cellStyle name="20% - Accent1 3 3 12" xfId="13661" xr:uid="{648BC1FA-E0C1-43E7-A2A6-F3EA34BB36AB}"/>
    <cellStyle name="20% - Accent1 3 3 13" xfId="13662" xr:uid="{8B8D1144-5A4B-4B17-81F4-5E0E67F7C7B4}"/>
    <cellStyle name="20% - Accent1 3 3 14" xfId="13663" xr:uid="{E54B6537-4A32-4D9B-A4B5-49E533D94CC7}"/>
    <cellStyle name="20% - Accent1 3 3 15" xfId="13664" xr:uid="{7422E5D6-FC32-44F1-BDBB-5D5220702AC6}"/>
    <cellStyle name="20% - Accent1 3 3 16" xfId="13665" xr:uid="{D79BA233-1885-4DE0-8C97-95629BFD25BB}"/>
    <cellStyle name="20% - Accent1 3 3 17" xfId="13666" xr:uid="{73CFBE2B-855B-45D0-9CE9-CD6080F46F7D}"/>
    <cellStyle name="20% - Accent1 3 3 18" xfId="13667" xr:uid="{AFD4AC17-8705-4243-9011-58F9BF539857}"/>
    <cellStyle name="20% - Accent1 3 3 2" xfId="13668" xr:uid="{0480C8F4-454D-4B5F-992A-9B988972D36C}"/>
    <cellStyle name="20% - Accent1 3 3 2 2" xfId="13669" xr:uid="{3146956D-E207-44D3-89DB-81EC0CA2359E}"/>
    <cellStyle name="20% - Accent1 3 3 2 3" xfId="13670" xr:uid="{36983113-7686-4858-BFD2-0C2E5E654264}"/>
    <cellStyle name="20% - Accent1 3 3 2 4" xfId="13671" xr:uid="{154E9A9A-6016-4C86-B24E-BFFDC1C5387C}"/>
    <cellStyle name="20% - Accent1 3 3 2 5" xfId="13672" xr:uid="{F24F2273-4E9C-4E28-93B4-ED5EB88E9B8C}"/>
    <cellStyle name="20% - Accent1 3 3 2 6" xfId="13673" xr:uid="{28757F8F-F803-4571-A859-7D16568890C8}"/>
    <cellStyle name="20% - Accent1 3 3 2 7" xfId="13674" xr:uid="{376C358F-B34B-4C55-B005-7A235CE8E11C}"/>
    <cellStyle name="20% - Accent1 3 3 2 8" xfId="13675" xr:uid="{AC173759-C447-4E3C-8DB3-6EBB4F23ACAD}"/>
    <cellStyle name="20% - Accent1 3 3 3" xfId="13676" xr:uid="{74EA7DAC-A521-4C21-8047-9069EE2DB62F}"/>
    <cellStyle name="20% - Accent1 3 3 3 2" xfId="13677" xr:uid="{712401D3-9B07-4D11-9F48-8519158BAADB}"/>
    <cellStyle name="20% - Accent1 3 3 3 3" xfId="13678" xr:uid="{EF2E5AE4-FD1B-4A2C-9E1B-F4626BA4E557}"/>
    <cellStyle name="20% - Accent1 3 3 3 4" xfId="13679" xr:uid="{B89FB658-7F4C-4E5E-BB89-5A513A319138}"/>
    <cellStyle name="20% - Accent1 3 3 3 5" xfId="13680" xr:uid="{23151FF9-00D4-43B5-8198-781FEEED8261}"/>
    <cellStyle name="20% - Accent1 3 3 3 6" xfId="13681" xr:uid="{EFEBF16D-AAFF-484F-BE43-AA03BE4CF00C}"/>
    <cellStyle name="20% - Accent1 3 3 3 7" xfId="13682" xr:uid="{C388BF0B-8662-45C3-A48C-9213FB9EDC94}"/>
    <cellStyle name="20% - Accent1 3 3 3 8" xfId="13683" xr:uid="{A30CD4AD-B261-40E7-A04C-09FF9344F542}"/>
    <cellStyle name="20% - Accent1 3 3 4" xfId="13684" xr:uid="{023C9BAA-2EB9-46B5-A066-9409175DDFC4}"/>
    <cellStyle name="20% - Accent1 3 3 4 2" xfId="13685" xr:uid="{2BE7DF27-6193-45B2-83A4-94FE451CECAB}"/>
    <cellStyle name="20% - Accent1 3 3 5" xfId="13686" xr:uid="{72297DA2-FA49-4EA8-9DE0-31D21F71C105}"/>
    <cellStyle name="20% - Accent1 3 3 5 2" xfId="13687" xr:uid="{0FBC71C5-C408-4816-8DDE-395C25232395}"/>
    <cellStyle name="20% - Accent1 3 3 6" xfId="13688" xr:uid="{F1B5E721-CF7E-4B0F-8BA7-A13D049991A2}"/>
    <cellStyle name="20% - Accent1 3 3 6 2" xfId="13689" xr:uid="{53E14C25-9B17-4FF8-AD8A-81160C5A60DE}"/>
    <cellStyle name="20% - Accent1 3 3 7" xfId="13690" xr:uid="{D8AA3D76-6D30-4722-81B6-2CF8C456B1AA}"/>
    <cellStyle name="20% - Accent1 3 3 7 2" xfId="13691" xr:uid="{60876701-92DA-4858-B8FF-FD37A2A6EA05}"/>
    <cellStyle name="20% - Accent1 3 3 8" xfId="13692" xr:uid="{047A1976-CE80-4A5C-88CE-27CFE9AB7710}"/>
    <cellStyle name="20% - Accent1 3 3 8 2" xfId="13693" xr:uid="{46A67B0A-5A20-4DE5-87B2-177CE66DB206}"/>
    <cellStyle name="20% - Accent1 3 3 9" xfId="13694" xr:uid="{CAEE1E50-6DC2-434C-BC25-7F7A4D65B0E8}"/>
    <cellStyle name="20% - Accent1 3 3 9 2" xfId="13695" xr:uid="{D3FFFF34-2064-4896-8B68-D89FE2B00777}"/>
    <cellStyle name="20% - Accent1 3 30" xfId="13696" xr:uid="{ED687DC4-7ED4-4403-9389-61BBFC95D561}"/>
    <cellStyle name="20% - Accent1 3 30 2" xfId="13697" xr:uid="{565C36B2-DC85-47F8-8F86-04D4F589E017}"/>
    <cellStyle name="20% - Accent1 3 31" xfId="13698" xr:uid="{581718F0-AA35-474E-9DDB-E99D836DF329}"/>
    <cellStyle name="20% - Accent1 3 31 2" xfId="13699" xr:uid="{ED8D4747-2222-4654-A261-EECAACA34915}"/>
    <cellStyle name="20% - Accent1 3 32" xfId="13700" xr:uid="{92314EFC-5D66-4F63-8B69-DB7F01AFC98E}"/>
    <cellStyle name="20% - Accent1 3 32 2" xfId="13701" xr:uid="{7F72AB03-F2DE-46A3-B160-7C1656BCB261}"/>
    <cellStyle name="20% - Accent1 3 33" xfId="13702" xr:uid="{D9A24C1B-D506-4C02-8FB6-093B6D41C59F}"/>
    <cellStyle name="20% - Accent1 3 34" xfId="13703" xr:uid="{167BF3A2-189F-43FE-ACCB-569F28C4AFB1}"/>
    <cellStyle name="20% - Accent1 3 35" xfId="13704" xr:uid="{81E8E3BC-6980-4135-8BA3-0843A890B909}"/>
    <cellStyle name="20% - Accent1 3 36" xfId="13705" xr:uid="{4D0C87D0-C505-44B1-8A87-385D5F61E815}"/>
    <cellStyle name="20% - Accent1 3 37" xfId="13706" xr:uid="{9D3F7330-AC50-4998-97B0-F916D1BA9AB2}"/>
    <cellStyle name="20% - Accent1 3 38" xfId="13707" xr:uid="{03260DD1-D63A-4722-A095-8A65BD20316A}"/>
    <cellStyle name="20% - Accent1 3 39" xfId="13708" xr:uid="{2E1F395A-391A-47BE-B8DD-829DC07AA0DE}"/>
    <cellStyle name="20% - Accent1 3 4" xfId="13709" xr:uid="{3C454E06-5027-4A6A-B3CD-38620F19D846}"/>
    <cellStyle name="20% - Accent1 3 4 10" xfId="13710" xr:uid="{BA7AB4A8-4A81-4D50-A2AF-CC6B7C9CEEA0}"/>
    <cellStyle name="20% - Accent1 3 4 10 2" xfId="13711" xr:uid="{D12434C3-A7D8-41ED-89DC-DBDA5DED1294}"/>
    <cellStyle name="20% - Accent1 3 4 11" xfId="13712" xr:uid="{01455F57-F35D-46E5-9805-E65BBBDC4928}"/>
    <cellStyle name="20% - Accent1 3 4 11 2" xfId="13713" xr:uid="{0556BF89-B918-4A6F-8223-E796C7CD12F4}"/>
    <cellStyle name="20% - Accent1 3 4 12" xfId="13714" xr:uid="{682F718F-36F4-4C8A-A00A-6FABFDFCA2E1}"/>
    <cellStyle name="20% - Accent1 3 4 13" xfId="13715" xr:uid="{FD2A3F2C-EDCD-4243-8CE4-B3758561BEB7}"/>
    <cellStyle name="20% - Accent1 3 4 14" xfId="13716" xr:uid="{433BB218-BD54-410A-B121-A58AA1A069BF}"/>
    <cellStyle name="20% - Accent1 3 4 15" xfId="13717" xr:uid="{62AC34F4-084F-43F9-ADA9-B3E3BA953BB3}"/>
    <cellStyle name="20% - Accent1 3 4 16" xfId="13718" xr:uid="{51B034C0-1132-470E-8578-9954A02B38A3}"/>
    <cellStyle name="20% - Accent1 3 4 17" xfId="13719" xr:uid="{2ECD90AB-ED96-4202-AEB1-F316A18F657C}"/>
    <cellStyle name="20% - Accent1 3 4 18" xfId="13720" xr:uid="{E880BF3D-8FC0-4A60-8147-C176BE68EFD2}"/>
    <cellStyle name="20% - Accent1 3 4 2" xfId="13721" xr:uid="{4D330689-E35B-4D82-87FC-BDAF46053725}"/>
    <cellStyle name="20% - Accent1 3 4 2 2" xfId="13722" xr:uid="{8F41CB56-C468-4691-B84A-50976EB32148}"/>
    <cellStyle name="20% - Accent1 3 4 2 3" xfId="13723" xr:uid="{FE4C36A3-B60C-4145-B37A-C4F66C664846}"/>
    <cellStyle name="20% - Accent1 3 4 2 4" xfId="13724" xr:uid="{0D90B0AC-D16F-4095-B001-4DBF009CDE7A}"/>
    <cellStyle name="20% - Accent1 3 4 2 5" xfId="13725" xr:uid="{9B64B0B4-DE3A-4A84-995E-0B68B703A178}"/>
    <cellStyle name="20% - Accent1 3 4 2 6" xfId="13726" xr:uid="{124CF05B-9463-47C7-81D0-B820632188AF}"/>
    <cellStyle name="20% - Accent1 3 4 2 7" xfId="13727" xr:uid="{A3D0DAC4-B09D-4617-8CD2-A7C9A06DDD70}"/>
    <cellStyle name="20% - Accent1 3 4 2 8" xfId="13728" xr:uid="{D30BC903-6A14-4560-BA82-52A3BD0387E7}"/>
    <cellStyle name="20% - Accent1 3 4 3" xfId="13729" xr:uid="{7A77FE8B-75AD-4446-B2A7-4AFBBEF4224E}"/>
    <cellStyle name="20% - Accent1 3 4 3 2" xfId="13730" xr:uid="{0C3079BE-EB28-4D46-8652-949D5BC89AD4}"/>
    <cellStyle name="20% - Accent1 3 4 3 3" xfId="13731" xr:uid="{1BFEFD9A-BF98-4EA9-A1C1-262C6DC1FA3F}"/>
    <cellStyle name="20% - Accent1 3 4 3 4" xfId="13732" xr:uid="{23CB138D-0122-45BC-8A0B-91F077246827}"/>
    <cellStyle name="20% - Accent1 3 4 3 5" xfId="13733" xr:uid="{1E4A5C2B-14F5-40A8-AB93-911846D9C0E1}"/>
    <cellStyle name="20% - Accent1 3 4 3 6" xfId="13734" xr:uid="{5D5E6B35-E031-4E50-82F0-11358D8314E2}"/>
    <cellStyle name="20% - Accent1 3 4 3 7" xfId="13735" xr:uid="{1C0289E9-6215-42C0-BFF1-A8655102B4D8}"/>
    <cellStyle name="20% - Accent1 3 4 3 8" xfId="13736" xr:uid="{7E0415BC-9B10-4B4C-A2D5-C0A4760E1EF2}"/>
    <cellStyle name="20% - Accent1 3 4 4" xfId="13737" xr:uid="{8A44290C-E8DD-4FF9-8349-3F3460C79914}"/>
    <cellStyle name="20% - Accent1 3 4 4 2" xfId="13738" xr:uid="{5F5FE2FC-45F4-4331-A8F2-63570B22FBC1}"/>
    <cellStyle name="20% - Accent1 3 4 5" xfId="13739" xr:uid="{E492E5DB-787C-4563-87EE-FF85BDB5B9D9}"/>
    <cellStyle name="20% - Accent1 3 4 5 2" xfId="13740" xr:uid="{5AEF3575-034C-46EF-A619-DE8E1A8CE674}"/>
    <cellStyle name="20% - Accent1 3 4 6" xfId="13741" xr:uid="{98A7B187-780A-40D8-A689-D7C5BEF69B80}"/>
    <cellStyle name="20% - Accent1 3 4 6 2" xfId="13742" xr:uid="{44B3E346-A453-4DB3-B4AA-04910DC53A9E}"/>
    <cellStyle name="20% - Accent1 3 4 7" xfId="13743" xr:uid="{EC6B4F7C-1FE9-45CE-B3C1-22C1619D7728}"/>
    <cellStyle name="20% - Accent1 3 4 7 2" xfId="13744" xr:uid="{7A392277-0E59-4B56-B75B-F00472887C7B}"/>
    <cellStyle name="20% - Accent1 3 4 8" xfId="13745" xr:uid="{96826D1B-06E8-4814-B39D-2D540B5DE632}"/>
    <cellStyle name="20% - Accent1 3 4 8 2" xfId="13746" xr:uid="{453004B9-97AB-497C-9EAA-DB1BE826009A}"/>
    <cellStyle name="20% - Accent1 3 4 9" xfId="13747" xr:uid="{97FCFBA2-FE34-45B7-BBC8-C01196B0867A}"/>
    <cellStyle name="20% - Accent1 3 4 9 2" xfId="13748" xr:uid="{A9AE7874-C362-4345-8932-1D8452FC2861}"/>
    <cellStyle name="20% - Accent1 3 40" xfId="13749" xr:uid="{A5A966A1-81C9-45AD-BB84-8721AEDFAAB8}"/>
    <cellStyle name="20% - Accent1 3 40 2" xfId="13750" xr:uid="{E0724AF5-65B8-42CD-9AB6-C4D0A1DF4A29}"/>
    <cellStyle name="20% - Accent1 3 40 2 2" xfId="13751" xr:uid="{466E6119-DE76-4122-95B7-30F8C70F5519}"/>
    <cellStyle name="20% - Accent1 3 40 2 3" xfId="13752" xr:uid="{BC8371A4-E99F-45C3-850D-39D93971EDFF}"/>
    <cellStyle name="20% - Accent1 3 40 3" xfId="13753" xr:uid="{E0AD21F0-04FE-4B53-9773-F6C8D30CCC24}"/>
    <cellStyle name="20% - Accent1 3 40 4" xfId="13754" xr:uid="{1EEFFAD4-2430-4953-B35C-80F1823E670F}"/>
    <cellStyle name="20% - Accent1 3 40 5" xfId="13755" xr:uid="{1B070E22-2B3F-4D8C-B8AF-A46506E6B2EC}"/>
    <cellStyle name="20% - Accent1 3 40 6" xfId="13756" xr:uid="{47B84E31-EB85-4144-86F8-A932F2BE0435}"/>
    <cellStyle name="20% - Accent1 3 40 7" xfId="13757" xr:uid="{F1934C71-42E5-4DD1-9DC5-D5FB925C33FE}"/>
    <cellStyle name="20% - Accent1 3 40 8" xfId="13758" xr:uid="{E6A8A348-5F36-4819-9B48-C8BA28A9AA87}"/>
    <cellStyle name="20% - Accent1 3 40 9" xfId="13759" xr:uid="{D7CFF28C-56C8-4F22-9129-B0F753358719}"/>
    <cellStyle name="20% - Accent1 3 41" xfId="13760" xr:uid="{57456901-9E7E-4535-A51A-7DB47E3A729F}"/>
    <cellStyle name="20% - Accent1 3 41 2" xfId="13761" xr:uid="{819F5A65-0C8E-4398-862B-AA4089B3B084}"/>
    <cellStyle name="20% - Accent1 3 41 3" xfId="13762" xr:uid="{0B47F23B-6E0B-405A-95AD-4B7DBED04E10}"/>
    <cellStyle name="20% - Accent1 3 42" xfId="13763" xr:uid="{9E2397B6-083F-4D12-AC78-BF419A00518A}"/>
    <cellStyle name="20% - Accent1 3 42 2" xfId="13764" xr:uid="{3838CACF-F4BA-47E7-9583-27B7E6F0A0A6}"/>
    <cellStyle name="20% - Accent1 3 42 3" xfId="13765" xr:uid="{E273DC6B-BE9C-4427-9CA2-4E561996BFC8}"/>
    <cellStyle name="20% - Accent1 3 43" xfId="13766" xr:uid="{57B61E61-B1C0-406B-9821-052650FC102F}"/>
    <cellStyle name="20% - Accent1 3 44" xfId="13767" xr:uid="{C0FAA8E6-AA77-4F27-AC86-28D2B896D64A}"/>
    <cellStyle name="20% - Accent1 3 45" xfId="13768" xr:uid="{306434C9-0D1D-41A4-A777-24D26F51647C}"/>
    <cellStyle name="20% - Accent1 3 46" xfId="13769" xr:uid="{27322F96-67F0-4493-96DE-9EAEE8555720}"/>
    <cellStyle name="20% - Accent1 3 47" xfId="13770" xr:uid="{E962360B-FB9A-48FE-AEFE-A781D7C7B25C}"/>
    <cellStyle name="20% - Accent1 3 48" xfId="13771" xr:uid="{A28FFF73-8921-41D2-8D2A-B0852126B89D}"/>
    <cellStyle name="20% - Accent1 3 5" xfId="13772" xr:uid="{4D4B09C8-62FE-4367-BDC6-7696FF2D2844}"/>
    <cellStyle name="20% - Accent1 3 5 10" xfId="13773" xr:uid="{AD81FAC7-415D-4D1C-89C7-708133657C26}"/>
    <cellStyle name="20% - Accent1 3 5 10 2" xfId="13774" xr:uid="{8FE9D9BB-B87F-4B36-BE7F-D49468E9F1F8}"/>
    <cellStyle name="20% - Accent1 3 5 11" xfId="13775" xr:uid="{7CC5F0E5-FB53-4062-A236-1D80C9DE167D}"/>
    <cellStyle name="20% - Accent1 3 5 11 2" xfId="13776" xr:uid="{24B62EC5-7288-411B-9AEF-78BECDD5DBB6}"/>
    <cellStyle name="20% - Accent1 3 5 12" xfId="13777" xr:uid="{561BFBFC-C8B8-4B52-82DC-4B73120D0003}"/>
    <cellStyle name="20% - Accent1 3 5 13" xfId="13778" xr:uid="{0EA6AD7C-4C95-44E8-B51D-140F810C8825}"/>
    <cellStyle name="20% - Accent1 3 5 14" xfId="13779" xr:uid="{43907419-8A42-4F9F-95D6-72F421BF0F26}"/>
    <cellStyle name="20% - Accent1 3 5 15" xfId="13780" xr:uid="{D81DA893-A080-440A-B8C5-56DE2933C20B}"/>
    <cellStyle name="20% - Accent1 3 5 16" xfId="13781" xr:uid="{F4D7AE5B-7AE9-4AEA-A827-27D714C29B5C}"/>
    <cellStyle name="20% - Accent1 3 5 17" xfId="13782" xr:uid="{9234D211-8C85-498F-A32F-2D2FEC08CEE3}"/>
    <cellStyle name="20% - Accent1 3 5 18" xfId="13783" xr:uid="{D8AACC8B-11CF-4C53-9CEE-41E6E6641198}"/>
    <cellStyle name="20% - Accent1 3 5 2" xfId="13784" xr:uid="{68CB0584-4A56-4745-8ABF-0F292ED0266C}"/>
    <cellStyle name="20% - Accent1 3 5 2 2" xfId="13785" xr:uid="{9F498185-4935-429A-A5B9-7930F5E63FC0}"/>
    <cellStyle name="20% - Accent1 3 5 2 3" xfId="13786" xr:uid="{0A4D7259-692F-414D-B5B1-F96BD886CAB5}"/>
    <cellStyle name="20% - Accent1 3 5 2 4" xfId="13787" xr:uid="{3E1B0D2A-4AE2-4444-895F-EDFD39AD41C5}"/>
    <cellStyle name="20% - Accent1 3 5 2 5" xfId="13788" xr:uid="{17D23B06-482B-4766-9721-91D542B6F767}"/>
    <cellStyle name="20% - Accent1 3 5 2 6" xfId="13789" xr:uid="{B903ECB3-053B-4D1F-AF4E-8E3D730B70D8}"/>
    <cellStyle name="20% - Accent1 3 5 2 7" xfId="13790" xr:uid="{6E27855B-F8A0-46D5-943C-67DC0CEAC925}"/>
    <cellStyle name="20% - Accent1 3 5 2 8" xfId="13791" xr:uid="{30315655-3B90-488C-B534-47B88A957E5F}"/>
    <cellStyle name="20% - Accent1 3 5 3" xfId="13792" xr:uid="{B08DE8B0-9BBA-4B85-9112-865124929A74}"/>
    <cellStyle name="20% - Accent1 3 5 3 2" xfId="13793" xr:uid="{89B7089B-E86F-4C0E-96F5-AAE49E18F266}"/>
    <cellStyle name="20% - Accent1 3 5 3 3" xfId="13794" xr:uid="{F19CD373-20CC-49B7-B115-B07E4B100755}"/>
    <cellStyle name="20% - Accent1 3 5 3 4" xfId="13795" xr:uid="{6A2764F7-3723-4D9D-9D9C-3958D57504B0}"/>
    <cellStyle name="20% - Accent1 3 5 3 5" xfId="13796" xr:uid="{B2485AF3-6145-40BC-B342-B590CE7A78CE}"/>
    <cellStyle name="20% - Accent1 3 5 3 6" xfId="13797" xr:uid="{1FADC998-56AB-4243-A61D-A95FC840A8B3}"/>
    <cellStyle name="20% - Accent1 3 5 3 7" xfId="13798" xr:uid="{00843862-77A4-40CD-AEF3-4A228447E3F0}"/>
    <cellStyle name="20% - Accent1 3 5 3 8" xfId="13799" xr:uid="{EE994A2C-374C-4048-A0E2-8EAEBE970AB6}"/>
    <cellStyle name="20% - Accent1 3 5 4" xfId="13800" xr:uid="{4FDB7E9D-D9AB-4875-AA20-DADA2C3EDFCF}"/>
    <cellStyle name="20% - Accent1 3 5 4 2" xfId="13801" xr:uid="{C6782605-4DCF-4733-B8B5-88329116F47D}"/>
    <cellStyle name="20% - Accent1 3 5 5" xfId="13802" xr:uid="{2C3E5319-3507-44CC-AA25-115B6D8883A1}"/>
    <cellStyle name="20% - Accent1 3 5 5 2" xfId="13803" xr:uid="{734B204F-41C7-447C-9EB0-CAD5F71E14EC}"/>
    <cellStyle name="20% - Accent1 3 5 6" xfId="13804" xr:uid="{A4CDDF76-2E51-4A68-8A01-6A54B0F5BDEC}"/>
    <cellStyle name="20% - Accent1 3 5 6 2" xfId="13805" xr:uid="{B8BB840E-5601-473E-B911-D94A92FC4EAB}"/>
    <cellStyle name="20% - Accent1 3 5 7" xfId="13806" xr:uid="{6384F86D-61A1-4F9F-8A41-9207487B4FCE}"/>
    <cellStyle name="20% - Accent1 3 5 7 2" xfId="13807" xr:uid="{2D971BA6-0127-4DEC-8CFA-798594F4E135}"/>
    <cellStyle name="20% - Accent1 3 5 8" xfId="13808" xr:uid="{DB6A4CDA-5B02-4DF5-A433-8DFE98939B0E}"/>
    <cellStyle name="20% - Accent1 3 5 8 2" xfId="13809" xr:uid="{C4E70B46-3C2B-4F72-8765-2C17C272DE8D}"/>
    <cellStyle name="20% - Accent1 3 5 9" xfId="13810" xr:uid="{FE8BE01A-7912-4376-9FE3-7C5CE18130BD}"/>
    <cellStyle name="20% - Accent1 3 5 9 2" xfId="13811" xr:uid="{B38A6FA2-045F-4DBE-BE17-5E5741705C73}"/>
    <cellStyle name="20% - Accent1 3 6" xfId="13812" xr:uid="{05B420DF-D03E-4EE4-AA57-E3611184BA93}"/>
    <cellStyle name="20% - Accent1 3 6 10" xfId="13813" xr:uid="{50EBEEBB-FFBB-4B5B-8443-9469E5F2A638}"/>
    <cellStyle name="20% - Accent1 3 6 10 2" xfId="13814" xr:uid="{CF989E04-4589-487B-A0AD-1DBD24BCE71B}"/>
    <cellStyle name="20% - Accent1 3 6 11" xfId="13815" xr:uid="{7115BE87-3D89-4CE5-8405-34E1A396A636}"/>
    <cellStyle name="20% - Accent1 3 6 11 2" xfId="13816" xr:uid="{BC989618-F062-46A7-B7BB-77E83E46B3BD}"/>
    <cellStyle name="20% - Accent1 3 6 12" xfId="13817" xr:uid="{2CC9BA68-2BEC-4A43-8218-655B5CB061BC}"/>
    <cellStyle name="20% - Accent1 3 6 13" xfId="13818" xr:uid="{78377EC7-AE0F-49F3-82DC-1D9AE82D58DD}"/>
    <cellStyle name="20% - Accent1 3 6 14" xfId="13819" xr:uid="{A01C1827-F4D0-4DD3-8A5E-B7C336091693}"/>
    <cellStyle name="20% - Accent1 3 6 15" xfId="13820" xr:uid="{9636D058-D211-418E-BE41-99A444546AD8}"/>
    <cellStyle name="20% - Accent1 3 6 16" xfId="13821" xr:uid="{D9AB6E67-C852-48CF-8155-FCFDFF433680}"/>
    <cellStyle name="20% - Accent1 3 6 17" xfId="13822" xr:uid="{C8B2D721-0095-4CAB-A281-DA272EC4AA88}"/>
    <cellStyle name="20% - Accent1 3 6 18" xfId="13823" xr:uid="{E834AD8A-5CA4-4DA7-975A-88B0639BCE89}"/>
    <cellStyle name="20% - Accent1 3 6 2" xfId="13824" xr:uid="{CE31E2AE-1079-423E-8156-0B8A079C9D0B}"/>
    <cellStyle name="20% - Accent1 3 6 2 2" xfId="13825" xr:uid="{B9E4830C-B559-4AAB-A687-A06301D1DC8F}"/>
    <cellStyle name="20% - Accent1 3 6 2 3" xfId="13826" xr:uid="{65882082-B9B3-46BF-9F48-EF7B3CED2BE2}"/>
    <cellStyle name="20% - Accent1 3 6 2 4" xfId="13827" xr:uid="{1F670BA2-6A35-46FA-ADB4-9AB70DE3A933}"/>
    <cellStyle name="20% - Accent1 3 6 2 5" xfId="13828" xr:uid="{F7FD9C87-2B1B-464B-B643-B531DB36E354}"/>
    <cellStyle name="20% - Accent1 3 6 2 6" xfId="13829" xr:uid="{57E0F94D-46C5-4E80-9A01-3454CF0A0C5D}"/>
    <cellStyle name="20% - Accent1 3 6 2 7" xfId="13830" xr:uid="{AA39B8A0-AA56-4946-98D9-7A43F8F2C0AC}"/>
    <cellStyle name="20% - Accent1 3 6 2 8" xfId="13831" xr:uid="{3C15B5C2-9CAF-4168-93DD-A7EA8B1498C7}"/>
    <cellStyle name="20% - Accent1 3 6 3" xfId="13832" xr:uid="{724906EB-2745-41AD-82FE-D9CD528C8EA6}"/>
    <cellStyle name="20% - Accent1 3 6 3 2" xfId="13833" xr:uid="{7C7EC012-A605-4C07-ACB4-874C9143391F}"/>
    <cellStyle name="20% - Accent1 3 6 3 3" xfId="13834" xr:uid="{CCEBA13C-BBD5-49FD-8F70-081B93841183}"/>
    <cellStyle name="20% - Accent1 3 6 3 4" xfId="13835" xr:uid="{202590C2-044D-42A5-9B42-AA8F486055D6}"/>
    <cellStyle name="20% - Accent1 3 6 3 5" xfId="13836" xr:uid="{9BA84FAD-62F0-4AEF-B762-271014E168B1}"/>
    <cellStyle name="20% - Accent1 3 6 3 6" xfId="13837" xr:uid="{2CAB8123-8AD8-4799-9E00-D1BC808A2C10}"/>
    <cellStyle name="20% - Accent1 3 6 3 7" xfId="13838" xr:uid="{D2751B57-EDDE-4C8D-A74E-CA4D93E13082}"/>
    <cellStyle name="20% - Accent1 3 6 3 8" xfId="13839" xr:uid="{3B4FB3F8-9454-4894-AF96-E228BB223B12}"/>
    <cellStyle name="20% - Accent1 3 6 4" xfId="13840" xr:uid="{2A21C73E-2D2F-436B-ABE3-B34F4C651881}"/>
    <cellStyle name="20% - Accent1 3 6 4 2" xfId="13841" xr:uid="{A7B2A886-EF15-499C-AF98-4DC61BE008D1}"/>
    <cellStyle name="20% - Accent1 3 6 5" xfId="13842" xr:uid="{54827657-6272-43A7-AD6E-956D2BAE0221}"/>
    <cellStyle name="20% - Accent1 3 6 5 2" xfId="13843" xr:uid="{F7BE82B8-949C-4C75-9B19-5795D17DFE49}"/>
    <cellStyle name="20% - Accent1 3 6 6" xfId="13844" xr:uid="{A1D05D88-B15A-4ADA-AC12-61C56227A5DC}"/>
    <cellStyle name="20% - Accent1 3 6 6 2" xfId="13845" xr:uid="{DE8A093C-EA42-4C28-BAA1-50B3A6B4AE8D}"/>
    <cellStyle name="20% - Accent1 3 6 7" xfId="13846" xr:uid="{F5A2E61B-3E50-4311-8DA6-28508FFEF36A}"/>
    <cellStyle name="20% - Accent1 3 6 7 2" xfId="13847" xr:uid="{548F405F-0A3A-4F2C-BB3E-66CF05832531}"/>
    <cellStyle name="20% - Accent1 3 6 8" xfId="13848" xr:uid="{C0618C35-AFF9-48E4-A29A-24CD319C6126}"/>
    <cellStyle name="20% - Accent1 3 6 8 2" xfId="13849" xr:uid="{E64BB8B9-4386-4E10-A5B5-E7ED68126229}"/>
    <cellStyle name="20% - Accent1 3 6 9" xfId="13850" xr:uid="{391E62BF-D36B-45EF-811C-83ED044133A2}"/>
    <cellStyle name="20% - Accent1 3 6 9 2" xfId="13851" xr:uid="{38BD1441-F868-44F5-9495-11D0305E49E1}"/>
    <cellStyle name="20% - Accent1 3 7" xfId="13852" xr:uid="{7BF3D9DC-0C39-4005-B18C-D267E0497D0C}"/>
    <cellStyle name="20% - Accent1 3 7 10" xfId="13853" xr:uid="{A89FF448-47FD-44A6-8332-69F4DDD927F9}"/>
    <cellStyle name="20% - Accent1 3 7 10 2" xfId="13854" xr:uid="{0C557796-F2CE-49C0-85F5-9F950947728F}"/>
    <cellStyle name="20% - Accent1 3 7 11" xfId="13855" xr:uid="{713F2CD2-714C-4BC9-B7E5-272C0EC909D4}"/>
    <cellStyle name="20% - Accent1 3 7 11 2" xfId="13856" xr:uid="{E04CA72D-8BB3-4FEA-9374-BE4334A0DF31}"/>
    <cellStyle name="20% - Accent1 3 7 12" xfId="13857" xr:uid="{A334D1BC-126B-490A-B9AC-B2B462D692E2}"/>
    <cellStyle name="20% - Accent1 3 7 13" xfId="13858" xr:uid="{61D9479D-CE62-4619-A9E4-9ADA7B8B38B4}"/>
    <cellStyle name="20% - Accent1 3 7 14" xfId="13859" xr:uid="{F860A3EE-09B9-443D-A9D5-AEE317992986}"/>
    <cellStyle name="20% - Accent1 3 7 15" xfId="13860" xr:uid="{3B2CE243-ABEA-4E4F-835B-679EE4673977}"/>
    <cellStyle name="20% - Accent1 3 7 16" xfId="13861" xr:uid="{59D9CB7E-445E-439C-9C0B-82851BD64424}"/>
    <cellStyle name="20% - Accent1 3 7 17" xfId="13862" xr:uid="{14D4D46A-B8CF-40C0-A0D3-74EE022BFFBB}"/>
    <cellStyle name="20% - Accent1 3 7 18" xfId="13863" xr:uid="{8817A4A0-1057-4318-8598-99DF96BFCB8B}"/>
    <cellStyle name="20% - Accent1 3 7 2" xfId="13864" xr:uid="{02CE5D8B-79E6-4E6B-85F0-705263500CF6}"/>
    <cellStyle name="20% - Accent1 3 7 2 2" xfId="13865" xr:uid="{2CBCF349-ECE7-419D-A309-88AEBBFEB174}"/>
    <cellStyle name="20% - Accent1 3 7 2 3" xfId="13866" xr:uid="{AA57F0B8-99F3-4B95-9826-3B4B18E03A8C}"/>
    <cellStyle name="20% - Accent1 3 7 2 4" xfId="13867" xr:uid="{03DC6507-95BE-4A3B-8E7F-36F2B97FD640}"/>
    <cellStyle name="20% - Accent1 3 7 2 5" xfId="13868" xr:uid="{41265F93-43B6-448E-A87A-72063F993BDE}"/>
    <cellStyle name="20% - Accent1 3 7 2 6" xfId="13869" xr:uid="{6172CF51-C14E-4C07-BFDE-FD7F921A8B00}"/>
    <cellStyle name="20% - Accent1 3 7 2 7" xfId="13870" xr:uid="{31AA39EC-E5B3-4AD2-A2CE-9219BDEEF531}"/>
    <cellStyle name="20% - Accent1 3 7 2 8" xfId="13871" xr:uid="{4889BB07-6770-43C8-8009-FFBB2170887D}"/>
    <cellStyle name="20% - Accent1 3 7 3" xfId="13872" xr:uid="{A3EB450B-1BA0-4766-907D-3BE6ECB06996}"/>
    <cellStyle name="20% - Accent1 3 7 3 2" xfId="13873" xr:uid="{DAB91526-6149-4CAF-AE62-F3A2E103B93D}"/>
    <cellStyle name="20% - Accent1 3 7 3 3" xfId="13874" xr:uid="{DAAF59CA-E30F-4732-A883-D2DBB7DC02F5}"/>
    <cellStyle name="20% - Accent1 3 7 3 4" xfId="13875" xr:uid="{770D1A29-8636-49A5-8194-1AF757D664E1}"/>
    <cellStyle name="20% - Accent1 3 7 3 5" xfId="13876" xr:uid="{20130130-F07B-4DB8-94B4-1F312216D6A3}"/>
    <cellStyle name="20% - Accent1 3 7 3 6" xfId="13877" xr:uid="{920BEECD-AB27-42C3-92DE-757AD3ED95DF}"/>
    <cellStyle name="20% - Accent1 3 7 3 7" xfId="13878" xr:uid="{FA42D949-F691-461A-AEDE-3FB6271AE926}"/>
    <cellStyle name="20% - Accent1 3 7 3 8" xfId="13879" xr:uid="{5196DB84-72F0-4077-9B47-62169F8E678E}"/>
    <cellStyle name="20% - Accent1 3 7 4" xfId="13880" xr:uid="{E45F13C9-4135-4691-964A-ED0B699B75B4}"/>
    <cellStyle name="20% - Accent1 3 7 4 2" xfId="13881" xr:uid="{9509B5EE-4AD6-4799-8C37-991985BBA2EF}"/>
    <cellStyle name="20% - Accent1 3 7 5" xfId="13882" xr:uid="{8CCBD7EB-73D6-489A-AB05-FCBB04D193D8}"/>
    <cellStyle name="20% - Accent1 3 7 5 2" xfId="13883" xr:uid="{EBE9805E-D796-496A-87AE-F835D98CDF29}"/>
    <cellStyle name="20% - Accent1 3 7 6" xfId="13884" xr:uid="{87F7EF94-5769-48B9-BEB1-CDC4149F6963}"/>
    <cellStyle name="20% - Accent1 3 7 6 2" xfId="13885" xr:uid="{328B29DF-BD3A-46AC-85C9-A12160E7F300}"/>
    <cellStyle name="20% - Accent1 3 7 7" xfId="13886" xr:uid="{0AAE9851-7257-4364-A9D7-2B50F59EDBB4}"/>
    <cellStyle name="20% - Accent1 3 7 7 2" xfId="13887" xr:uid="{9DA0A026-8787-4814-BF87-0AD32729272E}"/>
    <cellStyle name="20% - Accent1 3 7 8" xfId="13888" xr:uid="{E7C6DAB0-F847-40D0-86E0-29B16ABD4FA4}"/>
    <cellStyle name="20% - Accent1 3 7 8 2" xfId="13889" xr:uid="{72175A6C-F393-4D9D-B70C-05BC68F4CF8D}"/>
    <cellStyle name="20% - Accent1 3 7 9" xfId="13890" xr:uid="{ED0E0CE4-9304-4894-BAB1-FF78D143CBBF}"/>
    <cellStyle name="20% - Accent1 3 7 9 2" xfId="13891" xr:uid="{0BC131AF-20A8-4146-974E-85A869EC9195}"/>
    <cellStyle name="20% - Accent1 3 8" xfId="13892" xr:uid="{32AF700F-84D8-4D0B-87DB-D75D9A77DFC5}"/>
    <cellStyle name="20% - Accent1 3 8 10" xfId="13893" xr:uid="{8601D6B1-42A4-4A6B-8114-409195505105}"/>
    <cellStyle name="20% - Accent1 3 8 10 2" xfId="13894" xr:uid="{BA51EB7E-86E0-433A-A58E-88BC3C78E26D}"/>
    <cellStyle name="20% - Accent1 3 8 11" xfId="13895" xr:uid="{38E3B240-3FCB-4F32-A09F-5C506606727E}"/>
    <cellStyle name="20% - Accent1 3 8 11 2" xfId="13896" xr:uid="{A55F7625-3D9E-468A-90A0-B59F43564143}"/>
    <cellStyle name="20% - Accent1 3 8 12" xfId="13897" xr:uid="{E08DB558-B791-4B3D-B036-CEE534646827}"/>
    <cellStyle name="20% - Accent1 3 8 13" xfId="13898" xr:uid="{58B198AA-3793-44B9-B661-6ECA09A2C484}"/>
    <cellStyle name="20% - Accent1 3 8 14" xfId="13899" xr:uid="{6EB34E77-003D-494A-B976-9B9650AE977A}"/>
    <cellStyle name="20% - Accent1 3 8 15" xfId="13900" xr:uid="{C16579D2-1F31-4DB9-970D-AD378CF8349D}"/>
    <cellStyle name="20% - Accent1 3 8 16" xfId="13901" xr:uid="{00505D25-E0A6-451D-B099-210E885D6A8E}"/>
    <cellStyle name="20% - Accent1 3 8 17" xfId="13902" xr:uid="{0DFDA0B0-4F00-4D3C-ABEC-94ECC31C0143}"/>
    <cellStyle name="20% - Accent1 3 8 18" xfId="13903" xr:uid="{BC854D72-0B54-4552-8F85-FBB22CAE3739}"/>
    <cellStyle name="20% - Accent1 3 8 2" xfId="13904" xr:uid="{71CCD71C-41A5-4E98-AD3E-3240235E4583}"/>
    <cellStyle name="20% - Accent1 3 8 2 2" xfId="13905" xr:uid="{1265F66F-9C99-46D5-8EC6-BBE8704BC7F5}"/>
    <cellStyle name="20% - Accent1 3 8 2 3" xfId="13906" xr:uid="{506A0615-2035-4A03-9F92-6F41F57F20CD}"/>
    <cellStyle name="20% - Accent1 3 8 2 4" xfId="13907" xr:uid="{056849DB-5672-4A52-9778-46B35F53A1F7}"/>
    <cellStyle name="20% - Accent1 3 8 2 5" xfId="13908" xr:uid="{F429CD81-F8B4-422B-8313-9CA4BF96B4D5}"/>
    <cellStyle name="20% - Accent1 3 8 2 6" xfId="13909" xr:uid="{66382E82-5AE5-4531-8473-B4E18D85EE95}"/>
    <cellStyle name="20% - Accent1 3 8 2 7" xfId="13910" xr:uid="{2F75CCF2-CE87-45D5-BD59-8AB4330F5274}"/>
    <cellStyle name="20% - Accent1 3 8 2 8" xfId="13911" xr:uid="{71E12FDE-BAF6-4BD4-B5A4-8773EC7BF43A}"/>
    <cellStyle name="20% - Accent1 3 8 3" xfId="13912" xr:uid="{190EDC1E-2522-460A-A146-AE6311D06FC6}"/>
    <cellStyle name="20% - Accent1 3 8 3 2" xfId="13913" xr:uid="{48B20405-0266-449F-8A2B-1F84A945584B}"/>
    <cellStyle name="20% - Accent1 3 8 3 3" xfId="13914" xr:uid="{4388DD2B-04E0-42A4-A04B-346340AF3ABB}"/>
    <cellStyle name="20% - Accent1 3 8 3 4" xfId="13915" xr:uid="{70511BF6-D999-4408-A0CF-5B3EB9A316F0}"/>
    <cellStyle name="20% - Accent1 3 8 3 5" xfId="13916" xr:uid="{6E72BBFD-2056-40A5-8A6A-D439D79FB711}"/>
    <cellStyle name="20% - Accent1 3 8 3 6" xfId="13917" xr:uid="{4DBB1130-B1D8-4827-9461-240B180A26B6}"/>
    <cellStyle name="20% - Accent1 3 8 3 7" xfId="13918" xr:uid="{F660B40D-00C7-41F8-A50A-4F51FB01F50D}"/>
    <cellStyle name="20% - Accent1 3 8 3 8" xfId="13919" xr:uid="{4A20F30F-A780-407E-B3C0-0F5B5CD89281}"/>
    <cellStyle name="20% - Accent1 3 8 4" xfId="13920" xr:uid="{737C9FF4-0256-4A56-B66F-B3D2CFC39967}"/>
    <cellStyle name="20% - Accent1 3 8 4 2" xfId="13921" xr:uid="{383B2DF2-5727-4599-9867-01A40E4B2D5D}"/>
    <cellStyle name="20% - Accent1 3 8 5" xfId="13922" xr:uid="{ABE93480-0A6A-46D9-899A-BF1343F4EDDD}"/>
    <cellStyle name="20% - Accent1 3 8 5 2" xfId="13923" xr:uid="{AE288CF4-06A6-4F28-8234-760E9469ED09}"/>
    <cellStyle name="20% - Accent1 3 8 6" xfId="13924" xr:uid="{7EA5D54A-B0FE-42C4-9180-550493A75DFD}"/>
    <cellStyle name="20% - Accent1 3 8 6 2" xfId="13925" xr:uid="{F25BB95B-4933-4F61-BFB8-F6ED07AFB929}"/>
    <cellStyle name="20% - Accent1 3 8 7" xfId="13926" xr:uid="{D8CEA65D-D9F0-4975-ACCB-152FCB2DE067}"/>
    <cellStyle name="20% - Accent1 3 8 7 2" xfId="13927" xr:uid="{812812A1-B765-4789-A6CB-ED848D58D7CC}"/>
    <cellStyle name="20% - Accent1 3 8 8" xfId="13928" xr:uid="{D3A1A86B-E450-4B86-8A4F-62F3A068BABE}"/>
    <cellStyle name="20% - Accent1 3 8 8 2" xfId="13929" xr:uid="{55E9D264-2572-4434-B95D-A4499BCB84A5}"/>
    <cellStyle name="20% - Accent1 3 8 9" xfId="13930" xr:uid="{A4B50840-BB8C-4388-8B07-80E3F78E7BC7}"/>
    <cellStyle name="20% - Accent1 3 8 9 2" xfId="13931" xr:uid="{4E7E1F35-874C-4A65-BE7E-C30D33B2582A}"/>
    <cellStyle name="20% - Accent1 3 9" xfId="13932" xr:uid="{C038483F-93B8-4107-99F8-D5287C1BAF64}"/>
    <cellStyle name="20% - Accent1 3 9 10" xfId="13933" xr:uid="{9D066352-EB34-45AC-A4E3-67212503854C}"/>
    <cellStyle name="20% - Accent1 3 9 10 2" xfId="13934" xr:uid="{110866DE-35A2-4255-926F-355ADFC8968C}"/>
    <cellStyle name="20% - Accent1 3 9 11" xfId="13935" xr:uid="{6C9F7DC0-A38E-42C4-A589-94F7FAF04282}"/>
    <cellStyle name="20% - Accent1 3 9 11 2" xfId="13936" xr:uid="{4598E4CC-5893-4176-9119-D941451C45F9}"/>
    <cellStyle name="20% - Accent1 3 9 12" xfId="13937" xr:uid="{945661C3-4CD0-42C6-85E2-36FE0A00146C}"/>
    <cellStyle name="20% - Accent1 3 9 13" xfId="13938" xr:uid="{CA5E153B-0340-4ABC-96E2-DDC45B40F515}"/>
    <cellStyle name="20% - Accent1 3 9 14" xfId="13939" xr:uid="{14549487-89E6-42A5-9837-455E513F7515}"/>
    <cellStyle name="20% - Accent1 3 9 15" xfId="13940" xr:uid="{04B3F4BA-5547-4032-8615-33FAF1893E38}"/>
    <cellStyle name="20% - Accent1 3 9 16" xfId="13941" xr:uid="{FC0C92DD-39C4-4572-9F1A-52A4088B7D16}"/>
    <cellStyle name="20% - Accent1 3 9 17" xfId="13942" xr:uid="{00D849A1-DB25-4EBB-AC85-8E6424CF27FC}"/>
    <cellStyle name="20% - Accent1 3 9 18" xfId="13943" xr:uid="{20226791-FA40-4935-8C1E-F96F7E01B669}"/>
    <cellStyle name="20% - Accent1 3 9 2" xfId="13944" xr:uid="{A7B9E419-3DCF-4705-8D1C-C1A7047E2B05}"/>
    <cellStyle name="20% - Accent1 3 9 2 2" xfId="13945" xr:uid="{553ACD1E-6EE5-4947-98AB-A706EBDA8042}"/>
    <cellStyle name="20% - Accent1 3 9 2 3" xfId="13946" xr:uid="{61657CE2-CDFF-40B6-9480-47EB46422BC6}"/>
    <cellStyle name="20% - Accent1 3 9 2 4" xfId="13947" xr:uid="{45E16C88-C366-4EA4-B0A3-14E30A669041}"/>
    <cellStyle name="20% - Accent1 3 9 2 5" xfId="13948" xr:uid="{08B4E1B6-C99D-4FAC-8CB4-071929F36584}"/>
    <cellStyle name="20% - Accent1 3 9 2 6" xfId="13949" xr:uid="{993884C8-F8FF-4C55-A030-A75F555995C9}"/>
    <cellStyle name="20% - Accent1 3 9 2 7" xfId="13950" xr:uid="{6BF1F39F-5776-4703-BDAF-DE49485BBA3A}"/>
    <cellStyle name="20% - Accent1 3 9 2 8" xfId="13951" xr:uid="{88E732FF-43F1-449D-96C5-AE268080E9DF}"/>
    <cellStyle name="20% - Accent1 3 9 3" xfId="13952" xr:uid="{F79DAC80-DBB4-4AAC-8609-6B7E052D61BF}"/>
    <cellStyle name="20% - Accent1 3 9 3 2" xfId="13953" xr:uid="{D17641D4-ABAD-408B-9FD4-43379D209499}"/>
    <cellStyle name="20% - Accent1 3 9 3 3" xfId="13954" xr:uid="{FD678C8A-465C-4038-AD1C-D461AEBE2AAA}"/>
    <cellStyle name="20% - Accent1 3 9 3 4" xfId="13955" xr:uid="{606FB655-7559-4849-A3C6-61A0D6A0567D}"/>
    <cellStyle name="20% - Accent1 3 9 3 5" xfId="13956" xr:uid="{7A8703A5-87D9-4C34-A316-927D0DE1DF3F}"/>
    <cellStyle name="20% - Accent1 3 9 3 6" xfId="13957" xr:uid="{C97FC9F2-7048-4AC1-A708-FED7DC849775}"/>
    <cellStyle name="20% - Accent1 3 9 3 7" xfId="13958" xr:uid="{F57D162E-7569-46E7-9932-C6D361E07354}"/>
    <cellStyle name="20% - Accent1 3 9 3 8" xfId="13959" xr:uid="{CDBB63A8-3471-40EF-A79D-8C709B8033B7}"/>
    <cellStyle name="20% - Accent1 3 9 4" xfId="13960" xr:uid="{90ACE90F-49B0-439C-BDB9-F0C245512030}"/>
    <cellStyle name="20% - Accent1 3 9 4 2" xfId="13961" xr:uid="{4BC9F305-18DF-4E43-AA03-FF246C8BC05B}"/>
    <cellStyle name="20% - Accent1 3 9 5" xfId="13962" xr:uid="{F8C6CED1-FF5B-405C-8C26-20691F9328AE}"/>
    <cellStyle name="20% - Accent1 3 9 5 2" xfId="13963" xr:uid="{7E730235-B825-467B-BC51-B63563F9593E}"/>
    <cellStyle name="20% - Accent1 3 9 6" xfId="13964" xr:uid="{B8C91C3F-8811-45A2-8842-AD36653EFE3E}"/>
    <cellStyle name="20% - Accent1 3 9 6 2" xfId="13965" xr:uid="{09219F62-5ED1-44AF-B4F1-1ED874C89325}"/>
    <cellStyle name="20% - Accent1 3 9 7" xfId="13966" xr:uid="{F989FDDD-D497-45CB-A5BF-3963686C9D19}"/>
    <cellStyle name="20% - Accent1 3 9 7 2" xfId="13967" xr:uid="{A86C0A8F-B7E2-4812-934B-8BB02FE12C2C}"/>
    <cellStyle name="20% - Accent1 3 9 8" xfId="13968" xr:uid="{6BE3A3B2-6CE5-45E5-A712-7B3B23712E95}"/>
    <cellStyle name="20% - Accent1 3 9 8 2" xfId="13969" xr:uid="{D35AC994-5F8E-40BA-B049-C9F98F33B7D7}"/>
    <cellStyle name="20% - Accent1 3 9 9" xfId="13970" xr:uid="{CAD91615-CF49-4232-8EDA-B62E0709FD98}"/>
    <cellStyle name="20% - Accent1 3 9 9 2" xfId="13971" xr:uid="{C304652E-7BC2-47B7-A23D-BB3072E30FC9}"/>
    <cellStyle name="20% - Accent1 3_Cap.adeq" xfId="13069" xr:uid="{6A711C2B-5191-4D8C-AE58-DBB602E7E0CC}"/>
    <cellStyle name="20% - Accent1 30" xfId="13972" xr:uid="{0B2E5F58-4226-49E1-92A8-418BD3E1E5A9}"/>
    <cellStyle name="20% - Accent1 31" xfId="13973" xr:uid="{37ABC2A7-15E1-465F-A04B-198B2D0F8FCC}"/>
    <cellStyle name="20% - Accent1 33" xfId="42694" xr:uid="{0A9BAAAC-178A-4C6F-B5EB-C079095E23B5}"/>
    <cellStyle name="20% - Accent1 34" xfId="42736" xr:uid="{3B18EE30-A804-4D52-9710-2697F2BA7E8C}"/>
    <cellStyle name="20% - Accent1 35" xfId="42774" xr:uid="{AC41C42F-D183-401C-85FF-B2BACB54C443}"/>
    <cellStyle name="20% - Accent1 4" xfId="13974" xr:uid="{8979067C-6F13-442D-84F1-5ABFDA0AED02}"/>
    <cellStyle name="20% - Accent1 4 10" xfId="13975" xr:uid="{8C502BF2-D610-46FF-A7F1-B97496EBB2A2}"/>
    <cellStyle name="20% - Accent1 4 10 10" xfId="13976" xr:uid="{71102186-E9AA-434D-BB6F-321F9D74076F}"/>
    <cellStyle name="20% - Accent1 4 10 10 2" xfId="13977" xr:uid="{698BABA3-EF6A-426D-9B93-38DD984F5058}"/>
    <cellStyle name="20% - Accent1 4 10 11" xfId="13978" xr:uid="{979FA635-0640-4120-9525-F69233392D60}"/>
    <cellStyle name="20% - Accent1 4 10 11 2" xfId="13979" xr:uid="{3C2B7472-D9F0-4742-9CDB-62A1B0632BB3}"/>
    <cellStyle name="20% - Accent1 4 10 12" xfId="13980" xr:uid="{3530946A-9F65-4BF3-8FC5-94393E11AA43}"/>
    <cellStyle name="20% - Accent1 4 10 13" xfId="13981" xr:uid="{FD542E86-BBAD-469A-953F-863171005626}"/>
    <cellStyle name="20% - Accent1 4 10 14" xfId="13982" xr:uid="{93880A85-3F85-4583-B28A-32D8FFCA3C6D}"/>
    <cellStyle name="20% - Accent1 4 10 15" xfId="13983" xr:uid="{8CE87372-ECF3-4E2E-ADF7-6597D2038D50}"/>
    <cellStyle name="20% - Accent1 4 10 16" xfId="13984" xr:uid="{4BDEDDFD-18AB-4036-B553-22C5DE1A6B79}"/>
    <cellStyle name="20% - Accent1 4 10 17" xfId="13985" xr:uid="{6C33C955-A032-459A-99F0-34C50C14DF17}"/>
    <cellStyle name="20% - Accent1 4 10 18" xfId="13986" xr:uid="{2CA6AEA3-1B18-47AC-B928-E8BBA633039E}"/>
    <cellStyle name="20% - Accent1 4 10 2" xfId="13987" xr:uid="{383E9013-A80D-4EF7-B737-40F13F241E70}"/>
    <cellStyle name="20% - Accent1 4 10 2 2" xfId="13988" xr:uid="{0E8F58B2-FBE4-4AAD-B706-4C3130602FB0}"/>
    <cellStyle name="20% - Accent1 4 10 2 3" xfId="13989" xr:uid="{9DC12435-94DB-4173-9E1A-7B483B838163}"/>
    <cellStyle name="20% - Accent1 4 10 2 4" xfId="13990" xr:uid="{9DB07DBB-7792-44C9-884C-B026663FFA5E}"/>
    <cellStyle name="20% - Accent1 4 10 2 5" xfId="13991" xr:uid="{7308D989-57F9-4A24-B4EC-A0155B5E2F05}"/>
    <cellStyle name="20% - Accent1 4 10 2 6" xfId="13992" xr:uid="{4766E916-92A8-4AB3-9622-EE3835E065F2}"/>
    <cellStyle name="20% - Accent1 4 10 2 7" xfId="13993" xr:uid="{DDA4CF96-445F-4C46-BD03-7EEC5196574F}"/>
    <cellStyle name="20% - Accent1 4 10 2 8" xfId="13994" xr:uid="{CFE74AE2-8EF1-4319-B374-970C026CF8EA}"/>
    <cellStyle name="20% - Accent1 4 10 3" xfId="13995" xr:uid="{B57BD940-811D-4F97-95D6-D796B96EB33D}"/>
    <cellStyle name="20% - Accent1 4 10 3 2" xfId="13996" xr:uid="{E65E55E9-E6F2-4446-9FC3-43170A936662}"/>
    <cellStyle name="20% - Accent1 4 10 3 3" xfId="13997" xr:uid="{921293FB-1EA8-4E21-A833-F9899935AA86}"/>
    <cellStyle name="20% - Accent1 4 10 3 4" xfId="13998" xr:uid="{C4B423AD-F823-44CF-9CD9-D0C137C0266B}"/>
    <cellStyle name="20% - Accent1 4 10 3 5" xfId="13999" xr:uid="{67C0713A-BD7B-4FC8-B9F8-3BD94D6EB246}"/>
    <cellStyle name="20% - Accent1 4 10 3 6" xfId="14000" xr:uid="{FA3E230C-EB69-4C5B-BEE0-057947B427C6}"/>
    <cellStyle name="20% - Accent1 4 10 3 7" xfId="14001" xr:uid="{1F46711E-2AA4-4FF4-AF91-47810C59AFE6}"/>
    <cellStyle name="20% - Accent1 4 10 3 8" xfId="14002" xr:uid="{54F9111E-0756-459B-A6A1-3462E89EAE9E}"/>
    <cellStyle name="20% - Accent1 4 10 4" xfId="14003" xr:uid="{5D357530-9122-4D43-924C-239CD038F03A}"/>
    <cellStyle name="20% - Accent1 4 10 4 2" xfId="14004" xr:uid="{E2900BA3-B2F2-4449-82E9-C1EABB491439}"/>
    <cellStyle name="20% - Accent1 4 10 5" xfId="14005" xr:uid="{E8E954B5-7B39-430C-9688-8F4912412967}"/>
    <cellStyle name="20% - Accent1 4 10 5 2" xfId="14006" xr:uid="{A19C2EAA-0226-43ED-9C6E-40580960E979}"/>
    <cellStyle name="20% - Accent1 4 10 6" xfId="14007" xr:uid="{F7885303-DAE4-4CD3-9D4F-2981CC68C37B}"/>
    <cellStyle name="20% - Accent1 4 10 6 2" xfId="14008" xr:uid="{CEDA68D7-2558-448E-A7E3-43869680D212}"/>
    <cellStyle name="20% - Accent1 4 10 7" xfId="14009" xr:uid="{0AA78823-6B30-4AA4-98D8-B0A1FADE4705}"/>
    <cellStyle name="20% - Accent1 4 10 7 2" xfId="14010" xr:uid="{6E9EF501-F6D5-4EA2-ABD2-9F8663951CEC}"/>
    <cellStyle name="20% - Accent1 4 10 8" xfId="14011" xr:uid="{DCB7FCF6-0375-48BF-AC56-A2595695241B}"/>
    <cellStyle name="20% - Accent1 4 10 8 2" xfId="14012" xr:uid="{5D385AFC-FE3D-4A79-824D-75D7F39D916F}"/>
    <cellStyle name="20% - Accent1 4 10 9" xfId="14013" xr:uid="{49EAA21D-31AD-48A8-ACA8-20733ECF1096}"/>
    <cellStyle name="20% - Accent1 4 10 9 2" xfId="14014" xr:uid="{E209E2AC-ADE7-494C-B9D6-DD19789A7DC0}"/>
    <cellStyle name="20% - Accent1 4 11" xfId="14015" xr:uid="{B87628BC-E782-41C9-8729-27A07CB0085D}"/>
    <cellStyle name="20% - Accent1 4 11 10" xfId="14016" xr:uid="{64D63EFE-1CBC-4CBD-BBF3-0FDD0757BE47}"/>
    <cellStyle name="20% - Accent1 4 11 10 2" xfId="14017" xr:uid="{191989D2-232F-46AE-9AC9-933C6455E2B2}"/>
    <cellStyle name="20% - Accent1 4 11 11" xfId="14018" xr:uid="{05FD3E8B-5F88-476B-896A-F7F1AEA45AC3}"/>
    <cellStyle name="20% - Accent1 4 11 11 2" xfId="14019" xr:uid="{A76FD3FF-67B5-431D-A499-438C4A25082B}"/>
    <cellStyle name="20% - Accent1 4 11 12" xfId="14020" xr:uid="{B9FEB854-125C-4E12-853D-8F67A4D0BFFA}"/>
    <cellStyle name="20% - Accent1 4 11 13" xfId="14021" xr:uid="{DD2F1582-8CBF-4FD4-A79E-7C345C4975F6}"/>
    <cellStyle name="20% - Accent1 4 11 14" xfId="14022" xr:uid="{5DFFA87F-F253-454D-8DAF-3061982D337D}"/>
    <cellStyle name="20% - Accent1 4 11 15" xfId="14023" xr:uid="{829F9FCA-DB1A-4FEC-BC64-357FE3895A9E}"/>
    <cellStyle name="20% - Accent1 4 11 16" xfId="14024" xr:uid="{62CB228E-68B6-4DC6-ADFE-961A85AA4124}"/>
    <cellStyle name="20% - Accent1 4 11 17" xfId="14025" xr:uid="{64427772-5B67-465A-874E-D0BAC9719A71}"/>
    <cellStyle name="20% - Accent1 4 11 18" xfId="14026" xr:uid="{CE47B972-1996-4DF4-9DDF-01ED0C6FD5B9}"/>
    <cellStyle name="20% - Accent1 4 11 2" xfId="14027" xr:uid="{6B27D778-88C7-44B4-B73D-1F65181CA818}"/>
    <cellStyle name="20% - Accent1 4 11 2 2" xfId="14028" xr:uid="{65E40A12-20F4-4C0A-AA5E-22AC460211CC}"/>
    <cellStyle name="20% - Accent1 4 11 2 3" xfId="14029" xr:uid="{BF83E361-B597-47DC-9C01-096BDBCE6B8A}"/>
    <cellStyle name="20% - Accent1 4 11 2 4" xfId="14030" xr:uid="{FB4CE6A2-C9A2-48B7-A3E5-994213A99586}"/>
    <cellStyle name="20% - Accent1 4 11 2 5" xfId="14031" xr:uid="{81A6546F-D0A9-4EB4-B200-A2A6CD7003A8}"/>
    <cellStyle name="20% - Accent1 4 11 2 6" xfId="14032" xr:uid="{F9594E9B-9E73-4E2B-A560-A96591AC6A09}"/>
    <cellStyle name="20% - Accent1 4 11 2 7" xfId="14033" xr:uid="{5ADEE00A-A7BD-4E2E-AAE3-9601FF542339}"/>
    <cellStyle name="20% - Accent1 4 11 2 8" xfId="14034" xr:uid="{38C34486-238E-4AEB-9DF1-20F3D35A83BE}"/>
    <cellStyle name="20% - Accent1 4 11 3" xfId="14035" xr:uid="{022AAF23-D20E-4C1D-9FFE-F513BE7032B6}"/>
    <cellStyle name="20% - Accent1 4 11 3 2" xfId="14036" xr:uid="{9FEA3833-D9D4-4915-AC9A-594EB328A572}"/>
    <cellStyle name="20% - Accent1 4 11 3 3" xfId="14037" xr:uid="{16719513-8554-4B82-B0CE-01D1815B8FC8}"/>
    <cellStyle name="20% - Accent1 4 11 3 4" xfId="14038" xr:uid="{10A85ADB-C5F7-4849-BDA1-E887B412A7CC}"/>
    <cellStyle name="20% - Accent1 4 11 3 5" xfId="14039" xr:uid="{22FB7F79-75BB-4AFA-BF7A-85C01DEB981E}"/>
    <cellStyle name="20% - Accent1 4 11 3 6" xfId="14040" xr:uid="{B4E1A089-46AA-4A91-9B96-25587B8CE5A3}"/>
    <cellStyle name="20% - Accent1 4 11 3 7" xfId="14041" xr:uid="{24E94D90-CF07-4AEE-A1A1-18F04DE15930}"/>
    <cellStyle name="20% - Accent1 4 11 3 8" xfId="14042" xr:uid="{03F25DB6-15FA-4D4F-AF66-12D7CA943DEA}"/>
    <cellStyle name="20% - Accent1 4 11 4" xfId="14043" xr:uid="{444757A2-6CAF-4CA1-8346-BB298E83398C}"/>
    <cellStyle name="20% - Accent1 4 11 4 2" xfId="14044" xr:uid="{3FBBB59A-80B2-418B-B2C9-D5C453AF2B7D}"/>
    <cellStyle name="20% - Accent1 4 11 5" xfId="14045" xr:uid="{81A78390-EE0B-49B0-9099-D7E7F72241C6}"/>
    <cellStyle name="20% - Accent1 4 11 5 2" xfId="14046" xr:uid="{361F84CA-FAFE-4997-981A-27C1776792D1}"/>
    <cellStyle name="20% - Accent1 4 11 6" xfId="14047" xr:uid="{61ED8DF9-DA9A-4508-AE1E-F953BB2F9C76}"/>
    <cellStyle name="20% - Accent1 4 2" xfId="14048" xr:uid="{96373BB3-9365-4E46-BC56-3BB5BCF29FA4}"/>
    <cellStyle name="20% - Accent1 4_Cap.adeq" xfId="41907" xr:uid="{32B9357D-7C9C-4907-A25D-6E97357F4031}"/>
    <cellStyle name="20% - Accent1 5" xfId="14049" xr:uid="{5D4CF2C5-8C33-4DFF-9534-6419A9B9FAEE}"/>
    <cellStyle name="20% - Accent1 5 2" xfId="14050" xr:uid="{2A465477-08FC-4396-A1EB-DDBAB7F8C06D}"/>
    <cellStyle name="20% - Accent1 5 3" xfId="14051" xr:uid="{6C841259-2EBD-4F09-9835-30E0BA8CD8C5}"/>
    <cellStyle name="20% - Accent1 5 4" xfId="14052" xr:uid="{80BD8A1C-D909-43B9-9C4D-05DD2EAFEB2A}"/>
    <cellStyle name="20% - Accent1 5_Cap.adeq" xfId="41908" xr:uid="{2B073C44-55C6-4674-B6A8-69DFD2D676D6}"/>
    <cellStyle name="20% - Accent1 6" xfId="14053" xr:uid="{5F1635B4-714F-4C63-A5D6-D0176147B914}"/>
    <cellStyle name="20% - Accent1 6 2" xfId="14054" xr:uid="{E8614557-864F-4D02-80FF-9022BA60F0F6}"/>
    <cellStyle name="20% - Accent1 6 3" xfId="14055" xr:uid="{BAD16002-7E68-4664-8910-387783222A9D}"/>
    <cellStyle name="20% - Accent1 6 4" xfId="14056" xr:uid="{91C8FECF-B50B-4843-B262-A64782E6B0E9}"/>
    <cellStyle name="20% - Accent1 6_Cap.adeq" xfId="41909" xr:uid="{AE1C2C65-1074-4DCA-A72D-500EACEF0205}"/>
    <cellStyle name="20% - Accent1 7" xfId="14057" xr:uid="{CE125167-D4C2-4D9D-A519-CB4F4E6EB16B}"/>
    <cellStyle name="20% - Accent1 7 2" xfId="14058" xr:uid="{87CD0DBE-8947-45D9-808E-544F09D7D93E}"/>
    <cellStyle name="20% - Accent1 7_Cap.adeq" xfId="41910" xr:uid="{7BD2F483-37FB-4646-89AE-EBE95A7BD492}"/>
    <cellStyle name="20% - Accent1 8" xfId="14059" xr:uid="{5E28558D-18C6-4FBD-97E5-3346DA2FA3DA}"/>
    <cellStyle name="20% - Accent1 8 2" xfId="14060" xr:uid="{DDC3D8D1-3805-489C-BD72-13A90D0E05BD}"/>
    <cellStyle name="20% - Accent1 8_Cap.adeq" xfId="41911" xr:uid="{CF81E23D-7B67-4DD8-A26C-6A8D458A2E72}"/>
    <cellStyle name="20% - Accent1 9" xfId="14061" xr:uid="{ED141D71-3209-4418-B0C1-C0980140855F}"/>
    <cellStyle name="20% - Accent1 9 2" xfId="14062" xr:uid="{8AC73B3A-1476-416A-A29C-D19DCEA73F08}"/>
    <cellStyle name="20% - Accent1 9 2 2" xfId="14063" xr:uid="{74A5202C-F6E2-4785-960F-0EF732A093D8}"/>
    <cellStyle name="20% - Accent1 9 2 3" xfId="14064" xr:uid="{7DEAC998-C97E-461C-BBFF-75E9F6AC39F3}"/>
    <cellStyle name="20% - Accent1 9 2_AVA DVA EL" xfId="14065" xr:uid="{5A17BD4B-87F9-4241-88D4-9F9FD598C884}"/>
    <cellStyle name="20% - Accent1 9_Cap.adeq" xfId="41912" xr:uid="{B58B6335-04D0-46C2-A305-3E65141BAA8E}"/>
    <cellStyle name="20% - Accent1_4Q16" xfId="14066" xr:uid="{96367B2D-79D8-44B4-8847-5D74C56A681D}"/>
    <cellStyle name="20% - Accent2" xfId="3393" xr:uid="{2A005FD7-2740-41E0-A675-1C92647311B7}"/>
    <cellStyle name="20% - Accent2 10" xfId="14067" xr:uid="{A57655D5-4EAE-4ADA-B538-F8E068855368}"/>
    <cellStyle name="20% - Accent2 10 2" xfId="14068" xr:uid="{0132ED3C-FA69-4B5F-8C89-24FD32D88307}"/>
    <cellStyle name="20% - Accent2 10 2 2" xfId="14069" xr:uid="{3B6486B0-2A79-48C2-BD97-DB1591286069}"/>
    <cellStyle name="20% - Accent2 10 2 3" xfId="14070" xr:uid="{5D36951A-76B5-4953-AE82-FCF7ECECC63A}"/>
    <cellStyle name="20% - Accent2 10 2_AVA DVA EL" xfId="14071" xr:uid="{6A060ED6-A37E-478A-93CE-5F4FFB4EFB54}"/>
    <cellStyle name="20% - Accent2 10 3" xfId="14072" xr:uid="{5239E175-71CF-47C5-96DD-DA2983E2C358}"/>
    <cellStyle name="20% - Accent2 10 4" xfId="14073" xr:uid="{9B5EA9E8-8699-40B7-9516-F3A3903CD9C6}"/>
    <cellStyle name="20% - Accent2 10_AVA DVA EL" xfId="14074" xr:uid="{553D27AB-ECE2-44B3-907B-F398C014CF5B}"/>
    <cellStyle name="20% - Accent2 11" xfId="14075" xr:uid="{0CE9ADBE-E15E-4349-A6BC-F10604EB4C8A}"/>
    <cellStyle name="20% - Accent2 11 2" xfId="14076" xr:uid="{820F1818-D59F-4D65-8C16-97779B4EF518}"/>
    <cellStyle name="20% - Accent2 11 2 2" xfId="14077" xr:uid="{28711D65-878E-4F4D-96C5-BAC596F5885A}"/>
    <cellStyle name="20% - Accent2 11 2 3" xfId="14078" xr:uid="{73ABA812-9343-4F8F-B5ED-E90E06AA6A94}"/>
    <cellStyle name="20% - Accent2 11 2_AVA DVA EL" xfId="14079" xr:uid="{D36BCA0A-2583-4D60-AFA7-973B9A87A256}"/>
    <cellStyle name="20% - Accent2 11 3" xfId="14080" xr:uid="{1A620326-C93F-4CA4-A322-70D3E36C30AF}"/>
    <cellStyle name="20% - Accent2 11 4" xfId="14081" xr:uid="{2A65CEB6-E000-4AB5-B482-4224E44A4A99}"/>
    <cellStyle name="20% - Accent2 11_AVA DVA EL" xfId="14082" xr:uid="{25338515-A757-48AD-8352-3924673DEFBC}"/>
    <cellStyle name="20% - Accent2 12" xfId="14083" xr:uid="{8C94F9D1-57F5-40B2-8246-050207717413}"/>
    <cellStyle name="20% - Accent2 12 2" xfId="14084" xr:uid="{74C20CCA-C08B-4E49-83E2-65E6FE0B7431}"/>
    <cellStyle name="20% - Accent2 12 2 2" xfId="14085" xr:uid="{B395FA4B-E414-439B-A9F4-9B5B630B3B45}"/>
    <cellStyle name="20% - Accent2 12 2 3" xfId="14086" xr:uid="{BF02B815-4CAA-4DB4-A8B3-CC8C1E481EC8}"/>
    <cellStyle name="20% - Accent2 12 2_AVA DVA EL" xfId="14087" xr:uid="{1C58C5C6-875E-4EC9-AC32-C1931504FFA9}"/>
    <cellStyle name="20% - Accent2 12 3" xfId="14088" xr:uid="{A7333D86-20B1-4EA5-9EEA-D276D1855709}"/>
    <cellStyle name="20% - Accent2 12 4" xfId="14089" xr:uid="{828E1E0B-D4FE-47DE-85AD-C2176062C7DA}"/>
    <cellStyle name="20% - Accent2 12_AVA DVA EL" xfId="14090" xr:uid="{140FD7D2-1406-4EEC-8D58-78827B67DEF0}"/>
    <cellStyle name="20% - Accent2 13" xfId="14091" xr:uid="{C355D159-553E-4405-9E3A-9BD33F4FAD55}"/>
    <cellStyle name="20% - Accent2 13 2" xfId="14092" xr:uid="{C68A29CE-DFC3-4EE4-9216-F4757D6818CA}"/>
    <cellStyle name="20% - Accent2 13 3" xfId="14093" xr:uid="{B7F69962-1B20-49F9-AC15-EA37F0B3FC04}"/>
    <cellStyle name="20% - Accent2 13_AVA DVA EL" xfId="14094" xr:uid="{B545375E-7B6A-49B7-9451-A304AD3ED74A}"/>
    <cellStyle name="20% - Accent2 14" xfId="14095" xr:uid="{0E766F97-BB53-4D50-B0FD-E0A5F742B519}"/>
    <cellStyle name="20% - Accent2 14 2" xfId="14096" xr:uid="{4CB5301D-CB14-4384-840A-6DE826E91846}"/>
    <cellStyle name="20% - Accent2 14 3" xfId="14097" xr:uid="{8BD529E5-D3FC-45FE-B6FE-6FB227B9262B}"/>
    <cellStyle name="20% - Accent2 14_AVA DVA EL" xfId="14098" xr:uid="{6D24B4A7-76C8-4994-9893-39FBB411178A}"/>
    <cellStyle name="20% - Accent2 15" xfId="14099" xr:uid="{F0E7C957-1BDD-4E0A-9794-1BBC41C60652}"/>
    <cellStyle name="20% - Accent2 15 2" xfId="14100" xr:uid="{AFC0FBF5-A722-4BA1-AB6B-3FD313116EF2}"/>
    <cellStyle name="20% - Accent2 15 3" xfId="14101" xr:uid="{2DC644D0-D2C1-490B-9707-9B454E06F913}"/>
    <cellStyle name="20% - Accent2 15_AVA DVA EL" xfId="14102" xr:uid="{F3F96895-BD14-446F-AB82-C0DC039DB079}"/>
    <cellStyle name="20% - Accent2 16" xfId="14103" xr:uid="{D552B4FF-BD92-4541-938F-0151032951A5}"/>
    <cellStyle name="20% - Accent2 18" xfId="42695" xr:uid="{E70C14B1-3D06-4E02-B04C-D90FAB98C3AE}"/>
    <cellStyle name="20% - Accent2 19" xfId="42737" xr:uid="{8E5F32E9-EF5C-45E7-8E47-70C34D2029E3}"/>
    <cellStyle name="20% - Accent2 2" xfId="3394" xr:uid="{95BEB51D-9B34-4118-8551-1CACEDEA8049}"/>
    <cellStyle name="20% - Accent2 2 2" xfId="3395" xr:uid="{4E8CB638-C92B-4AF1-84D4-C27C3C05A29F}"/>
    <cellStyle name="20% - Accent2 2 2 2" xfId="14104" xr:uid="{94FB2742-E826-40D7-A2DB-6B814FACBA2B}"/>
    <cellStyle name="20% - Accent2 2 2 3" xfId="14105" xr:uid="{61903249-CB42-41C2-8BDB-B3FA8A653023}"/>
    <cellStyle name="20% - Accent2 2 2 4" xfId="14106" xr:uid="{B9408367-7770-464F-8F6C-19E91D62DF5A}"/>
    <cellStyle name="20% - Accent2 2 2 5" xfId="14107" xr:uid="{17133287-036A-4EAB-9A82-F63CF801478F}"/>
    <cellStyle name="20% - Accent2 2 2 6" xfId="14108" xr:uid="{A18B7CDE-E603-46B8-8837-A52B5DCE7AA0}"/>
    <cellStyle name="20% - Accent2 2 2 7" xfId="14109" xr:uid="{008A328C-7DB7-4441-BA4D-F007046FC77E}"/>
    <cellStyle name="20% - Accent2 2 2_AVA DVA EL" xfId="14110"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11" xr:uid="{CE25E803-68C0-4111-B417-4C31F22B9FAB}"/>
    <cellStyle name="20% - Accent2 2 4" xfId="3401" xr:uid="{D351D241-E64D-4202-9406-80BFEA1642E8}"/>
    <cellStyle name="20% - Accent2 2 4 2" xfId="14113" xr:uid="{960A04D2-BA91-493B-9760-518841D4FB4E}"/>
    <cellStyle name="20% - Accent2 2 4_Cap.adeq" xfId="14112" xr:uid="{51B83A26-1773-4ED9-A584-F8D70993D606}"/>
    <cellStyle name="20% - Accent2 2 5" xfId="14114" xr:uid="{A692D33C-231D-460A-BF51-8A7A7433C158}"/>
    <cellStyle name="20% - Accent2 2 6" xfId="14115" xr:uid="{5529E707-1686-4681-BA6F-338F5CDAC5B1}"/>
    <cellStyle name="20% - Accent2 2 7" xfId="14116" xr:uid="{3695234F-D50D-44ED-AB85-1AEAF983D73C}"/>
    <cellStyle name="20% - Accent2 2_4Q16" xfId="14117" xr:uid="{C2961169-4235-4E35-AB1F-949DF113B30D}"/>
    <cellStyle name="20% - Accent2 20" xfId="42775" xr:uid="{927CAF10-7624-434C-ACB6-30641BD3B364}"/>
    <cellStyle name="20% - Accent2 3" xfId="3402" xr:uid="{20B0155A-2323-4A1B-99D0-242FA04298B5}"/>
    <cellStyle name="20% - Accent2 3 2" xfId="14119" xr:uid="{0D43631D-3418-4A1D-8AD2-EBEC16C064A0}"/>
    <cellStyle name="20% - Accent2 3_Cap.adeq" xfId="14118" xr:uid="{313DFC43-F9F9-46F4-A06A-B1A857CF55A7}"/>
    <cellStyle name="20% - Accent2 4" xfId="14120" xr:uid="{61EAEBC2-8BD4-4853-BC3C-1AF990ED3614}"/>
    <cellStyle name="20% - Accent2 4 2" xfId="14121" xr:uid="{12A52AD0-66BD-4F23-9FF4-2E0B93FE4C5E}"/>
    <cellStyle name="20% - Accent2 4 3" xfId="14122" xr:uid="{6EED4645-B9DE-4A5B-AFA2-2FADEA3FF44B}"/>
    <cellStyle name="20% - Accent2 4 4" xfId="14123" xr:uid="{3926DE14-8187-4730-ACD6-3FEB6D9A9FBB}"/>
    <cellStyle name="20% - Accent2 4_Cap.adeq" xfId="41913" xr:uid="{729E8FD5-9D19-436F-BBF8-9CD6443D0EDB}"/>
    <cellStyle name="20% - Accent2 5" xfId="14124" xr:uid="{C2C342AC-6D3C-434E-87AE-9A6A6BA5B76B}"/>
    <cellStyle name="20% - Accent2 5 2" xfId="14125" xr:uid="{DC18F335-95A8-488A-92DF-3AC70E263C49}"/>
    <cellStyle name="20% - Accent2 5_Cap.adeq" xfId="41914" xr:uid="{941D0113-21FC-413A-A391-FC37CD08FE5A}"/>
    <cellStyle name="20% - Accent2 6" xfId="14126" xr:uid="{9A491AB7-5B62-4CFE-A574-A0726E0F965F}"/>
    <cellStyle name="20% - Accent2 6 2" xfId="14127" xr:uid="{AF53A7B2-D395-4F60-8F5E-5A6105D7B815}"/>
    <cellStyle name="20% - Accent2 6_Cap.adeq" xfId="41915" xr:uid="{FFD50C8F-2D96-4F01-A68E-575E23C9C270}"/>
    <cellStyle name="20% - Accent2 7" xfId="14128" xr:uid="{66FBAF86-FC5E-4FB2-8679-74BF8D432BD4}"/>
    <cellStyle name="20% - Accent2 7 2" xfId="14129" xr:uid="{6CE204E6-37F5-4FE9-B524-89866DEA4B46}"/>
    <cellStyle name="20% - Accent2 7 2 2" xfId="14130" xr:uid="{3A203717-5D3B-48EE-817C-F0F4DFA5C9DD}"/>
    <cellStyle name="20% - Accent2 7 2 3" xfId="14131" xr:uid="{7C5F54EB-2141-4D36-AE83-D362D2E639DD}"/>
    <cellStyle name="20% - Accent2 7 2_AVA DVA EL" xfId="14132" xr:uid="{9F5B65F4-7838-4D27-9E3A-F95C94C37426}"/>
    <cellStyle name="20% - Accent2 7 3" xfId="14133" xr:uid="{EA9931D4-5D8D-4A62-BA11-8E9AB71C3B47}"/>
    <cellStyle name="20% - Accent2 7 3 2" xfId="14134" xr:uid="{D32773F5-5EC5-40A3-9728-FFBC38FCC1F6}"/>
    <cellStyle name="20% - Accent2 7 3 3" xfId="14135" xr:uid="{1275647E-BEC5-416E-8BF2-81D52826807C}"/>
    <cellStyle name="20% - Accent2 7 3_AVA DVA EL" xfId="14136" xr:uid="{1663788E-001E-4D9C-AF04-0C398044F2B2}"/>
    <cellStyle name="20% - Accent2 7_Cap.adeq" xfId="41916" xr:uid="{01AEEA5C-7D68-48F7-A098-64C0F34112FB}"/>
    <cellStyle name="20% - Accent2 8" xfId="14137" xr:uid="{E9EEBCC4-FA5C-4C4A-844A-5682B764C792}"/>
    <cellStyle name="20% - Accent2 8 2" xfId="14138" xr:uid="{C31CFD6D-8954-4541-8EC2-4B4E3A783015}"/>
    <cellStyle name="20% - Accent2 8 2 2" xfId="14139" xr:uid="{794311BC-CE22-4428-B7FB-BE632CAAF0E0}"/>
    <cellStyle name="20% - Accent2 8 2 3" xfId="14140" xr:uid="{07E249FC-8072-4505-A0DB-1B7ED38EEEF3}"/>
    <cellStyle name="20% - Accent2 8 2_AVA DVA EL" xfId="14141" xr:uid="{7C1E2F99-8626-4469-BD1C-B11B47192FDC}"/>
    <cellStyle name="20% - Accent2 8 3" xfId="14142" xr:uid="{0963D2A4-FF35-4050-A2BC-72E2F21685A9}"/>
    <cellStyle name="20% - Accent2 8 3 2" xfId="14143" xr:uid="{BC00F845-9E22-48F0-8CD1-93E9F67DC046}"/>
    <cellStyle name="20% - Accent2 8 3 3" xfId="14144" xr:uid="{06DB9D68-A436-482B-A0CB-FBE98EAC121B}"/>
    <cellStyle name="20% - Accent2 8 3_AVA DVA EL" xfId="14145" xr:uid="{206B664D-A752-4F4C-9092-EF2D4532F5DB}"/>
    <cellStyle name="20% - Accent2 8_Cap.adeq" xfId="41917" xr:uid="{94A9C83E-A77A-4483-AAD3-8D20EA236E48}"/>
    <cellStyle name="20% - Accent2 9" xfId="14146" xr:uid="{63C9DA2D-7E1A-439E-80A1-3E137F0D32B0}"/>
    <cellStyle name="20% - Accent2 9 2" xfId="14147" xr:uid="{835B7F2C-2A49-4B52-9FB9-DFCD4DEDF488}"/>
    <cellStyle name="20% - Accent2 9 2 2" xfId="14148" xr:uid="{98D1EF5B-DF34-4CBE-AFBD-03FBFE5AF794}"/>
    <cellStyle name="20% - Accent2 9 2 3" xfId="14149" xr:uid="{6F3408E3-EA0D-4BF0-84B9-AE15CF0AA009}"/>
    <cellStyle name="20% - Accent2 9 2_AVA DVA EL" xfId="14150" xr:uid="{B663F9D2-693F-41AE-A2BB-39BADA4AF7E3}"/>
    <cellStyle name="20% - Accent2 9 3" xfId="14151" xr:uid="{3204C239-8180-4F5C-94D7-5E065BC9D4C7}"/>
    <cellStyle name="20% - Accent2 9 3 2" xfId="14152" xr:uid="{D91546FA-E470-4430-B6B4-EB9B9010EDC5}"/>
    <cellStyle name="20% - Accent2 9 3 3" xfId="14153" xr:uid="{3B75923C-5FAA-449F-8E44-5A2F7F540717}"/>
    <cellStyle name="20% - Accent2 9 3_AVA DVA EL" xfId="14154" xr:uid="{68607F2D-12B4-44E0-9BB6-C607D0EA0FC7}"/>
    <cellStyle name="20% - Accent2 9_Cap.adeq" xfId="41918" xr:uid="{4D37C192-CAB5-4642-90AC-11B71B3F3E2A}"/>
    <cellStyle name="20% - Accent2_4Q16" xfId="14155" xr:uid="{3617AEA2-8647-474C-8EA8-0D3A4885899E}"/>
    <cellStyle name="20% - Accent3" xfId="3403" xr:uid="{C762C295-CDB6-4B34-8381-99DD6B06BEDD}"/>
    <cellStyle name="20% - Accent3 10" xfId="14156" xr:uid="{0708864E-76F1-417B-90C5-5C3724F5A200}"/>
    <cellStyle name="20% - Accent3 10 2" xfId="14157" xr:uid="{B04BBCA7-6E61-44F0-B867-0662BA7549A9}"/>
    <cellStyle name="20% - Accent3 10 2 2" xfId="14158" xr:uid="{7B904782-D995-4A1E-957F-F3251CEA17F9}"/>
    <cellStyle name="20% - Accent3 10 2 3" xfId="14159" xr:uid="{23FEC3E9-94D8-4B6C-8AA5-F595D2E8BB3F}"/>
    <cellStyle name="20% - Accent3 10 2_AVA DVA EL" xfId="14160" xr:uid="{69DFCE0A-84CE-4E8B-8F02-C1CCA8976E8B}"/>
    <cellStyle name="20% - Accent3 10 3" xfId="14161" xr:uid="{A3E35AB9-7CCD-4525-B1A2-F0084ABAAE3A}"/>
    <cellStyle name="20% - Accent3 10 4" xfId="14162" xr:uid="{9675856B-2ACC-493E-AF06-E4AE6BCAAA56}"/>
    <cellStyle name="20% - Accent3 10_AVA DVA EL" xfId="14163" xr:uid="{49C36510-A939-45A6-B6E7-4027D6B76675}"/>
    <cellStyle name="20% - Accent3 11" xfId="14164" xr:uid="{95625304-9D60-421F-98FF-4DA0A00B5EEF}"/>
    <cellStyle name="20% - Accent3 11 2" xfId="14165" xr:uid="{CC74BC41-B4DF-4BD6-B431-DA8464FF3ED7}"/>
    <cellStyle name="20% - Accent3 11 2 2" xfId="14166" xr:uid="{79B77F76-E4F0-4D95-ABDF-F98F4B92769F}"/>
    <cellStyle name="20% - Accent3 11 2 3" xfId="14167" xr:uid="{0F19B2F5-73C2-4DD8-92C8-57169CF1C70C}"/>
    <cellStyle name="20% - Accent3 11 2_AVA DVA EL" xfId="14168" xr:uid="{9D0600AC-0F7E-4BB6-86CC-0678E6E7F6BC}"/>
    <cellStyle name="20% - Accent3 11 3" xfId="14169" xr:uid="{1F68E12F-475C-4280-ADBE-2FFF56EA960D}"/>
    <cellStyle name="20% - Accent3 11 4" xfId="14170" xr:uid="{DDB8373F-8580-4C54-986B-57A84CAF71A3}"/>
    <cellStyle name="20% - Accent3 11_AVA DVA EL" xfId="14171" xr:uid="{6A122824-5325-4EAC-96A3-803B58FDE954}"/>
    <cellStyle name="20% - Accent3 12" xfId="14172" xr:uid="{F19E2107-2F7D-4A2B-AC48-4DEEEEBE7F09}"/>
    <cellStyle name="20% - Accent3 12 2" xfId="14173" xr:uid="{5D6BB9C1-4D4C-4102-8D25-F09CE5D32380}"/>
    <cellStyle name="20% - Accent3 12 2 2" xfId="14174" xr:uid="{52D0FE24-A6FB-4C3D-90C2-A868AF19EF6B}"/>
    <cellStyle name="20% - Accent3 12 2 3" xfId="14175" xr:uid="{D6FDADAA-6FAB-443E-A1D6-BEBBBF0CF584}"/>
    <cellStyle name="20% - Accent3 12 2_AVA DVA EL" xfId="14176" xr:uid="{8623510E-0134-4978-8B85-5EFEE5DD6C44}"/>
    <cellStyle name="20% - Accent3 12 3" xfId="14177" xr:uid="{48798D59-22C6-4F8C-B3B4-6A5E5DEEC7E0}"/>
    <cellStyle name="20% - Accent3 12 4" xfId="14178" xr:uid="{874404CA-CCBD-4F03-AF28-D645428D01C9}"/>
    <cellStyle name="20% - Accent3 12_AVA DVA EL" xfId="14179" xr:uid="{195ACB73-A925-42BB-8BF7-0365590132A1}"/>
    <cellStyle name="20% - Accent3 13" xfId="14180" xr:uid="{B4F7537E-DA68-43C4-970E-4E69DE221A7B}"/>
    <cellStyle name="20% - Accent3 13 2" xfId="14181" xr:uid="{1490EA16-6629-43B9-A8C1-8789F76159F7}"/>
    <cellStyle name="20% - Accent3 13 3" xfId="14182" xr:uid="{AD1E3E38-957D-48B1-8806-DD26D38D3DBC}"/>
    <cellStyle name="20% - Accent3 13_AVA DVA EL" xfId="14183" xr:uid="{3F521E5A-043A-4739-9F9B-1AE067EC83DB}"/>
    <cellStyle name="20% - Accent3 14" xfId="14184" xr:uid="{5EB6DF7B-8C6B-4498-AC2A-19641FB9ECEE}"/>
    <cellStyle name="20% - Accent3 14 2" xfId="14185" xr:uid="{45D438DA-7DC5-4DF4-B2D8-FE302F89A1D2}"/>
    <cellStyle name="20% - Accent3 14 3" xfId="14186" xr:uid="{1718D3DD-26A6-4472-B81E-B5DC85F08E42}"/>
    <cellStyle name="20% - Accent3 14_AVA DVA EL" xfId="14187" xr:uid="{A98085F9-5F28-414E-8EA3-C52AF0490C71}"/>
    <cellStyle name="20% - Accent3 15" xfId="14188" xr:uid="{C581EBAA-B7DF-45A4-8836-D070FB722420}"/>
    <cellStyle name="20% - Accent3 15 2" xfId="14189" xr:uid="{366884F4-6CAC-4F48-81D0-37279A0F33B6}"/>
    <cellStyle name="20% - Accent3 15 3" xfId="14190" xr:uid="{1F382E27-A65A-43E7-A7A5-5471C08D5AC3}"/>
    <cellStyle name="20% - Accent3 15_AVA DVA EL" xfId="14191" xr:uid="{27426AE6-D33C-4C59-8AA7-676D6C821610}"/>
    <cellStyle name="20% - Accent3 16" xfId="14192" xr:uid="{62C111A2-B57E-4485-B3F7-03E16B2EF961}"/>
    <cellStyle name="20% - Accent3 17" xfId="14193" xr:uid="{0659A9A8-B761-431D-88F6-971526242520}"/>
    <cellStyle name="20% - Accent3 19" xfId="42696" xr:uid="{3ACB46FA-C16E-4CA6-A601-063703C828C9}"/>
    <cellStyle name="20% - Accent3 2" xfId="3404" xr:uid="{08E02867-7F47-45A2-A015-73DD9CBEF372}"/>
    <cellStyle name="20% - Accent3 2 2" xfId="3405" xr:uid="{71D83444-99A3-446C-9F05-6DCCF22A6275}"/>
    <cellStyle name="20% - Accent3 2 2 2" xfId="14194" xr:uid="{2902A791-C625-4039-B2FF-254DC2CD4459}"/>
    <cellStyle name="20% - Accent3 2 2 3" xfId="14195" xr:uid="{CFDC9A5A-F9F1-4FF4-AD08-CF67D5668538}"/>
    <cellStyle name="20% - Accent3 2 2_AVA DVA EL" xfId="14196"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97" xr:uid="{7CA956B3-2D50-43A3-9559-3AC31DFF6B95}"/>
    <cellStyle name="20% - Accent3 2 4" xfId="3411" xr:uid="{00727376-5765-45BC-8D23-0D51927D1C4B}"/>
    <cellStyle name="20% - Accent3 2 4 2" xfId="14198" xr:uid="{C25C3796-4EE5-43DC-91E5-219D0FEAB72F}"/>
    <cellStyle name="20% - Accent3 2 4_Balanse bankkonsern" xfId="14199" xr:uid="{35F5C57F-8CC3-4357-ADEB-EF90E933F692}"/>
    <cellStyle name="20% - Accent3 2 5" xfId="14200" xr:uid="{9A5478D4-60C3-4B14-8F19-4B3D875835A0}"/>
    <cellStyle name="20% - Accent3 2 6" xfId="14201" xr:uid="{E405FD7C-09A0-4343-8BFF-59288B29A72B}"/>
    <cellStyle name="20% - Accent3 2 7" xfId="14202" xr:uid="{0657A3A2-09DB-487A-ABE7-CBA44BA629AA}"/>
    <cellStyle name="20% - Accent3 2_4Q16" xfId="14203" xr:uid="{668A5963-2F7E-454C-8AD1-0A00A3BE8E7E}"/>
    <cellStyle name="20% - Accent3 20" xfId="42738" xr:uid="{59E52339-73BF-4BC6-B17A-6CE769320BA7}"/>
    <cellStyle name="20% - Accent3 21" xfId="42776" xr:uid="{04FCF6F1-AE9C-4335-95F0-B5041D4BCF04}"/>
    <cellStyle name="20% - Accent3 3" xfId="3412" xr:uid="{70255C1D-7BC6-4A9F-89C4-E1175BB6E7B0}"/>
    <cellStyle name="20% - Accent3 3 2" xfId="14204" xr:uid="{CA01B512-1D86-4AD3-9D7E-3913ED73A6DC}"/>
    <cellStyle name="20% - Accent3 3_Balanse bankkonsern" xfId="14205" xr:uid="{9AD9BF4B-F152-42C8-A9A1-A364117C6B94}"/>
    <cellStyle name="20% - Accent3 4" xfId="14206" xr:uid="{D0B25048-F240-4225-80DE-3620C6DAB01F}"/>
    <cellStyle name="20% - Accent3 4 2" xfId="14207" xr:uid="{BAB99659-04B3-4C59-A290-0458AC7932E9}"/>
    <cellStyle name="20% - Accent3 4 3" xfId="14208" xr:uid="{6971941E-5208-49A5-8236-6B0B8BF2FB94}"/>
    <cellStyle name="20% - Accent3 4 4" xfId="14209" xr:uid="{C4CC26CC-15B0-42E9-92D8-59AE2F6084FD}"/>
    <cellStyle name="20% - Accent3 4_Balanse bankkonsern" xfId="14210" xr:uid="{58A83BD7-D2DB-455D-B662-F63CFC3D1AF4}"/>
    <cellStyle name="20% - Accent3 5" xfId="14211" xr:uid="{55A16C8C-5783-4D3E-8CEA-01724EA48A1C}"/>
    <cellStyle name="20% - Accent3 5 2" xfId="14212" xr:uid="{33FD93B5-CACB-4F47-B150-A24C71D9842F}"/>
    <cellStyle name="20% - Accent3 5_Balanse bankkonsern" xfId="14213" xr:uid="{F8189BC4-FB93-4533-AED3-D2BC6D8B43A8}"/>
    <cellStyle name="20% - Accent3 6" xfId="14214" xr:uid="{DEA6111D-0377-44A5-9E11-72CDFFD497C6}"/>
    <cellStyle name="20% - Accent3 6 2" xfId="14215" xr:uid="{E8AA5503-EC07-4281-B736-6F6068389165}"/>
    <cellStyle name="20% - Accent3 6_Balanse bankkonsern" xfId="14216" xr:uid="{C4B75224-0A72-4948-8BDC-A11FE91877EE}"/>
    <cellStyle name="20% - Accent3 7" xfId="14217" xr:uid="{26EBA649-4F62-4A71-AD49-A219D32FD5FA}"/>
    <cellStyle name="20% - Accent3 7 2" xfId="14218" xr:uid="{CABCACDB-D61A-4C3B-9A8F-D1332F19B95B}"/>
    <cellStyle name="20% - Accent3 7 2 2" xfId="14219" xr:uid="{2596A604-FC2B-4509-9CC5-75018C249F52}"/>
    <cellStyle name="20% - Accent3 7 2 3" xfId="14220" xr:uid="{E4D49D34-5899-487E-9985-BE210C43EC5B}"/>
    <cellStyle name="20% - Accent3 7 2_AVA DVA EL" xfId="14221" xr:uid="{A0FFE750-2D06-4199-B6CA-8A03A1E099ED}"/>
    <cellStyle name="20% - Accent3 7 3" xfId="14222" xr:uid="{AEFE4BED-76DC-4A99-905D-B925C2FCE84B}"/>
    <cellStyle name="20% - Accent3 7 3 2" xfId="14223" xr:uid="{AFD051EA-A630-450F-ADFF-B3FC1651F071}"/>
    <cellStyle name="20% - Accent3 7 3 3" xfId="14224" xr:uid="{E1E3D6A1-8B2D-490A-BEE4-61B98D4E3A7E}"/>
    <cellStyle name="20% - Accent3 7 3_AVA DVA EL" xfId="14225" xr:uid="{8AA9B21C-583B-4FCB-8150-F324F41203EE}"/>
    <cellStyle name="20% - Accent3 7_Balanse bankkonsern" xfId="14226" xr:uid="{CAF06530-927C-4DF8-BFCE-C299DFA0063A}"/>
    <cellStyle name="20% - Accent3 8" xfId="14227" xr:uid="{C28FF2F8-A458-41BD-B3D4-615F2815FB4A}"/>
    <cellStyle name="20% - Accent3 8 2" xfId="14228" xr:uid="{9F81B6FD-49D5-4A40-830C-E7D25B67FD8C}"/>
    <cellStyle name="20% - Accent3 8 2 2" xfId="14229" xr:uid="{59FD668C-5701-4487-95B1-B99C9856A7D5}"/>
    <cellStyle name="20% - Accent3 8 2 3" xfId="14230" xr:uid="{391C1085-9503-4E02-81F0-E79FF40F0A95}"/>
    <cellStyle name="20% - Accent3 8 2_AVA DVA EL" xfId="14231" xr:uid="{7E728FF3-A789-4F8A-BE62-FB831003B8C5}"/>
    <cellStyle name="20% - Accent3 8 3" xfId="14232" xr:uid="{4BA8A3E5-6AA3-4A86-82B0-FEFDBF925367}"/>
    <cellStyle name="20% - Accent3 8 3 2" xfId="14233" xr:uid="{5606B109-9699-4BE0-96B3-3CFDAAA7A0EC}"/>
    <cellStyle name="20% - Accent3 8 3 3" xfId="14234" xr:uid="{7251768B-B249-421C-A2FA-FEAF7B963ACB}"/>
    <cellStyle name="20% - Accent3 8 3_AVA DVA EL" xfId="14235" xr:uid="{4E2C8851-7CAA-424C-AC94-FF753CC2101E}"/>
    <cellStyle name="20% - Accent3 8_Balanse bankkonsern" xfId="14236" xr:uid="{8C50263C-5238-4126-B813-3366AF82988C}"/>
    <cellStyle name="20% - Accent3 9" xfId="14237" xr:uid="{B646C558-F1D7-4B7C-AD88-8071E99A1493}"/>
    <cellStyle name="20% - Accent3 9 2" xfId="14238" xr:uid="{F3FC5DEB-DDDF-4481-A072-B7151AD54C37}"/>
    <cellStyle name="20% - Accent3 9 2 2" xfId="14239" xr:uid="{249204F4-AB3C-4B6D-AC23-7C2CCED16CF2}"/>
    <cellStyle name="20% - Accent3 9 2 3" xfId="14240" xr:uid="{91A7AE7D-822E-45BD-AE0A-15DD80DD99AD}"/>
    <cellStyle name="20% - Accent3 9 2_AVA DVA EL" xfId="14241" xr:uid="{4E8E298D-448A-49FF-BC32-40142CAA8925}"/>
    <cellStyle name="20% - Accent3 9 3" xfId="14242" xr:uid="{F760F9E6-F6E9-47E4-980B-684BBA528117}"/>
    <cellStyle name="20% - Accent3 9 3 2" xfId="14243" xr:uid="{B1B000E1-FA10-4230-BD7C-072CF66F5E91}"/>
    <cellStyle name="20% - Accent3 9 3 3" xfId="14244" xr:uid="{69E63E7A-52F9-4EBE-A5BE-B926D5B4E3E6}"/>
    <cellStyle name="20% - Accent3 9 3_AVA DVA EL" xfId="14245" xr:uid="{DDF6E89F-20E1-4415-ADC4-7D07793D8CC5}"/>
    <cellStyle name="20% - Accent3 9_Balanse bankkonsern" xfId="14246" xr:uid="{961CD736-881E-4A49-89DE-C99E8A8EFB1C}"/>
    <cellStyle name="20% - Accent3_4Q16" xfId="14247" xr:uid="{6751435E-D50E-4FEF-9A62-55E360A3BDAF}"/>
    <cellStyle name="20% - Accent4" xfId="3413" xr:uid="{1BBC4D9D-7B37-4C76-BBFB-A05BD594539F}"/>
    <cellStyle name="20% - Accent4 10" xfId="14248" xr:uid="{360BA17F-A3AC-4494-8556-F2722557C1CB}"/>
    <cellStyle name="20% - Accent4 10 2" xfId="14249" xr:uid="{A4B405B2-15A2-473F-9778-B99BC54C071D}"/>
    <cellStyle name="20% - Accent4 10 2 2" xfId="14250" xr:uid="{E133C2B4-EBDD-4169-830D-93D1A189DF87}"/>
    <cellStyle name="20% - Accent4 10 2 3" xfId="14251" xr:uid="{4299B723-CFF7-4D3D-8C8B-DC7C076AE04D}"/>
    <cellStyle name="20% - Accent4 10 2_AVA DVA EL" xfId="14252" xr:uid="{30A967DB-0401-4FC8-A4AB-7E4C98E3E1E1}"/>
    <cellStyle name="20% - Accent4 10 3" xfId="14253" xr:uid="{83339029-2058-4A42-81C3-C3DBE1662E95}"/>
    <cellStyle name="20% - Accent4 10 4" xfId="14254" xr:uid="{A6CBE58F-990E-4586-8EC8-F5ECA88BE43A}"/>
    <cellStyle name="20% - Accent4 10_AVA DVA EL" xfId="14255" xr:uid="{0DB3989C-0F0A-4483-AA71-8CFDEFE7A4CC}"/>
    <cellStyle name="20% - Accent4 11" xfId="14256" xr:uid="{9B566D57-A014-4BE4-9E7B-6A322FB7B038}"/>
    <cellStyle name="20% - Accent4 11 2" xfId="14257" xr:uid="{06CF6D30-F99A-448E-8B20-07658D881135}"/>
    <cellStyle name="20% - Accent4 11 2 2" xfId="14258" xr:uid="{A2A39431-CBDA-4B70-9944-697B1BF164BC}"/>
    <cellStyle name="20% - Accent4 11 2 2 2" xfId="14259" xr:uid="{E6B7BC30-CED4-4924-A79E-580B6D4A4FEA}"/>
    <cellStyle name="20% - Accent4 11 2 2_AVA DVA EL" xfId="14260" xr:uid="{40D3355E-C187-4D8A-A066-2FE7985FE059}"/>
    <cellStyle name="20% - Accent4 11 2 3" xfId="14261" xr:uid="{7F5940CC-4FCB-40BA-8B86-048C1D04A971}"/>
    <cellStyle name="20% - Accent4 11 2_AVA DVA EL" xfId="14262" xr:uid="{6F87EA38-0F31-4833-82A8-A9A81824F96B}"/>
    <cellStyle name="20% - Accent4 11 3" xfId="14263" xr:uid="{35684E41-08CE-4A20-8FCC-88AAB1D2376C}"/>
    <cellStyle name="20% - Accent4 11 3 2" xfId="14264" xr:uid="{8642D588-A97F-4A30-B368-64979A679BC2}"/>
    <cellStyle name="20% - Accent4 11 3_AVA DVA EL" xfId="14265" xr:uid="{BC90AFA4-3479-4C3B-AB08-E445C1E28255}"/>
    <cellStyle name="20% - Accent4 11 4" xfId="14266" xr:uid="{D7770965-EA48-42E9-AB64-49CC39783180}"/>
    <cellStyle name="20% - Accent4 11_AVA DVA EL" xfId="14267" xr:uid="{91361E68-0374-4443-AEB0-FDACBB8C4918}"/>
    <cellStyle name="20% - Accent4 12" xfId="14268" xr:uid="{4D994A06-C8D9-4DEC-9BF6-89C0EAE6819C}"/>
    <cellStyle name="20% - Accent4 12 2" xfId="14269" xr:uid="{F9F8CED3-90AA-4705-9859-AD4EA93A3D36}"/>
    <cellStyle name="20% - Accent4 12 2 2" xfId="14270" xr:uid="{BE1C350D-3760-4F1C-A9A5-089135553ED5}"/>
    <cellStyle name="20% - Accent4 12 2 2 2" xfId="14271" xr:uid="{1C7728F3-6AB5-411E-8D74-41195A70E731}"/>
    <cellStyle name="20% - Accent4 12 2 2_AVA DVA EL" xfId="14272" xr:uid="{ED6D1425-9810-4E16-B9C4-CA70BB71670E}"/>
    <cellStyle name="20% - Accent4 12 2 3" xfId="14273" xr:uid="{85DDC5D1-DE9E-4D4F-9EA3-4054691A5633}"/>
    <cellStyle name="20% - Accent4 12 2_AVA DVA EL" xfId="14274" xr:uid="{9364CCC2-2641-4E4C-9E33-CE1E43112DE9}"/>
    <cellStyle name="20% - Accent4 12 3" xfId="14275" xr:uid="{2E285888-50E7-4AE4-8110-CBF74FE3A58D}"/>
    <cellStyle name="20% - Accent4 12 3 2" xfId="14276" xr:uid="{1E6AD786-F9EB-4A49-B417-DC876DBE563E}"/>
    <cellStyle name="20% - Accent4 12 3_AVA DVA EL" xfId="14277" xr:uid="{DFA49B50-7EC1-4E87-A8A9-A3112F0561B0}"/>
    <cellStyle name="20% - Accent4 12 4" xfId="14278" xr:uid="{5A07A49E-AD1D-4684-A158-142CF4AC579E}"/>
    <cellStyle name="20% - Accent4 12_AVA DVA EL" xfId="14279" xr:uid="{DF361C2A-D7D3-4DFF-B783-0768D1AC50DC}"/>
    <cellStyle name="20% - Accent4 13" xfId="14280" xr:uid="{499B0514-6FCC-4254-A279-DEEE92AC2D49}"/>
    <cellStyle name="20% - Accent4 13 2" xfId="14281" xr:uid="{85C25D14-0ECB-4BEF-8EC3-68DBDB8F383B}"/>
    <cellStyle name="20% - Accent4 13 2 2" xfId="14282" xr:uid="{8350BF92-897E-419B-BBB8-760C7B706E19}"/>
    <cellStyle name="20% - Accent4 13 2_AVA DVA EL" xfId="14283" xr:uid="{B3EC55CE-01B6-4BE6-8BF8-83F65301784E}"/>
    <cellStyle name="20% - Accent4 13 3" xfId="14284" xr:uid="{A07C0FE4-10A9-4E06-9E34-1BAC8BFA88D3}"/>
    <cellStyle name="20% - Accent4 13_AVA DVA EL" xfId="14285" xr:uid="{4698EEE4-A555-4953-81C3-D22ED9C6D821}"/>
    <cellStyle name="20% - Accent4 14" xfId="14286" xr:uid="{7EA00D27-BAD0-4405-9BF8-8256A5FB89B8}"/>
    <cellStyle name="20% - Accent4 14 2" xfId="14287" xr:uid="{49DB4435-5755-4B70-AE67-72BDB2FBFBDA}"/>
    <cellStyle name="20% - Accent4 14 2 2" xfId="14288" xr:uid="{6704CDAF-CE6C-4379-8270-42B3BE167D81}"/>
    <cellStyle name="20% - Accent4 14 2_AVA DVA EL" xfId="14289" xr:uid="{CAFD47FA-C760-4C62-B1E6-FB432D6A8AD0}"/>
    <cellStyle name="20% - Accent4 14 3" xfId="14290" xr:uid="{937C7304-087F-4535-B948-DB3580755E6A}"/>
    <cellStyle name="20% - Accent4 14_AVA DVA EL" xfId="14291" xr:uid="{714CDB08-A146-4BC5-81D8-6581C056E2FB}"/>
    <cellStyle name="20% - Accent4 15" xfId="14292" xr:uid="{96225C3B-D133-4566-B7AE-0DE7614D1BBD}"/>
    <cellStyle name="20% - Accent4 15 2" xfId="14293" xr:uid="{B6E904FA-FCCD-47B3-8CEB-4C2F740FD38D}"/>
    <cellStyle name="20% - Accent4 15 2 2" xfId="14294" xr:uid="{EBF6F101-784A-4E27-AE1D-C2999820408F}"/>
    <cellStyle name="20% - Accent4 15 2_AVA DVA EL" xfId="14295" xr:uid="{39C3B8FB-BCD5-4740-9A02-BC2FDD1B9576}"/>
    <cellStyle name="20% - Accent4 15 3" xfId="14296" xr:uid="{C7391AA9-3E1B-474A-8BE7-FA492717A952}"/>
    <cellStyle name="20% - Accent4 15_AVA DVA EL" xfId="14297" xr:uid="{B65A865D-6FE2-4660-B183-114B480F8A0B}"/>
    <cellStyle name="20% - Accent4 16" xfId="14298" xr:uid="{626879E7-50E7-4579-BF14-BCA519FD0414}"/>
    <cellStyle name="20% - Accent4 17" xfId="14299" xr:uid="{D2969522-38E9-4F32-99B8-EA0B964536DD}"/>
    <cellStyle name="20% - Accent4 19" xfId="42697" xr:uid="{123084E8-7F85-484E-97F5-43D4596D6F3B}"/>
    <cellStyle name="20% - Accent4 2" xfId="3414" xr:uid="{5C84C182-D5D9-4D3B-A1C5-5FB7BFF877EB}"/>
    <cellStyle name="20% - Accent4 2 2" xfId="3415" xr:uid="{FAF90A63-7C09-495B-A3B2-2FF453B27792}"/>
    <cellStyle name="20% - Accent4 2 2 2" xfId="14300" xr:uid="{E4FC7441-F403-4ADE-B21E-450759040E8B}"/>
    <cellStyle name="20% - Accent4 2 2 2 2" xfId="14301" xr:uid="{B58758DA-CEA5-4E78-8B10-3A98FE04D484}"/>
    <cellStyle name="20% - Accent4 2 2 2_AVA DVA EL" xfId="14302" xr:uid="{C7769F2B-858D-4AED-9076-8F3F30D1D5F7}"/>
    <cellStyle name="20% - Accent4 2 2 3" xfId="14303" xr:uid="{6A013DEB-033E-4F52-A1C7-FF0B9D6DD0F3}"/>
    <cellStyle name="20% - Accent4 2 2 3 2" xfId="14304" xr:uid="{4EAA2874-428E-4EC1-9E22-54ABC887AB2A}"/>
    <cellStyle name="20% - Accent4 2 2 3_AVA DVA EL" xfId="14305" xr:uid="{5F26E8FF-7782-481C-BEDB-59F2CEA76C2F}"/>
    <cellStyle name="20% - Accent4 2 2 4" xfId="14306" xr:uid="{258ECAAF-5F1A-4C87-9F6A-28FF74831CD0}"/>
    <cellStyle name="20% - Accent4 2 2 4 2" xfId="14307" xr:uid="{30FE8713-E9D3-4A44-981B-8D5E0A028F54}"/>
    <cellStyle name="20% - Accent4 2 2 4_AVA DVA EL" xfId="14308" xr:uid="{F1F11750-4323-48CB-8ECF-5541610EE7F1}"/>
    <cellStyle name="20% - Accent4 2 2 5" xfId="14309" xr:uid="{B329675C-0CDF-4D28-B46A-CF8122402E31}"/>
    <cellStyle name="20% - Accent4 2 2 5 2" xfId="14310" xr:uid="{F0B7273E-0645-462A-AC72-0BD610C72CF6}"/>
    <cellStyle name="20% - Accent4 2 2 5_AVA DVA EL" xfId="14311" xr:uid="{EB71A1CD-8280-4C02-B1F6-5A3010013AF1}"/>
    <cellStyle name="20% - Accent4 2 2 6" xfId="14312" xr:uid="{7A5FA370-667F-410E-86FE-BB9CD790E61A}"/>
    <cellStyle name="20% - Accent4 2 2 6 2" xfId="14313" xr:uid="{EC6C52A5-6A90-4E71-82AE-96BF0F2AD682}"/>
    <cellStyle name="20% - Accent4 2 2 6_AVA DVA EL" xfId="14314" xr:uid="{FD7CAE29-676E-4160-AFC5-750BF6BDA88A}"/>
    <cellStyle name="20% - Accent4 2 2 7" xfId="14315" xr:uid="{118F5916-C8C8-4BF6-BE7C-CAB310120C59}"/>
    <cellStyle name="20% - Accent4 2 2 7 2" xfId="14316" xr:uid="{66FB5071-13D7-4CCD-A434-A2434987C20E}"/>
    <cellStyle name="20% - Accent4 2 2 7_AVA DVA EL" xfId="14317" xr:uid="{203617EC-CD78-4A45-9399-18CFFDBE5775}"/>
    <cellStyle name="20% - Accent4 2 2_AVA DVA EL" xfId="14318" xr:uid="{07EF8B28-8D4C-45D8-81F1-2E4438744337}"/>
    <cellStyle name="20% - Accent4 2 3" xfId="3416" xr:uid="{C217221E-ED11-415C-AA26-4C9252CE9ADF}"/>
    <cellStyle name="20% - Accent4 2 3 2" xfId="3417" xr:uid="{2E53723C-B864-4760-BB71-702D862A3E14}"/>
    <cellStyle name="20% - Accent4 2 3 2 2" xfId="14319" xr:uid="{37AE750E-6188-43CA-A867-083480BA0159}"/>
    <cellStyle name="20% - Accent4 2 3 2_AVA DVA EL" xfId="14320" xr:uid="{5A21F59D-ABDA-4329-9642-57F8D910EC5E}"/>
    <cellStyle name="20% - Accent4 2 3 3" xfId="3418" xr:uid="{F3DBA868-7115-45A0-9B00-650119937B44}"/>
    <cellStyle name="20% - Accent4 2 3 3 2" xfId="14321" xr:uid="{08AFCA8F-CE9B-4BCB-AF7F-8B6E2F885DFB}"/>
    <cellStyle name="20% - Accent4 2 3 3_AVA DVA EL" xfId="14322" xr:uid="{8BFC15CF-92BC-4513-9903-C76B1BD77F28}"/>
    <cellStyle name="20% - Accent4 2 3 4" xfId="3419" xr:uid="{005AFD0B-B48F-4936-B62F-256ADECBBEB3}"/>
    <cellStyle name="20% - Accent4 2 3 5" xfId="3420" xr:uid="{4B912101-7D1A-469F-B22E-80D8EC6B53AE}"/>
    <cellStyle name="20% - Accent4 2 3_AVA DVA EL" xfId="14323" xr:uid="{08ACB5A3-62CF-4A49-9A42-980EAF5EB8DC}"/>
    <cellStyle name="20% - Accent4 2 4" xfId="3421" xr:uid="{02755C87-50B5-4EAA-858A-E9170AE7B6BA}"/>
    <cellStyle name="20% - Accent4 2 4 2" xfId="14324" xr:uid="{9B652275-BA74-49B0-9842-90944272E64D}"/>
    <cellStyle name="20% - Accent4 2 4 2 2" xfId="14325" xr:uid="{0B016EE2-63FF-47A3-9ECB-7C25C191D197}"/>
    <cellStyle name="20% - Accent4 2 4 2_AVA DVA EL" xfId="14326" xr:uid="{611B363D-ECF6-4D32-9F7F-C15912CDC13D}"/>
    <cellStyle name="20% - Accent4 2 4 3" xfId="14327" xr:uid="{0DDF3415-0A1C-46A9-8B30-50B8653F5C50}"/>
    <cellStyle name="20% - Accent4 2 4_AVA DVA EL" xfId="14328" xr:uid="{25D5EB66-6CF7-43D8-B7A7-24A948A24E1D}"/>
    <cellStyle name="20% - Accent4 2 5" xfId="14329" xr:uid="{2A712D70-AD42-42BC-A118-4AAE304025E0}"/>
    <cellStyle name="20% - Accent4 2 5 2" xfId="14330" xr:uid="{0203C9E7-A183-4A7B-A6BD-7FF4641F5F09}"/>
    <cellStyle name="20% - Accent4 2 5_AVA DVA EL" xfId="14331" xr:uid="{5813C314-DE0A-43E7-8261-D0C891662931}"/>
    <cellStyle name="20% - Accent4 2 6" xfId="14332" xr:uid="{02D3A435-2399-443D-947B-619FAF136A13}"/>
    <cellStyle name="20% - Accent4 2 6 2" xfId="14333" xr:uid="{2598B7B2-9CC7-4564-AE92-955158A408AA}"/>
    <cellStyle name="20% - Accent4 2 6_AVA DVA EL" xfId="14334" xr:uid="{B6D0FC61-3A9A-4238-B539-7479EB12FD41}"/>
    <cellStyle name="20% - Accent4 2 7" xfId="14335" xr:uid="{E8A8B917-F590-4AC2-852C-E4A82AF7E60C}"/>
    <cellStyle name="20% - Accent4 2 7 2" xfId="14336" xr:uid="{9531B6C7-AD91-4AB1-8A0B-208245CC80B5}"/>
    <cellStyle name="20% - Accent4 2 7_AVA DVA EL" xfId="14337" xr:uid="{3FC84FCE-B805-4D42-9FCD-3151BC2129A4}"/>
    <cellStyle name="20% - Accent4 2_4Q16" xfId="14338" xr:uid="{4F4FBC3B-48CC-40D4-8B7B-D563D1FC6E36}"/>
    <cellStyle name="20% - Accent4 20" xfId="42739" xr:uid="{050B83E0-53ED-4A56-84B9-2AED4247E0EF}"/>
    <cellStyle name="20% - Accent4 21" xfId="42777" xr:uid="{53E520FD-DAD9-48B9-A565-7291C68FDA49}"/>
    <cellStyle name="20% - Accent4 3" xfId="3422" xr:uid="{5582F56D-9907-4572-B46D-8509578EB95D}"/>
    <cellStyle name="20% - Accent4 3 2" xfId="14339" xr:uid="{1F80FB4B-7D4E-43F9-AC95-989B3D91528F}"/>
    <cellStyle name="20% - Accent4 3 2 2" xfId="14340" xr:uid="{D96C709D-32B2-4BFF-8D2A-29C49F70D1C5}"/>
    <cellStyle name="20% - Accent4 3 2_AVA DVA EL" xfId="14341" xr:uid="{BD872BAC-7BC6-415F-B346-31FAB93F36E6}"/>
    <cellStyle name="20% - Accent4 3_AVA DVA EL" xfId="14342" xr:uid="{E48B0C98-A2E3-4422-A398-ED04F9DB5EAF}"/>
    <cellStyle name="20% - Accent4 4" xfId="14343" xr:uid="{BE2FCE71-4CEB-4582-BC16-41D85995C42A}"/>
    <cellStyle name="20% - Accent4 4 2" xfId="14344" xr:uid="{85A02DD3-D19D-4D3E-80E4-566E963B87AE}"/>
    <cellStyle name="20% - Accent4 4 2 2" xfId="14345" xr:uid="{9B442EBB-D0DA-4AF1-9E61-FE2908D37A0F}"/>
    <cellStyle name="20% - Accent4 4 2_AVA DVA EL" xfId="14346" xr:uid="{362E8139-3187-4F67-B046-3113E3A3946B}"/>
    <cellStyle name="20% - Accent4 4 3" xfId="14347" xr:uid="{04DFF59A-DE7A-4492-A426-14898E21CFD3}"/>
    <cellStyle name="20% - Accent4 4 3 2" xfId="14348" xr:uid="{104B9B38-1FC9-403C-9C13-9FF2A67FF8A1}"/>
    <cellStyle name="20% - Accent4 4 3_AVA DVA EL" xfId="14349" xr:uid="{8172A005-1C1A-4840-B850-ED6CF01B4648}"/>
    <cellStyle name="20% - Accent4 4 4" xfId="14350" xr:uid="{F4993412-2B08-439D-9595-CE177D37E244}"/>
    <cellStyle name="20% - Accent4 4 4 2" xfId="14351" xr:uid="{4F7E50C3-4E17-49C7-93B1-941232399D61}"/>
    <cellStyle name="20% - Accent4 4 4_AVA DVA EL" xfId="14352" xr:uid="{E7972BEE-14D6-49FB-832C-2D2C31838B83}"/>
    <cellStyle name="20% - Accent4 4_AVA DVA EL" xfId="14353" xr:uid="{F9B326E9-AFC0-456B-99BC-B2A0E5795F53}"/>
    <cellStyle name="20% - Accent4 5" xfId="14354" xr:uid="{E59DB3A1-00C6-4AE4-910E-8038AB7224A4}"/>
    <cellStyle name="20% - Accent4 5 2" xfId="14355" xr:uid="{A802BC5D-0B4C-4A06-8730-E47A3C6AC28E}"/>
    <cellStyle name="20% - Accent4 5 2 2" xfId="14356" xr:uid="{0B733D31-697D-49BF-8750-21D7EC29B82D}"/>
    <cellStyle name="20% - Accent4 5 2_AVA DVA EL" xfId="14357" xr:uid="{FAE4AC16-AD33-47CA-ACAB-3457A124AFF5}"/>
    <cellStyle name="20% - Accent4 5_AVA DVA EL" xfId="14358" xr:uid="{1F70B531-B67A-48AB-8CB1-C0A53C1B6656}"/>
    <cellStyle name="20% - Accent4 6" xfId="14359" xr:uid="{C48C68AF-721C-4C64-9DF9-FB5038FDBA26}"/>
    <cellStyle name="20% - Accent4 6 2" xfId="14360" xr:uid="{62C6BE28-9342-4E24-86EB-4CF5C3886765}"/>
    <cellStyle name="20% - Accent4 6 2 2" xfId="14361" xr:uid="{95F541C8-D36A-436F-AC30-6F20E51480DB}"/>
    <cellStyle name="20% - Accent4 6 2_AVA DVA EL" xfId="14362" xr:uid="{D13E7A89-34E2-4397-A065-D3506D3AFF1C}"/>
    <cellStyle name="20% - Accent4 6_AVA DVA EL" xfId="14363" xr:uid="{1E146BA1-EC9E-49B0-8E7B-14E062FBC666}"/>
    <cellStyle name="20% - Accent4 7" xfId="14364" xr:uid="{4701F5D0-7AC1-4FF7-AEB1-EE5DFFCC506C}"/>
    <cellStyle name="20% - Accent4 7 2" xfId="14365" xr:uid="{BF66D5E1-67E7-45F2-8BDC-439E015B5172}"/>
    <cellStyle name="20% - Accent4 7 2 2" xfId="14366" xr:uid="{5A5D6BC2-873A-4C4F-94EC-EAB20FC14D71}"/>
    <cellStyle name="20% - Accent4 7 2 2 2" xfId="14367" xr:uid="{E4B2A558-9589-4A63-968F-49BEEA5DB87C}"/>
    <cellStyle name="20% - Accent4 7 2 2_AVA DVA EL" xfId="14368" xr:uid="{AF02AF5E-9132-422E-8F03-57FC247C3A99}"/>
    <cellStyle name="20% - Accent4 7 2 3" xfId="14369" xr:uid="{B911181F-7194-48EF-B13A-8E468EC3EDF6}"/>
    <cellStyle name="20% - Accent4 7 2_AVA DVA EL" xfId="14370" xr:uid="{C930BA0C-3FAC-4963-AB57-B908E710312E}"/>
    <cellStyle name="20% - Accent4 7 3" xfId="14371" xr:uid="{15749025-B559-4778-A8F2-FC645EAC1296}"/>
    <cellStyle name="20% - Accent4 7 3 2" xfId="14372" xr:uid="{C7ADFDCB-4CD9-45D7-B7EF-B0B0CB96EC52}"/>
    <cellStyle name="20% - Accent4 7 3 2 2" xfId="14373" xr:uid="{4F1DEF5B-7919-4D43-8F72-7F02A0E5ED36}"/>
    <cellStyle name="20% - Accent4 7 3 2_AVA DVA EL" xfId="14374" xr:uid="{58EA5C64-01FE-45DB-B9BD-B3A38CE238C7}"/>
    <cellStyle name="20% - Accent4 7 3 3" xfId="14375" xr:uid="{65624B2A-E447-43F5-A8AB-074F7D7C5561}"/>
    <cellStyle name="20% - Accent4 7 3_AVA DVA EL" xfId="14376" xr:uid="{51BB43F5-8749-453C-A0A7-1B7847D57546}"/>
    <cellStyle name="20% - Accent4 7_AVA DVA EL" xfId="14377" xr:uid="{76700966-07BD-4923-8D0D-C0056EA0E747}"/>
    <cellStyle name="20% - Accent4 8" xfId="14378" xr:uid="{18AA0B60-4967-4FB2-9EC7-21B5BA1CBF9C}"/>
    <cellStyle name="20% - Accent4 8 2" xfId="14379" xr:uid="{B11E6CA7-277A-4951-8F54-4CEA5DB976D4}"/>
    <cellStyle name="20% - Accent4 8 2 2" xfId="14380" xr:uid="{7536C3A6-AC65-4304-8737-114C91A58457}"/>
    <cellStyle name="20% - Accent4 8 2 2 2" xfId="14381" xr:uid="{AA462DD5-E731-4C41-8878-CCB8F5204978}"/>
    <cellStyle name="20% - Accent4 8 2 2_AVA DVA EL" xfId="14382" xr:uid="{0445ED3A-2E9D-40EA-B76F-A9EF0C0BFF51}"/>
    <cellStyle name="20% - Accent4 8 2 3" xfId="14383" xr:uid="{6FD2A1BB-27D4-4650-9570-AAB6F5E0086E}"/>
    <cellStyle name="20% - Accent4 8 2_AVA DVA EL" xfId="14384" xr:uid="{9B56D35B-ED07-4CCE-A183-BEDF592E4C54}"/>
    <cellStyle name="20% - Accent4 8 3" xfId="14385" xr:uid="{208D67DF-9FC9-4DC9-A343-C3A655376B40}"/>
    <cellStyle name="20% - Accent4 8 3 2" xfId="14386" xr:uid="{C0EACF48-4FE1-4537-A764-F96E5AE06627}"/>
    <cellStyle name="20% - Accent4 8 3 2 2" xfId="14387" xr:uid="{D6B39CFA-98E7-4975-8CAD-AE228DED2CAF}"/>
    <cellStyle name="20% - Accent4 8 3 2_AVA DVA EL" xfId="14388" xr:uid="{896B812C-D34F-4B97-BF4A-749598F522CC}"/>
    <cellStyle name="20% - Accent4 8 3 3" xfId="14389" xr:uid="{112E6022-3D4F-4308-8724-884B31478122}"/>
    <cellStyle name="20% - Accent4 8 3_AVA DVA EL" xfId="14390" xr:uid="{880D3532-3187-4D8D-82DB-7A62C886320A}"/>
    <cellStyle name="20% - Accent4 8_AVA DVA EL" xfId="14391" xr:uid="{E5326C39-98AF-4BD7-96D2-45675A95F062}"/>
    <cellStyle name="20% - Accent4 9" xfId="14392" xr:uid="{79EC4FAD-FE9F-4454-B212-44ED8A56F6DF}"/>
    <cellStyle name="20% - Accent4 9 2" xfId="14393" xr:uid="{8524D459-C36C-4C5E-AD6A-2D643380012B}"/>
    <cellStyle name="20% - Accent4 9 2 2" xfId="14394" xr:uid="{CDC21817-B834-4663-A08A-C8D435A2FADE}"/>
    <cellStyle name="20% - Accent4 9 2 2 2" xfId="14395" xr:uid="{059D0D19-2BC5-4F20-B789-71962B209C2D}"/>
    <cellStyle name="20% - Accent4 9 2 2_AVA DVA EL" xfId="14396" xr:uid="{377CF525-D27F-4E62-AC9A-DE1C13F79B70}"/>
    <cellStyle name="20% - Accent4 9 2 3" xfId="14397" xr:uid="{383F2EB8-B772-4B40-AF45-E91941FA6AED}"/>
    <cellStyle name="20% - Accent4 9 2_AVA DVA EL" xfId="14398" xr:uid="{83CAD399-F10B-4A92-A2B6-BE63A7E0EEF1}"/>
    <cellStyle name="20% - Accent4 9 3" xfId="14399" xr:uid="{42943311-FD49-4E12-AA6A-67A39F17185B}"/>
    <cellStyle name="20% - Accent4 9 3 2" xfId="14400" xr:uid="{BBD8DC47-AB27-4F00-852C-230ACF320E6D}"/>
    <cellStyle name="20% - Accent4 9 3 2 2" xfId="14401" xr:uid="{3851A2D5-BEF0-4E0F-B2C6-F53D5DA02A1D}"/>
    <cellStyle name="20% - Accent4 9 3 2_AVA DVA EL" xfId="14402" xr:uid="{CCD570FF-78AE-4AB7-BF24-E6865E4F53B7}"/>
    <cellStyle name="20% - Accent4 9 3 3" xfId="14403" xr:uid="{18B872FE-069E-4973-BEF2-2F7A8E93163F}"/>
    <cellStyle name="20% - Accent4 9 3_AVA DVA EL" xfId="14404" xr:uid="{00FEB6D1-7C64-4422-A067-2CA7008E8ED0}"/>
    <cellStyle name="20% - Accent4 9_AVA DVA EL" xfId="14405" xr:uid="{EFB9160C-6AA3-434D-9892-8F5DFD35E45F}"/>
    <cellStyle name="20% - Accent4_4Q16" xfId="14406" xr:uid="{2A0E9294-178D-4905-88C5-85B3D6F6E70B}"/>
    <cellStyle name="20% - Accent5" xfId="3423" xr:uid="{90F64314-DEB4-436F-A127-9968E2EC83F6}"/>
    <cellStyle name="20% - Accent5 10" xfId="14407" xr:uid="{F5324D33-854A-4FA5-ADD6-3BD8378F50EB}"/>
    <cellStyle name="20% - Accent5 10 2" xfId="14408" xr:uid="{CA231C33-1194-4E4E-A038-EB7FB77095BD}"/>
    <cellStyle name="20% - Accent5 10 3" xfId="14409" xr:uid="{62A819D8-EA1C-45F5-94DC-9C2C5F34A9A1}"/>
    <cellStyle name="20% - Accent5 10_AVA DVA EL" xfId="14410" xr:uid="{653BD370-C0DA-4AB0-A14E-65427F572619}"/>
    <cellStyle name="20% - Accent5 11" xfId="14411" xr:uid="{3B5EFBB3-0B0E-4DB6-8BA5-2A8D22C126AF}"/>
    <cellStyle name="20% - Accent5 12" xfId="14412" xr:uid="{BA038B9F-5FF2-43D2-A498-5CC605A6A4B6}"/>
    <cellStyle name="20% - Accent5 14" xfId="42698" xr:uid="{B9BEE9D3-7BF5-4DA6-9123-BCD5E6E72E0C}"/>
    <cellStyle name="20% - Accent5 15" xfId="42740" xr:uid="{3EBE7F08-165E-473E-949D-A7C0CDCDF603}"/>
    <cellStyle name="20% - Accent5 16" xfId="42778" xr:uid="{D23C830A-18EF-422E-9BBF-383EDE0D5443}"/>
    <cellStyle name="20% - Accent5 2" xfId="3424" xr:uid="{8B7616A1-B286-452C-B418-4C98B756A8AA}"/>
    <cellStyle name="20% - Accent5 2 2" xfId="3425" xr:uid="{20A4923B-7FEB-42C6-B7CF-C76DFCC783E2}"/>
    <cellStyle name="20% - Accent5 2 2 2" xfId="14413" xr:uid="{3151C8C1-C0DF-4509-99C2-C625BE2FFC75}"/>
    <cellStyle name="20% - Accent5 2 2 2 2" xfId="14414" xr:uid="{29FD6805-EFD4-4BE7-BF10-2D6936222746}"/>
    <cellStyle name="20% - Accent5 2 2 2 3" xfId="14415" xr:uid="{93509CA4-D672-4106-B41B-7057D59F687B}"/>
    <cellStyle name="20% - Accent5 2 2 2_AVA DVA EL" xfId="14416" xr:uid="{24E05A54-A2F8-4613-B8F7-B3386F799EF3}"/>
    <cellStyle name="20% - Accent5 2 2 3" xfId="14417" xr:uid="{5F1E15B9-903C-41C3-8548-7ED2DD6B1477}"/>
    <cellStyle name="20% - Accent5 2 2_AVA DVA EL" xfId="14418" xr:uid="{49B75C0C-B8DA-4724-8AAF-4F4011D38857}"/>
    <cellStyle name="20% - Accent5 2 3" xfId="14419" xr:uid="{8E32FD77-8D10-4D3D-8209-6BABFD500B7A}"/>
    <cellStyle name="20% - Accent5 2 3 2" xfId="14420" xr:uid="{D8BC093C-7D97-48CC-B9AE-466E2DE2E84A}"/>
    <cellStyle name="20% - Accent5 2 3 2 2" xfId="14421" xr:uid="{1E728A75-2100-450D-9B8B-C3BE5A40DD90}"/>
    <cellStyle name="20% - Accent5 2 3 2 3" xfId="14422" xr:uid="{0B8E40D6-E42A-414F-BECA-4AAE499DDBEB}"/>
    <cellStyle name="20% - Accent5 2 3 2_AVA DVA EL" xfId="14423" xr:uid="{9FF9B437-9DB2-48C1-AF64-AF6598804B39}"/>
    <cellStyle name="20% - Accent5 2 3 3" xfId="14424" xr:uid="{5D09001D-5347-403C-82E1-E78A58E54D10}"/>
    <cellStyle name="20% - Accent5 2 3_AVA DVA EL" xfId="14425" xr:uid="{21AA69FF-62B4-4597-8C3E-E26B3E5C0D5E}"/>
    <cellStyle name="20% - Accent5 2 4" xfId="14426" xr:uid="{5BD4839B-70CC-433A-AFF3-AE37165C5A87}"/>
    <cellStyle name="20% - Accent5 2 4 2" xfId="14427" xr:uid="{7715C774-E839-4005-B888-825D14CE9686}"/>
    <cellStyle name="20% - Accent5 2 4 3" xfId="14428" xr:uid="{1F4655BD-79A4-40C4-9003-0D3D492CBAC5}"/>
    <cellStyle name="20% - Accent5 2 4_AVA DVA EL" xfId="14429" xr:uid="{3F2184C7-2E3A-40F8-A35D-2202BA3A5FA1}"/>
    <cellStyle name="20% - Accent5 2 5" xfId="14430" xr:uid="{1046294D-B6EF-45FC-9C59-CCDAF524BE89}"/>
    <cellStyle name="20% - Accent5 2 5 2" xfId="14431" xr:uid="{2C36E120-40B1-43FA-92B5-47D915BA3700}"/>
    <cellStyle name="20% - Accent5 2 5 3" xfId="14432" xr:uid="{7A76B41B-0379-41D9-B9CF-FA3E97D899F6}"/>
    <cellStyle name="20% - Accent5 2 5_AVA DVA EL" xfId="14433" xr:uid="{4ADD967A-8331-4687-A989-F69F0D319FC3}"/>
    <cellStyle name="20% - Accent5 2 6" xfId="14434" xr:uid="{840ADF88-1DE0-4F18-A7E9-D8DA58CF93CA}"/>
    <cellStyle name="20% - Accent5 2_4Q16" xfId="14435" xr:uid="{0029A064-8A7A-4F2D-AC6D-EBB7FDE89A39}"/>
    <cellStyle name="20% - Accent5 3" xfId="3426" xr:uid="{2ECA67F7-1C74-40D8-9549-31034AFF239C}"/>
    <cellStyle name="20% - Accent5 3 2" xfId="14436" xr:uid="{BD3687BA-1B92-4EAA-A8F4-AEC3741C5DAD}"/>
    <cellStyle name="20% - Accent5 3 2 2" xfId="14437" xr:uid="{BAEA2ACE-FA88-4599-A27A-DAA83288040C}"/>
    <cellStyle name="20% - Accent5 3 2 3" xfId="14438" xr:uid="{FC7AAFAD-A47A-40A9-B165-FE27D63A061F}"/>
    <cellStyle name="20% - Accent5 3 2_AVA DVA EL" xfId="14439" xr:uid="{AA92462C-B635-4069-8276-6D7AD86622D5}"/>
    <cellStyle name="20% - Accent5 3 3" xfId="14440" xr:uid="{D5F3EABB-F47E-4070-A8D3-5F9CE9EDD961}"/>
    <cellStyle name="20% - Accent5 3_AVA DVA EL" xfId="14441" xr:uid="{7582200D-4040-47E7-8571-7EE2649D3BA5}"/>
    <cellStyle name="20% - Accent5 4" xfId="14442" xr:uid="{FB782988-515E-4D32-8D51-B8480AE0AC84}"/>
    <cellStyle name="20% - Accent5 4 2" xfId="14443" xr:uid="{99872D08-6C4A-42C7-8330-36986A93AF2B}"/>
    <cellStyle name="20% - Accent5 4 2 2" xfId="14444" xr:uid="{C580E034-94D2-4821-AD0B-84808C85EDFD}"/>
    <cellStyle name="20% - Accent5 4 2 3" xfId="14445" xr:uid="{9F7AE115-8624-4C02-A6BF-9733D79570EA}"/>
    <cellStyle name="20% - Accent5 4 2_AVA DVA EL" xfId="14446" xr:uid="{3ADC9904-4AC4-44F1-8D49-061BE7FB741F}"/>
    <cellStyle name="20% - Accent5 4 3" xfId="14447" xr:uid="{90F53D1E-F193-4A19-B92C-7B9FB5F167F4}"/>
    <cellStyle name="20% - Accent5 4 3 2" xfId="14448" xr:uid="{C8B4B0FD-4377-4128-AFE8-BC707FD86149}"/>
    <cellStyle name="20% - Accent5 4 3 3" xfId="14449" xr:uid="{57BE5990-5675-4D6C-9ED7-C639BC5E9260}"/>
    <cellStyle name="20% - Accent5 4 3_AVA DVA EL" xfId="14450" xr:uid="{98641058-EFCF-484D-95EF-31E0192F4AC2}"/>
    <cellStyle name="20% - Accent5 4 4" xfId="14451" xr:uid="{8F0F2756-C083-40BA-A139-C15020A6160F}"/>
    <cellStyle name="20% - Accent5 4 4 2" xfId="14452" xr:uid="{957BF298-59D8-40A7-9131-796E5F1157CF}"/>
    <cellStyle name="20% - Accent5 4 4 3" xfId="14453" xr:uid="{CE77B3AC-0C48-4410-9E1B-96AE42DA2B6B}"/>
    <cellStyle name="20% - Accent5 4 4_AVA DVA EL" xfId="14454" xr:uid="{8D3735AE-D534-42C6-8C3C-7FC042B1C1D6}"/>
    <cellStyle name="20% - Accent5 4 5" xfId="14455" xr:uid="{FA925F7C-63ED-4FBB-BD62-88760CDAD4C5}"/>
    <cellStyle name="20% - Accent5 4_AVA DVA EL" xfId="14456" xr:uid="{92F0D0D1-6C45-420D-AB68-4E24F8A30B47}"/>
    <cellStyle name="20% - Accent5 5" xfId="14457" xr:uid="{00A8E0FB-2F9A-4A08-949B-3CF8A420F6C0}"/>
    <cellStyle name="20% - Accent5 5 2" xfId="14458" xr:uid="{C456E12F-1A9F-402E-88CA-439A2E19C206}"/>
    <cellStyle name="20% - Accent5 5 2 2" xfId="14459" xr:uid="{90911D86-FFB3-4D72-8419-A469CE3551CC}"/>
    <cellStyle name="20% - Accent5 5 2 3" xfId="14460" xr:uid="{61041BA3-A7C8-416F-900C-962EC503975A}"/>
    <cellStyle name="20% - Accent5 5 2_AVA DVA EL" xfId="14461" xr:uid="{857AED13-93D1-481D-B75E-B6A2DD8F33AC}"/>
    <cellStyle name="20% - Accent5 5 3" xfId="14462" xr:uid="{19ADE4AE-E7A0-4E4A-89D9-956F93616FDC}"/>
    <cellStyle name="20% - Accent5 5_AVA DVA EL" xfId="14463" xr:uid="{075792B8-BD15-42C1-B01F-157BE01C0D04}"/>
    <cellStyle name="20% - Accent5 6" xfId="14464" xr:uid="{7D87D94A-48D8-42D9-A238-6763997C904F}"/>
    <cellStyle name="20% - Accent5 6 2" xfId="14465" xr:uid="{B7A702D8-CE64-4313-A9DE-6834CCE64FB2}"/>
    <cellStyle name="20% - Accent5 6 2 2" xfId="14466" xr:uid="{87DF63F0-0B4A-4ECE-868E-517749B5BE6B}"/>
    <cellStyle name="20% - Accent5 6 2 3" xfId="14467" xr:uid="{FD6784FF-52B8-44A1-B9C0-5A731E2DEF7F}"/>
    <cellStyle name="20% - Accent5 6 2_AVA DVA EL" xfId="14468" xr:uid="{106EC259-686D-47EE-BC1C-7A168017B737}"/>
    <cellStyle name="20% - Accent5 6 3" xfId="14469" xr:uid="{E2701CE5-F0FA-4857-AA82-545D65E76CF5}"/>
    <cellStyle name="20% - Accent5 6_AVA DVA EL" xfId="14470" xr:uid="{03AFFADA-804F-4CA0-A652-78396513D03B}"/>
    <cellStyle name="20% - Accent5 7" xfId="14471" xr:uid="{DBECB69A-3FA5-49AB-B80A-B9EF249DF26D}"/>
    <cellStyle name="20% - Accent5 7 2" xfId="14472" xr:uid="{E42E53CE-F216-4FAC-B34E-8EA67DF09BDC}"/>
    <cellStyle name="20% - Accent5 7 2 2" xfId="14473" xr:uid="{05E9BF91-8900-4556-ACE6-35995BDFAE75}"/>
    <cellStyle name="20% - Accent5 7 2 3" xfId="14474" xr:uid="{BEDD1C49-28CB-449F-B083-BDD22609C19B}"/>
    <cellStyle name="20% - Accent5 7 2_AVA DVA EL" xfId="14475" xr:uid="{362DEB2A-B96C-4D1F-94CF-CB32D92A0839}"/>
    <cellStyle name="20% - Accent5 7 3" xfId="14476" xr:uid="{47C20E93-1C2D-4E13-BAC7-64D06E1CC2BF}"/>
    <cellStyle name="20% - Accent5 7_AVA DVA EL" xfId="14477" xr:uid="{C3614C83-9D90-4D76-992F-83DA9B8A525A}"/>
    <cellStyle name="20% - Accent5 8" xfId="14478" xr:uid="{65E24243-7912-4529-B831-324896A9F63C}"/>
    <cellStyle name="20% - Accent5 8 2" xfId="14479" xr:uid="{B39D2A02-5BFD-4252-9176-0FF74228665A}"/>
    <cellStyle name="20% - Accent5 8 2 2" xfId="14480" xr:uid="{1583D3FF-AD9E-4FF5-A34E-844F20AC48F0}"/>
    <cellStyle name="20% - Accent5 8 2 3" xfId="14481" xr:uid="{39C57E63-3723-4411-9826-7D7F01C76AE9}"/>
    <cellStyle name="20% - Accent5 8 2_AVA DVA EL" xfId="14482" xr:uid="{8809CC65-DD83-43B8-8C7C-4AC1212AD92B}"/>
    <cellStyle name="20% - Accent5 8 3" xfId="14483" xr:uid="{E067725C-BA7A-49D8-BF49-6702C3E001E7}"/>
    <cellStyle name="20% - Accent5 8_AVA DVA EL" xfId="14484" xr:uid="{29953333-9910-4400-BDDF-E43DE25C0AA4}"/>
    <cellStyle name="20% - Accent5 9" xfId="14485" xr:uid="{3A9928DD-4189-49DA-A5D9-9BEB93903EE9}"/>
    <cellStyle name="20% - Accent5 9 2" xfId="14486" xr:uid="{83AF524C-8A2F-428A-A2EC-09DE6E93457C}"/>
    <cellStyle name="20% - Accent5 9 2 2" xfId="14487" xr:uid="{19D83B29-77F6-4EC8-9799-3594842D590B}"/>
    <cellStyle name="20% - Accent5 9 2 3" xfId="14488" xr:uid="{B41CC7AD-B11A-4970-8123-300DB64BCD7A}"/>
    <cellStyle name="20% - Accent5 9 2_AVA DVA EL" xfId="14489" xr:uid="{0DE20DF7-2F3A-426B-81BE-1D171F195798}"/>
    <cellStyle name="20% - Accent5 9 3" xfId="14490" xr:uid="{9BE2D0B3-4E87-4BDF-B4F2-17CBD6AE7E4A}"/>
    <cellStyle name="20% - Accent5 9_AVA DVA EL" xfId="14491" xr:uid="{63F60579-D6BA-4213-93A8-108715AAB154}"/>
    <cellStyle name="20% - Accent5_4Q16" xfId="14492" xr:uid="{0E0255D5-9916-426C-B8FD-CFB9EB244FC1}"/>
    <cellStyle name="20% - Accent6" xfId="3427" xr:uid="{2E47AD94-D750-4879-9708-51FD1093E2B0}"/>
    <cellStyle name="20% - Accent6 10" xfId="14493" xr:uid="{A252F9D8-020E-4A7E-B4DB-E9C14AA3CA8F}"/>
    <cellStyle name="20% - Accent6 10 2" xfId="14494" xr:uid="{858E0F1B-D002-4C49-9114-8A575CEF9570}"/>
    <cellStyle name="20% - Accent6 10 3" xfId="14495" xr:uid="{589E6301-265C-49EE-81E9-39D0F8D00B76}"/>
    <cellStyle name="20% - Accent6 10_AVA DVA EL" xfId="14496" xr:uid="{247E3ADB-A400-49D9-BF07-0483F65F5AE0}"/>
    <cellStyle name="20% - Accent6 11" xfId="14497" xr:uid="{58775A63-8936-47D2-9D84-03D80FB3E121}"/>
    <cellStyle name="20% - Accent6 12" xfId="14498" xr:uid="{29954FDB-0630-4753-A905-0D689F00D788}"/>
    <cellStyle name="20% - Accent6 14" xfId="42699" xr:uid="{A458AB4B-8E42-4B9E-A0CA-81BDCDE5B166}"/>
    <cellStyle name="20% - Accent6 15" xfId="42741" xr:uid="{54AD0AF2-A739-4B68-B44A-03685DBBAE0D}"/>
    <cellStyle name="20% - Accent6 16" xfId="42779" xr:uid="{11D66581-4853-4B41-BB5B-9C56052AA98F}"/>
    <cellStyle name="20% - Accent6 2" xfId="3428" xr:uid="{D14D2833-58F8-4158-8B6E-D345E2927F56}"/>
    <cellStyle name="20% - Accent6 2 2" xfId="3429" xr:uid="{64CA0693-1F95-4674-B5A0-7D648BDBF948}"/>
    <cellStyle name="20% - Accent6 2 2 2" xfId="14499" xr:uid="{4F4E216D-630F-4B93-BCA5-0B6962DB5966}"/>
    <cellStyle name="20% - Accent6 2 2 2 2" xfId="14500" xr:uid="{6E8F4205-2E25-4975-A59D-239180FA75ED}"/>
    <cellStyle name="20% - Accent6 2 2 2 3" xfId="14501" xr:uid="{C288A13D-C7B5-4897-85AD-973AAABE4217}"/>
    <cellStyle name="20% - Accent6 2 2 2_AVA DVA EL" xfId="14502" xr:uid="{2549273F-3476-4EA7-8939-DFC5D989FFC2}"/>
    <cellStyle name="20% - Accent6 2 2 3" xfId="14503" xr:uid="{EF408DEC-0F63-4B91-88AF-33121E6A24D2}"/>
    <cellStyle name="20% - Accent6 2 2 3 2" xfId="14504" xr:uid="{5DC2547E-1B8E-4F73-B711-734FDD3F3F44}"/>
    <cellStyle name="20% - Accent6 2 2 3 3" xfId="14505" xr:uid="{F7DD6576-EBED-4B26-B034-0FDAC58D6A10}"/>
    <cellStyle name="20% - Accent6 2 2 3_AVA DVA EL" xfId="14506" xr:uid="{43E1629B-3DE2-4DC2-8686-D369C5F825A6}"/>
    <cellStyle name="20% - Accent6 2 2 4" xfId="14507" xr:uid="{FFBFDE8D-4948-4841-851D-34A3784EE620}"/>
    <cellStyle name="20% - Accent6 2 2 4 2" xfId="14508" xr:uid="{7257CA90-FE26-45F7-AE62-EAFA02167E48}"/>
    <cellStyle name="20% - Accent6 2 2 4 3" xfId="14509" xr:uid="{6AC2597D-0B8D-4BA7-AA4E-83E3D2D90662}"/>
    <cellStyle name="20% - Accent6 2 2 4_AVA DVA EL" xfId="14510" xr:uid="{331F82A5-A013-4E4E-AF82-9F25B7B13745}"/>
    <cellStyle name="20% - Accent6 2 2 5" xfId="14511" xr:uid="{F07C6E0B-800E-4265-BE31-973CE0CE48F6}"/>
    <cellStyle name="20% - Accent6 2 2 5 2" xfId="14512" xr:uid="{DC00DB05-136D-4BFE-A8B1-E938755F7943}"/>
    <cellStyle name="20% - Accent6 2 2 5 3" xfId="14513" xr:uid="{D525650A-BE53-420A-8575-0604C91BA4A0}"/>
    <cellStyle name="20% - Accent6 2 2 5_AVA DVA EL" xfId="14514" xr:uid="{AA8DF285-1FD6-47C3-A8B2-D0CFBDFAFB31}"/>
    <cellStyle name="20% - Accent6 2 2 6" xfId="14515" xr:uid="{ED3D23DD-28ED-4AA1-B15D-4ACED6C064DF}"/>
    <cellStyle name="20% - Accent6 2 2 6 2" xfId="14516" xr:uid="{5794390D-799A-42EA-B126-D5FB0AFD3F09}"/>
    <cellStyle name="20% - Accent6 2 2 6 3" xfId="14517" xr:uid="{C8F0687E-2800-49B8-8114-96D6B8E1EF1D}"/>
    <cellStyle name="20% - Accent6 2 2 6_AVA DVA EL" xfId="14518" xr:uid="{4F33B923-0713-4DA1-8DBD-3A0972A7517F}"/>
    <cellStyle name="20% - Accent6 2 2 7" xfId="14519" xr:uid="{F6C627CB-EFC8-4FC1-AFCF-3DCCF2B5F82C}"/>
    <cellStyle name="20% - Accent6 2 2_AVA DVA EL" xfId="14520" xr:uid="{5CD4BD22-44FB-43D3-8527-97DB7088048D}"/>
    <cellStyle name="20% - Accent6 2 3" xfId="14521" xr:uid="{D5E6F946-2325-468F-B8D3-D5AEA9ECC150}"/>
    <cellStyle name="20% - Accent6 2 3 2" xfId="14522" xr:uid="{23C99745-18C4-4C22-8D93-C0B1E5D54E14}"/>
    <cellStyle name="20% - Accent6 2 3 2 2" xfId="14523" xr:uid="{8E0D2294-7819-40B6-AD15-8D81E5D30E75}"/>
    <cellStyle name="20% - Accent6 2 3 2 3" xfId="14524" xr:uid="{66C66B78-866A-4A74-88C7-6C2DC9D6100C}"/>
    <cellStyle name="20% - Accent6 2 3 2_AVA DVA EL" xfId="14525" xr:uid="{B8F7615C-07B8-447A-B9CE-156B4DB7C588}"/>
    <cellStyle name="20% - Accent6 2 3 3" xfId="14526" xr:uid="{007DE485-B759-4135-A600-B0702E13EE1F}"/>
    <cellStyle name="20% - Accent6 2 3_AVA DVA EL" xfId="14527" xr:uid="{1B5FD416-4E2D-45D9-81E0-EC57168DB617}"/>
    <cellStyle name="20% - Accent6 2 4" xfId="14528" xr:uid="{080E6BDE-9317-4CB4-8852-E20A62E1B1BF}"/>
    <cellStyle name="20% - Accent6 2 4 2" xfId="14529" xr:uid="{41CF4641-DB70-4115-98E2-32EDC7F44F2D}"/>
    <cellStyle name="20% - Accent6 2 4 2 2" xfId="14530" xr:uid="{E5120A0C-0815-4DF4-AB45-1D7A248BAA0B}"/>
    <cellStyle name="20% - Accent6 2 4 2 3" xfId="14531" xr:uid="{5BC2F7D6-9F5B-471F-88CC-8DD02CAD760E}"/>
    <cellStyle name="20% - Accent6 2 4 2_AVA DVA EL" xfId="14532" xr:uid="{3698F4EC-254B-43FE-B1F9-3CA81604BEB9}"/>
    <cellStyle name="20% - Accent6 2 4 3" xfId="14533" xr:uid="{FDC1F968-4C14-48A8-8A74-FA7E3CFD0889}"/>
    <cellStyle name="20% - Accent6 2 4 4" xfId="14534" xr:uid="{4AE0B525-7234-4D9E-993E-7114E661DC4D}"/>
    <cellStyle name="20% - Accent6 2 4_AVA DVA EL" xfId="14535" xr:uid="{7160B3A6-D17D-47C9-84ED-4C8052E380C0}"/>
    <cellStyle name="20% - Accent6 2 5" xfId="14536" xr:uid="{F8B785CF-087B-45FC-8E9A-81AF659BC807}"/>
    <cellStyle name="20% - Accent6 2 5 2" xfId="14537" xr:uid="{F502CBCD-8323-411D-89D6-5F3DA212FA2E}"/>
    <cellStyle name="20% - Accent6 2 5 3" xfId="14538" xr:uid="{3FC0651B-826C-4895-B09B-7A5A84A1A24F}"/>
    <cellStyle name="20% - Accent6 2 5_AVA DVA EL" xfId="14539" xr:uid="{A60DFEBA-1666-4418-BD67-6FA0DFFBF6B2}"/>
    <cellStyle name="20% - Accent6 2 6" xfId="14540" xr:uid="{7542AD83-FDF7-4618-A81A-B41ADA6A9ECF}"/>
    <cellStyle name="20% - Accent6 2 6 2" xfId="14541" xr:uid="{0F16FBE5-B428-4D5A-A134-E5E55B56824F}"/>
    <cellStyle name="20% - Accent6 2 6 3" xfId="14542" xr:uid="{B0169FBA-6F94-411F-8633-776080AA2573}"/>
    <cellStyle name="20% - Accent6 2 6_AVA DVA EL" xfId="14543" xr:uid="{0B95115B-8748-483F-B9B6-8FBEF6B66F07}"/>
    <cellStyle name="20% - Accent6 2 7" xfId="14544" xr:uid="{E0168CFF-48BD-47E9-8BC9-AE9618F6B263}"/>
    <cellStyle name="20% - Accent6 2 7 2" xfId="14545" xr:uid="{D3BE0866-6EBA-484E-985E-6576BBE4BA24}"/>
    <cellStyle name="20% - Accent6 2 7 3" xfId="14546" xr:uid="{B31DB02D-5B0E-45DD-8213-F56A2EE1FB04}"/>
    <cellStyle name="20% - Accent6 2 7_AVA DVA EL" xfId="14547" xr:uid="{9743905E-3929-4F38-AAF1-80C8F5EDE80D}"/>
    <cellStyle name="20% - Accent6 2 8" xfId="14548" xr:uid="{8FB0C9C2-AE86-4EAA-AD7B-D79280A4B46A}"/>
    <cellStyle name="20% - Accent6 2 9" xfId="14549" xr:uid="{1F6E721E-AB54-4A55-9294-6A0144786702}"/>
    <cellStyle name="20% - Accent6 2_4Q16" xfId="14550" xr:uid="{E1E62385-81E9-4ACE-934E-EE09E94446E7}"/>
    <cellStyle name="20% - Accent6 3" xfId="3430" xr:uid="{EFE4DF3B-1784-422E-B641-EDE2DBAEAF35}"/>
    <cellStyle name="20% - Accent6 3 2" xfId="14551" xr:uid="{661E05BD-EE9C-4675-99C4-3D86B92AC566}"/>
    <cellStyle name="20% - Accent6 3 2 2" xfId="14552" xr:uid="{82690B3A-F3A1-4023-A248-F43139A67D75}"/>
    <cellStyle name="20% - Accent6 3 2 3" xfId="14553" xr:uid="{3F487EA2-A3AB-498C-AA12-2421D7E87289}"/>
    <cellStyle name="20% - Accent6 3 2_AVA DVA EL" xfId="14554" xr:uid="{64955B79-DBA7-4075-91A5-AAF105828994}"/>
    <cellStyle name="20% - Accent6 3 3" xfId="14555" xr:uid="{3BACD345-B2B1-413E-B2F4-19013B82B740}"/>
    <cellStyle name="20% - Accent6 3_AVA DVA EL" xfId="14556" xr:uid="{A50D62BF-C66B-4789-A4D1-1D9CB257A94D}"/>
    <cellStyle name="20% - Accent6 4" xfId="14557" xr:uid="{071D4C9C-0F50-40C3-B19D-4CA429181051}"/>
    <cellStyle name="20% - Accent6 4 2" xfId="14558" xr:uid="{81E307E1-9307-47A2-9104-536B664480C1}"/>
    <cellStyle name="20% - Accent6 4 2 2" xfId="14559" xr:uid="{2E1C048F-1858-409E-B6FD-8AA50BA361FA}"/>
    <cellStyle name="20% - Accent6 4 2 3" xfId="14560" xr:uid="{6A3BC13F-BF0E-49A3-945A-C19CCFD6121D}"/>
    <cellStyle name="20% - Accent6 4 2_AVA DVA EL" xfId="14561" xr:uid="{D6AA7999-A1B5-4B18-8033-AC4851A29D5C}"/>
    <cellStyle name="20% - Accent6 4 3" xfId="14562" xr:uid="{B176BAA8-0555-41DB-9F2A-E0EEE6F19E28}"/>
    <cellStyle name="20% - Accent6 4 3 2" xfId="14563" xr:uid="{FBAA5A73-9F64-4257-9EC0-90A19976450F}"/>
    <cellStyle name="20% - Accent6 4 3 3" xfId="14564" xr:uid="{76FC6E85-7C95-4ECC-9912-D055E42BFAC3}"/>
    <cellStyle name="20% - Accent6 4 3_AVA DVA EL" xfId="14565" xr:uid="{D05AF6D2-9E29-4455-851B-B8DA003CC8DD}"/>
    <cellStyle name="20% - Accent6 4 4" xfId="14566" xr:uid="{CA3E669C-2ED4-4951-8462-CB4654E2A07E}"/>
    <cellStyle name="20% - Accent6 4 4 2" xfId="14567" xr:uid="{BE83FACA-CE96-4874-920F-6E28F695AFB5}"/>
    <cellStyle name="20% - Accent6 4 4 3" xfId="14568" xr:uid="{8B05D794-172E-455D-A44C-DD8AF440EA9A}"/>
    <cellStyle name="20% - Accent6 4 4_AVA DVA EL" xfId="14569" xr:uid="{EFC2563C-B2CE-4B10-90C0-337B37900533}"/>
    <cellStyle name="20% - Accent6 4 5" xfId="14570" xr:uid="{D214D357-446C-4CD1-B35A-300193A486F9}"/>
    <cellStyle name="20% - Accent6 4_AVA DVA EL" xfId="14571" xr:uid="{A2694886-6672-4485-B267-D1533B97FFBC}"/>
    <cellStyle name="20% - Accent6 5" xfId="14572" xr:uid="{A51047FD-636D-4035-8A64-EC555055A250}"/>
    <cellStyle name="20% - Accent6 5 2" xfId="14573" xr:uid="{63835C41-A980-4D92-9D84-C96DC7DBE067}"/>
    <cellStyle name="20% - Accent6 5_AVA DVA EL" xfId="14574" xr:uid="{CCC551B8-6FF3-49FC-9DE0-B1476B6399CC}"/>
    <cellStyle name="20% - Accent6 6" xfId="14575" xr:uid="{E94416FA-A656-4B55-9807-E5294A6A8B6D}"/>
    <cellStyle name="20% - Accent6 6 2" xfId="14576" xr:uid="{3EDAA52C-938B-42F7-8F38-908D7E2E7586}"/>
    <cellStyle name="20% - Accent6 6_AVA DVA EL" xfId="14577" xr:uid="{AEE2633F-4403-4EA9-9CD2-784D0C9518F5}"/>
    <cellStyle name="20% - Accent6 7" xfId="14578" xr:uid="{C090CA00-06F3-412F-8779-5C7EF1DDC00F}"/>
    <cellStyle name="20% - Accent6 7 2" xfId="14579" xr:uid="{E6E86147-4887-4013-A24A-A44536B8F844}"/>
    <cellStyle name="20% - Accent6 7 2 2" xfId="14580" xr:uid="{5EB5E9D9-7144-4F38-AB74-9FA54A0FADEF}"/>
    <cellStyle name="20% - Accent6 7 2 3" xfId="14581" xr:uid="{20798F06-9586-4BA0-A11E-1FB421BC143D}"/>
    <cellStyle name="20% - Accent6 7 2_AVA DVA EL" xfId="14582" xr:uid="{6E8E7518-B307-4D07-89C5-E95F5DE2D655}"/>
    <cellStyle name="20% - Accent6 7 3" xfId="14583" xr:uid="{CE8B6B35-AB62-40D2-939E-922D2E23870B}"/>
    <cellStyle name="20% - Accent6 7_AVA DVA EL" xfId="14584" xr:uid="{3613F466-B62B-4E28-AE90-37B00E812B10}"/>
    <cellStyle name="20% - Accent6 8" xfId="14585" xr:uid="{8F6786AF-4316-4D1F-BA79-5CFF4439717D}"/>
    <cellStyle name="20% - Accent6 8 2" xfId="14586" xr:uid="{1D35A0CA-E68D-4D1A-A2BF-67B4868DCC82}"/>
    <cellStyle name="20% - Accent6 8 2 2" xfId="14587" xr:uid="{A7EC59E2-0158-4A3E-9DD3-3C70314DC0BA}"/>
    <cellStyle name="20% - Accent6 8 2 3" xfId="14588" xr:uid="{D163AD82-5AC5-4DDC-9643-F0FBB51E08D2}"/>
    <cellStyle name="20% - Accent6 8 2_AVA DVA EL" xfId="14589" xr:uid="{688F8618-A069-44D4-BA81-5290B25C704A}"/>
    <cellStyle name="20% - Accent6 8 3" xfId="14590" xr:uid="{8950D669-B98C-45E6-A7D9-BACC240A56F0}"/>
    <cellStyle name="20% - Accent6 8_AVA DVA EL" xfId="14591" xr:uid="{F4D97F7F-27E5-449E-A493-E7580D60E5E1}"/>
    <cellStyle name="20% - Accent6 9" xfId="14592" xr:uid="{0D90DCD9-E100-4DE6-B561-8E8F42F24D41}"/>
    <cellStyle name="20% - Accent6 9 2" xfId="14593" xr:uid="{042DB33C-B2C8-43E5-9409-C23252B8BF56}"/>
    <cellStyle name="20% - Accent6 9 2 2" xfId="14594" xr:uid="{54C751CE-32DD-4345-A2CA-3F105C6EF27C}"/>
    <cellStyle name="20% - Accent6 9 2 3" xfId="14595" xr:uid="{F7B02F90-0207-4093-BD24-01E0247E9B91}"/>
    <cellStyle name="20% - Accent6 9 2_AVA DVA EL" xfId="14596" xr:uid="{6D151F97-C42D-4027-89FF-09C300FD9846}"/>
    <cellStyle name="20% - Accent6 9 3" xfId="14597" xr:uid="{638F4B7C-A032-49C6-882D-7B5CC1D78BD2}"/>
    <cellStyle name="20% - Accent6 9_AVA DVA EL" xfId="14598" xr:uid="{3ACBAEC4-0DC2-4858-A838-C2B0D0A29696}"/>
    <cellStyle name="20% - Accent6_4Q16" xfId="14599" xr:uid="{E94EB0EF-00CC-4121-A4BF-09D82E93DE40}"/>
    <cellStyle name="20% - akcent 1" xfId="3431" xr:uid="{F7F01B47-4C65-4B87-B800-DC45E6CEEE06}"/>
    <cellStyle name="20% - akcent 1 2" xfId="14600" xr:uid="{810EF105-74FA-405D-95D0-F088D861D5A9}"/>
    <cellStyle name="20% - akcent 1 3" xfId="14601" xr:uid="{8756F93A-2849-4AB0-92FF-62801BABFD6F}"/>
    <cellStyle name="20% - akcent 1_AVA DVA EL" xfId="14602" xr:uid="{7AD42AB2-D2C2-42A4-ACCA-1EECEC864273}"/>
    <cellStyle name="20% - akcent 2" xfId="3432" xr:uid="{085F37D0-9588-48AA-B2AC-453EC943247D}"/>
    <cellStyle name="20% - akcent 2 2" xfId="14603" xr:uid="{FA51C721-2AB5-49F1-9732-745C014A5016}"/>
    <cellStyle name="20% - akcent 2 3" xfId="14604" xr:uid="{C5DDE255-0DA8-494F-ACF7-251F6F383A49}"/>
    <cellStyle name="20% - akcent 2_AVA DVA EL" xfId="14605" xr:uid="{A1E0D90C-AE4C-47D3-8AFD-31B98D8565C6}"/>
    <cellStyle name="20% - akcent 3" xfId="3433" xr:uid="{AE09C4FB-4ABD-431E-A275-18E9280F9E59}"/>
    <cellStyle name="20% - akcent 3 2" xfId="14606" xr:uid="{7DD34874-5486-4D9B-9674-AC2982477AB5}"/>
    <cellStyle name="20% - akcent 3 3" xfId="14607" xr:uid="{8D2B4F79-0C58-49F1-8F52-599D80D4528A}"/>
    <cellStyle name="20% - akcent 3_AVA DVA EL" xfId="14608" xr:uid="{37E8998E-1EE7-4385-A086-696B97ADE2ED}"/>
    <cellStyle name="20% - akcent 4" xfId="3434" xr:uid="{B9963A16-7C6E-420F-89C0-513E1847FF37}"/>
    <cellStyle name="20% - akcent 4 2" xfId="14609" xr:uid="{02F22AF8-3ED8-4712-AB34-C6B6E0106884}"/>
    <cellStyle name="20% - akcent 4 3" xfId="14610" xr:uid="{D798B99E-0A5F-47CA-B451-234C3A8A5C5F}"/>
    <cellStyle name="20% - akcent 4_AVA DVA EL" xfId="14611" xr:uid="{96B7F4E9-5185-44D6-8C1E-719E749F4F56}"/>
    <cellStyle name="20% - akcent 5" xfId="3435" xr:uid="{8E6A40D3-DF83-4C7E-8C60-4E05BCCD245E}"/>
    <cellStyle name="20% - akcent 5 2" xfId="14612" xr:uid="{C2D3D611-B9E4-4F16-9F13-F9C63837C15E}"/>
    <cellStyle name="20% - akcent 5 3" xfId="14613" xr:uid="{217DE7C7-EB48-4449-8B93-0FEDE405E0AC}"/>
    <cellStyle name="20% - akcent 5_AVA DVA EL" xfId="14614" xr:uid="{9A8F3CC9-FBC5-4117-8331-C69DD77DA8FA}"/>
    <cellStyle name="20% - akcent 6" xfId="3436" xr:uid="{97D6BD40-DEF0-4E0E-95A9-17B36228651D}"/>
    <cellStyle name="20% - akcent 6 2" xfId="14615" xr:uid="{357196BB-C665-40E7-B638-CF2ED5E9E0D7}"/>
    <cellStyle name="20% - akcent 6 3" xfId="14616" xr:uid="{E013C194-165B-4D6C-87D6-157AF471F28A}"/>
    <cellStyle name="20% - akcent 6_AVA DVA EL" xfId="14617" xr:uid="{20EA15AC-890A-439D-BFF8-727E85EE0AA2}"/>
    <cellStyle name="20% - Dekorfärg1" xfId="41962" xr:uid="{B721F74F-C880-4806-8A0D-80DB4DCE07C1}"/>
    <cellStyle name="20% - Dekorfärg2" xfId="41963" xr:uid="{9A266240-A724-4436-8B1E-0014FFB72E46}"/>
    <cellStyle name="20% - Dekorfärg3" xfId="41964" xr:uid="{77DF8F83-31AA-4F42-A561-BD5379E3D75E}"/>
    <cellStyle name="20% - Dekorfärg4" xfId="41965" xr:uid="{19CC2B4F-A7B2-4740-B4BD-42497CB93082}"/>
    <cellStyle name="20% - Dekorfärg5" xfId="41966" xr:uid="{A35FB5E4-526D-4F75-970C-AD688684CF49}"/>
    <cellStyle name="20% - Dekorfärg6" xfId="41967" xr:uid="{00D14733-82B2-4A4F-B778-EF8966DFA8F7}"/>
    <cellStyle name="20% - Énfasis1" xfId="14618" xr:uid="{038F5822-130F-40B1-842E-2CFA023D033A}"/>
    <cellStyle name="20% - Énfasis1 2" xfId="14619" xr:uid="{800D0744-6A5B-42F8-BB0E-9219D0473837}"/>
    <cellStyle name="20% - Énfasis1 3" xfId="14620" xr:uid="{F4D24586-461C-40C2-B3A0-2C72189B7D4E}"/>
    <cellStyle name="20% - Énfasis1_Note Bank" xfId="14621" xr:uid="{9BEB72FA-0A6B-42AD-8BBE-402BEAC7CD66}"/>
    <cellStyle name="20% - Énfasis2" xfId="14622" xr:uid="{2AACC4E6-C2BA-4514-8DD9-7AA5E24C0596}"/>
    <cellStyle name="20% - Énfasis2 2" xfId="14623" xr:uid="{A2849DF3-B3A3-48ED-92C3-2B76FDE9F3AD}"/>
    <cellStyle name="20% - Énfasis2 3" xfId="14624" xr:uid="{EE7679E2-049B-4651-BEC9-4EA4E0A14B0F}"/>
    <cellStyle name="20% - Énfasis2_Note Bank" xfId="14625" xr:uid="{29974A7A-D424-4108-8D3D-1780C8D89460}"/>
    <cellStyle name="20% - Énfasis3" xfId="14626" xr:uid="{8A1CE54D-DD93-42DC-8DEA-80CD213A4781}"/>
    <cellStyle name="20% - Énfasis3 2" xfId="14627" xr:uid="{A8EB66AB-66FE-453D-BAC7-858C948B601B}"/>
    <cellStyle name="20% - Énfasis3 3" xfId="14628" xr:uid="{F3A4A66B-0F42-4105-A8B2-AD03D1DB708F}"/>
    <cellStyle name="20% - Énfasis3_Note Bank" xfId="14629" xr:uid="{0B32EDD7-3504-46FB-A615-0A1ECAFFA50E}"/>
    <cellStyle name="20% - Énfasis4" xfId="14630" xr:uid="{9BEB97D5-FC4A-4540-950F-22383591D36F}"/>
    <cellStyle name="20% - Énfasis4 2" xfId="14631" xr:uid="{7FEBFB1A-3674-4A72-8D06-16687E066888}"/>
    <cellStyle name="20% - Énfasis4 3" xfId="14632" xr:uid="{3FA61DDD-A7BD-4DE1-AB26-64F8CF3608A1}"/>
    <cellStyle name="20% - Énfasis4_Note Bank" xfId="14633" xr:uid="{2AD89067-85D5-476D-AD84-61099B9A4D79}"/>
    <cellStyle name="20% - Énfasis5" xfId="14634" xr:uid="{C591B51D-DDE1-45EF-877A-444B2C131D1D}"/>
    <cellStyle name="20% - Énfasis5 2" xfId="14635" xr:uid="{11421609-F8F5-48F0-AD7D-6B718881B633}"/>
    <cellStyle name="20% - Énfasis5 3" xfId="14636" xr:uid="{D3E6907F-7879-451B-AD43-8B8EC761CED3}"/>
    <cellStyle name="20% - Énfasis5_Note Bank" xfId="14637" xr:uid="{CE1F9BD8-9FB0-44C4-8ECC-3722C80EF5F1}"/>
    <cellStyle name="20% - Énfasis6" xfId="14638" xr:uid="{9E48BE62-D766-4601-9231-6FBF3593AAAA}"/>
    <cellStyle name="20% - Énfasis6 2" xfId="14639" xr:uid="{5AE0B9B7-E96D-4A48-8134-B87844A3ABAD}"/>
    <cellStyle name="20% - Énfasis6 3" xfId="14640" xr:uid="{97A4FD7D-7AA3-4B98-A9B6-4CE993EE26BB}"/>
    <cellStyle name="20% - Énfasis6_Note Bank" xfId="14641" xr:uid="{8B145306-9052-48CC-A9CE-9A948607AC70}"/>
    <cellStyle name="20% – paryškinimas 1" xfId="3437" xr:uid="{F4B2601D-66F6-4CA9-A97E-D21587E4BA26}"/>
    <cellStyle name="20% – paryškinimas 1 2" xfId="14642" xr:uid="{A53D826D-374D-4259-9C26-0E39FCAEDF50}"/>
    <cellStyle name="20% – paryškinimas 1_AVA DVA EL" xfId="14643" xr:uid="{BFE93C7D-04F4-40CF-8D75-7BCB0578CB04}"/>
    <cellStyle name="20% – paryškinimas 2" xfId="3438" xr:uid="{2D876B88-94B0-49F3-BEB9-510E56498229}"/>
    <cellStyle name="20% – paryškinimas 2 2" xfId="14644" xr:uid="{1DF7E179-D44F-4EC1-BA88-2808AD68A7CC}"/>
    <cellStyle name="20% – paryškinimas 2_AVA DVA EL" xfId="14645" xr:uid="{80A8483F-C409-4D31-8355-EC8CDD1B46AA}"/>
    <cellStyle name="20% – paryškinimas 3" xfId="3439" xr:uid="{3D882EAA-D0A4-4F0F-A500-E62D10265F02}"/>
    <cellStyle name="20% – paryškinimas 3 2" xfId="14646" xr:uid="{700CF43B-A69E-4D4C-A445-4BE1A780C5E1}"/>
    <cellStyle name="20% – paryškinimas 3_AVA DVA EL" xfId="14647" xr:uid="{C35706F1-BD0D-4DC3-A172-44AE0411CA2A}"/>
    <cellStyle name="20% – paryškinimas 4" xfId="3440" xr:uid="{7468858B-1BEC-4795-89B3-87704F7FA157}"/>
    <cellStyle name="20% – paryškinimas 4 2" xfId="14648" xr:uid="{640AF0F5-129B-4A89-9E41-3EE08F60E9CB}"/>
    <cellStyle name="20% – paryškinimas 4_AVA DVA EL" xfId="14649" xr:uid="{29CE20AD-7B7B-4CCE-B17C-17496B4C5CED}"/>
    <cellStyle name="20% – paryškinimas 5" xfId="3441" xr:uid="{9C07717E-CD86-46C0-8034-7EB07866E9EC}"/>
    <cellStyle name="20% – paryškinimas 5 2" xfId="14650" xr:uid="{3A868C0F-6140-48B9-B2BF-F678EB4B8075}"/>
    <cellStyle name="20% – paryškinimas 5_AVA DVA EL" xfId="14651" xr:uid="{7FA5F38C-646B-489A-BBD6-0ABBBB96F172}"/>
    <cellStyle name="20% – paryškinimas 6" xfId="3442" xr:uid="{9164766A-F009-4D14-9C49-0D7407947D93}"/>
    <cellStyle name="20% – paryškinimas 6 2" xfId="14652" xr:uid="{7F61E78D-9248-4525-B6D9-6554C9F44E5D}"/>
    <cellStyle name="20% – paryškinimas 6_AVA DVA EL" xfId="14653" xr:uid="{C7A4B1DC-C66F-4E91-89ED-964D1C2B6040}"/>
    <cellStyle name="20% - uthevingsfarge 1" xfId="3443" xr:uid="{C572D763-152D-4D4E-AA1B-1417A20A6A52}"/>
    <cellStyle name="20% - uthevingsfarge 1 10" xfId="3444" xr:uid="{B5F101C8-8EBB-4B35-AFE2-C615FF192ED4}"/>
    <cellStyle name="20% - uthevingsfarge 1 10 2" xfId="14654" xr:uid="{24E20A3D-9696-40BB-8ACA-F7A5578246C0}"/>
    <cellStyle name="20% - uthevingsfarge 1 10 2 2" xfId="14655" xr:uid="{312CB1AD-0392-4DE1-9216-3FC763DE3926}"/>
    <cellStyle name="20% - uthevingsfarge 1 10 2_AVA DVA EL" xfId="14656" xr:uid="{80743296-627A-4123-B7A4-2758ED2CF285}"/>
    <cellStyle name="20% - uthevingsfarge 1 10 3" xfId="14657" xr:uid="{3037B1CC-61D4-4E4B-BE0F-86624314220D}"/>
    <cellStyle name="20% - uthevingsfarge 1 10_4Q16" xfId="14658" xr:uid="{EFE3AA38-B217-4975-8BB1-0821AF0BECA7}"/>
    <cellStyle name="20% - uthevingsfarge 1 11" xfId="14659" xr:uid="{11293439-959D-4185-8585-F8E1B2EC2F48}"/>
    <cellStyle name="20% - uthevingsfarge 1 11 2" xfId="14660" xr:uid="{173651C5-ECEA-432A-8AF3-CCC9A914CBE7}"/>
    <cellStyle name="20% - uthevingsfarge 1 11 2 2" xfId="14661" xr:uid="{7795C945-65E0-43B7-807A-831D7B435901}"/>
    <cellStyle name="20% - uthevingsfarge 1 11 2_AVA DVA EL" xfId="14662" xr:uid="{0E885280-7A4C-4B1F-A21C-E98578044571}"/>
    <cellStyle name="20% - uthevingsfarge 1 11 3" xfId="14663" xr:uid="{442A1C8B-0FAD-4211-8851-B485B5898A41}"/>
    <cellStyle name="20% - uthevingsfarge 1 11_4Q16" xfId="14664" xr:uid="{A4EADFCC-0709-4D0D-BFD6-A9496FBCD9B5}"/>
    <cellStyle name="20% - uthevingsfarge 1 12" xfId="14665" xr:uid="{EA9AD3F6-B72F-4408-A824-707E93B49217}"/>
    <cellStyle name="20% - uthevingsfarge 1 12 2" xfId="14666" xr:uid="{34541338-77A5-4A7F-A2AC-B55AE735A787}"/>
    <cellStyle name="20% - uthevingsfarge 1 12 2 2" xfId="14667" xr:uid="{24914282-77FC-4654-9FA4-9DB8EB7340AB}"/>
    <cellStyle name="20% - uthevingsfarge 1 12 2_AVA DVA EL" xfId="14668" xr:uid="{63DB03AB-32B2-4440-9ED7-13B74223B7B2}"/>
    <cellStyle name="20% - uthevingsfarge 1 12 3" xfId="14669" xr:uid="{22974A6C-0F46-4401-9226-FBFA995B393A}"/>
    <cellStyle name="20% - uthevingsfarge 1 12_4Q16" xfId="14670" xr:uid="{8C28EA4E-8734-4829-84B3-A0F41B1DA3F3}"/>
    <cellStyle name="20% - uthevingsfarge 1 13" xfId="14671" xr:uid="{75726AD6-F0CD-47F7-85AC-9850FB9713BC}"/>
    <cellStyle name="20% - uthevingsfarge 1 13 2" xfId="14672" xr:uid="{EE7D6461-AD65-44DC-9A56-47DD9C25BBEF}"/>
    <cellStyle name="20% - uthevingsfarge 1 13 2 2" xfId="14673" xr:uid="{039454F5-557F-4CD1-A64E-F95C057E0E38}"/>
    <cellStyle name="20% - uthevingsfarge 1 13 2_AVA DVA EL" xfId="14674" xr:uid="{16CF8A87-E535-459B-BF1D-6CD2F8FC061F}"/>
    <cellStyle name="20% - uthevingsfarge 1 13 3" xfId="14675" xr:uid="{4CC71492-A382-4319-99F5-526C4B9A9C4E}"/>
    <cellStyle name="20% - uthevingsfarge 1 13_4Q16" xfId="14676" xr:uid="{AC95645E-E95E-4F45-95B4-E9954C0DF8EC}"/>
    <cellStyle name="20% - uthevingsfarge 1 14" xfId="14677" xr:uid="{6E1043E5-A689-4F23-B4C4-DAD91F3EFEAA}"/>
    <cellStyle name="20% - uthevingsfarge 1 14 2" xfId="14678" xr:uid="{A1C86775-9C32-4A34-B61C-7871E57DCC96}"/>
    <cellStyle name="20% - uthevingsfarge 1 14 2 2" xfId="14679" xr:uid="{B73CC0C9-3018-41F4-B72A-A0B8CC834124}"/>
    <cellStyle name="20% - uthevingsfarge 1 14 2_AVA DVA EL" xfId="14680" xr:uid="{3E4F6D06-02F5-4A60-BAEA-6DD2D02C54B2}"/>
    <cellStyle name="20% - uthevingsfarge 1 14 3" xfId="14681" xr:uid="{479348A6-2567-42A0-BCE1-8732375DD665}"/>
    <cellStyle name="20% - uthevingsfarge 1 14_4Q16" xfId="14682" xr:uid="{63E3B491-4EA5-4B1F-8C2F-BEF389C7D51E}"/>
    <cellStyle name="20% - uthevingsfarge 1 15" xfId="14683" xr:uid="{42EACDCC-AAC3-4B4A-A75C-D42FD6059223}"/>
    <cellStyle name="20% - uthevingsfarge 1 15 2" xfId="14684" xr:uid="{B095423B-8236-4847-9AB9-7E80AB53BD53}"/>
    <cellStyle name="20% - uthevingsfarge 1 15 2 2" xfId="14685" xr:uid="{690F3CE6-8450-4DB2-B775-F9CF0ED650B6}"/>
    <cellStyle name="20% - uthevingsfarge 1 15 2_AVA DVA EL" xfId="14686" xr:uid="{C3D63A16-BC35-458F-9621-FBA209FAA126}"/>
    <cellStyle name="20% - uthevingsfarge 1 15 3" xfId="14687" xr:uid="{59BB9C90-CCAE-4B77-BC8C-F02F7CBAB019}"/>
    <cellStyle name="20% - uthevingsfarge 1 15_4Q16" xfId="14688" xr:uid="{C32DA4CB-1760-4546-AF3B-592471908FF9}"/>
    <cellStyle name="20% - uthevingsfarge 1 16" xfId="14689" xr:uid="{9292199C-BDAB-4441-A9F2-06B34512344C}"/>
    <cellStyle name="20% - uthevingsfarge 1 16 2" xfId="14690" xr:uid="{DA0586AF-53DE-4E08-A6EF-A89A46CA9680}"/>
    <cellStyle name="20% - uthevingsfarge 1 16 2 2" xfId="14691" xr:uid="{0F5D106E-082E-4826-9DEF-7523E977EC0D}"/>
    <cellStyle name="20% - uthevingsfarge 1 16 2_AVA DVA EL" xfId="14692" xr:uid="{C81A65F4-410C-41C2-B96A-8B09A8311AF5}"/>
    <cellStyle name="20% - uthevingsfarge 1 16 3" xfId="14693" xr:uid="{8B2C25B7-6808-463F-A8D4-C769B6DEC9C9}"/>
    <cellStyle name="20% - uthevingsfarge 1 16_4Q16" xfId="14694" xr:uid="{853C2D4D-26BD-45E9-82EE-938B702764EB}"/>
    <cellStyle name="20% - uthevingsfarge 1 17" xfId="14695" xr:uid="{7632DFAA-0C64-495E-92D3-44D10552194A}"/>
    <cellStyle name="20% - uthevingsfarge 1 17 2" xfId="14696" xr:uid="{AB363A26-9F7B-490C-AF38-AF8B5DF88186}"/>
    <cellStyle name="20% - uthevingsfarge 1 17 2 2" xfId="14697" xr:uid="{578C0325-9A60-4072-9FA8-43641F205EAE}"/>
    <cellStyle name="20% - uthevingsfarge 1 17 2_AVA DVA EL" xfId="14698" xr:uid="{A0A6DAAF-4686-4DF7-B3AB-B8BA8EF896A5}"/>
    <cellStyle name="20% - uthevingsfarge 1 17 3" xfId="14699" xr:uid="{AB09D2A9-29C3-4989-82B8-B7FDFE521C5B}"/>
    <cellStyle name="20% - uthevingsfarge 1 17_4Q16" xfId="14700" xr:uid="{7963E153-A402-42C6-8C28-1A058D04A16E}"/>
    <cellStyle name="20% - uthevingsfarge 1 18" xfId="14701" xr:uid="{3F782582-8B6F-4DB6-99CC-E5D468351B7F}"/>
    <cellStyle name="20% - uthevingsfarge 1 18 2" xfId="14702" xr:uid="{DA3F6606-092F-460C-BF6F-F7716BE18F39}"/>
    <cellStyle name="20% - uthevingsfarge 1 18 2 2" xfId="14703" xr:uid="{14DED2D9-D80D-4675-8BFF-A6B055F85684}"/>
    <cellStyle name="20% - uthevingsfarge 1 18 2_AVA DVA EL" xfId="14704" xr:uid="{D061F1F0-FF65-42FC-9E4C-F47337B24025}"/>
    <cellStyle name="20% - uthevingsfarge 1 18 3" xfId="14705" xr:uid="{2EFB091B-440C-4F43-A908-98A018C516DD}"/>
    <cellStyle name="20% - uthevingsfarge 1 18_4Q16" xfId="14706" xr:uid="{9CB1C3E1-6BDF-4CE5-84B1-BD3E46DE748E}"/>
    <cellStyle name="20% - uthevingsfarge 1 19" xfId="14707" xr:uid="{ADC5B41B-D315-43D0-B6E3-895C86E13C23}"/>
    <cellStyle name="20% - uthevingsfarge 1 19 2" xfId="14708" xr:uid="{A1B78966-7511-434F-A84F-D35B995C5667}"/>
    <cellStyle name="20% - uthevingsfarge 1 19 2 2" xfId="14709" xr:uid="{571CDB5A-6CF6-4CE0-B7EC-C4CE93500E21}"/>
    <cellStyle name="20% - uthevingsfarge 1 19 2_AVA DVA EL" xfId="14710" xr:uid="{F7C6AE0C-95F9-4291-8D09-037AC75A1E40}"/>
    <cellStyle name="20% - uthevingsfarge 1 19 3" xfId="14711" xr:uid="{79E1B263-F9CA-4B65-AD47-9BA7ED3CC500}"/>
    <cellStyle name="20% - uthevingsfarge 1 19_4Q16" xfId="14712" xr:uid="{CD58FC4D-E5F8-49F6-9D3E-5B08645778EE}"/>
    <cellStyle name="20% - uthevingsfarge 1 2" xfId="3445" xr:uid="{23A0BE51-B6F0-4131-9680-CFFC41DDB104}"/>
    <cellStyle name="20% - uthevingsfarge 1 2 10" xfId="14713" xr:uid="{4AC992DC-7F97-427E-8FA5-2B51D733A3AB}"/>
    <cellStyle name="20% - uthevingsfarge 1 2 10 2" xfId="14714" xr:uid="{C512B38C-3E43-47DF-9649-B86E4C78762B}"/>
    <cellStyle name="20% - uthevingsfarge 1 2 10 3" xfId="14715" xr:uid="{5DAC90E0-F992-4C57-823D-6BD16156BA50}"/>
    <cellStyle name="20% - uthevingsfarge 1 2 10_AVA DVA EL" xfId="14716" xr:uid="{2B088046-C5D1-4232-8E04-46359C6C7D9B}"/>
    <cellStyle name="20% - uthevingsfarge 1 2 11" xfId="14717" xr:uid="{8AFC1C6D-B850-4EF1-BB44-58367F55B388}"/>
    <cellStyle name="20% - uthevingsfarge 1 2 12" xfId="14718" xr:uid="{83043F1D-9693-417E-ACF6-931DDEC5FECB}"/>
    <cellStyle name="20% - uthevingsfarge 1 2 2" xfId="3446" xr:uid="{C0476326-013B-462C-BC4C-1795A67F6A3F}"/>
    <cellStyle name="20% - uthevingsfarge 1 2 2 10" xfId="40929" xr:uid="{17592E35-CF63-4AD6-9B9B-F0917BBC252D}"/>
    <cellStyle name="20% - uthevingsfarge 1 2 2 2" xfId="3447" xr:uid="{28BAAC9C-B865-4E78-A3D9-FE23BE2B3ADA}"/>
    <cellStyle name="20% - uthevingsfarge 1 2 2 2 10" xfId="40930"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19"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20"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21" xr:uid="{9F16C9A6-1DDB-488C-9C4A-0C74DD6263F3}"/>
    <cellStyle name="20% - uthevingsfarge 1 2 2 2 8" xfId="40931" xr:uid="{F693EBCE-9A0D-49BD-9ADA-B9F0120A8678}"/>
    <cellStyle name="20% - uthevingsfarge 1 2 2 2 9" xfId="40932"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22" xr:uid="{92EBD08D-3C02-43BB-B3D8-3E56B449A93A}"/>
    <cellStyle name="20% - uthevingsfarge 1 2 2 6_3. Chng in credit spreads" xfId="3488" xr:uid="{FE327723-A073-442C-B659-7B46A4D84971}"/>
    <cellStyle name="20% - uthevingsfarge 1 2 2 7" xfId="14723" xr:uid="{D1AF468C-051D-4EF4-BACD-FF3E3B03C751}"/>
    <cellStyle name="20% - uthevingsfarge 1 2 2 8" xfId="40933" xr:uid="{5A1EF90D-0B07-4F07-A2DF-A15F6FF8657B}"/>
    <cellStyle name="20% - uthevingsfarge 1 2 2 9" xfId="40934"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24"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25"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35"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26"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27"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28" xr:uid="{7BBA1084-EEA2-4F30-B93F-C5F835E6318A}"/>
    <cellStyle name="20% - uthevingsfarge 1 2 7 2_AVA DVA EL" xfId="14729" xr:uid="{4B0A5BBD-0A29-44E3-898F-E64E6D7B6D88}"/>
    <cellStyle name="20% - uthevingsfarge 1 2 7 3" xfId="14730" xr:uid="{C265FE22-5B66-4A9C-987F-8E8D397B4412}"/>
    <cellStyle name="20% - uthevingsfarge 1 2 7 4" xfId="14731"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32" xr:uid="{6BF81884-6B9A-4867-BC4F-15EBDFE42DD1}"/>
    <cellStyle name="20% - uthevingsfarge 1 2 8_3. Chng in credit spreads" xfId="3549" xr:uid="{90107C09-193C-4D54-8857-C2DB97150E43}"/>
    <cellStyle name="20% - uthevingsfarge 1 2 9" xfId="14733" xr:uid="{34BEE5D2-9C27-4149-A938-9442A677D364}"/>
    <cellStyle name="20% - uthevingsfarge 1 2 9 2" xfId="14734" xr:uid="{8FA4E76E-8E2A-4C58-BCDA-F792D11091C4}"/>
    <cellStyle name="20% - uthevingsfarge 1 2 9 3" xfId="14735" xr:uid="{6DAE412F-07C6-4637-AE2E-70BB600F4AB7}"/>
    <cellStyle name="20% - uthevingsfarge 1 2 9_AVA DVA EL" xfId="14736" xr:uid="{55E0AB39-B43F-48DE-B058-71F50DC8EE75}"/>
    <cellStyle name="20% - uthevingsfarge 1 2_4Q16" xfId="14737" xr:uid="{BA8E89B0-3F03-4FC8-9ACB-5068692D972F}"/>
    <cellStyle name="20% - uthevingsfarge 1 20" xfId="14738" xr:uid="{C8ADF025-3E5A-4D80-8469-E3977DCD69BA}"/>
    <cellStyle name="20% - uthevingsfarge 1 20 2" xfId="14739" xr:uid="{D51D02D4-E20B-42BC-A10E-9BFA0FC7232D}"/>
    <cellStyle name="20% - uthevingsfarge 1 20 2 2" xfId="14740" xr:uid="{B0E3411C-3102-49DF-A4E3-3BDEFE2DB416}"/>
    <cellStyle name="20% - uthevingsfarge 1 20 2_AVA DVA EL" xfId="14741" xr:uid="{F9A4CBBB-7DD0-4C83-BF3B-A1E5D8DFBF30}"/>
    <cellStyle name="20% - uthevingsfarge 1 20 3" xfId="14742" xr:uid="{C5FE93C3-2F85-4ADD-BA11-D15BE5431F5B}"/>
    <cellStyle name="20% - uthevingsfarge 1 20_4Q16" xfId="14743" xr:uid="{0A99FAF8-C307-4C03-94DD-CC24A05FD181}"/>
    <cellStyle name="20% - uthevingsfarge 1 21" xfId="14744" xr:uid="{BBC1830A-D5F6-489A-BFE5-773FAD2DA5B0}"/>
    <cellStyle name="20% - uthevingsfarge 1 21 2" xfId="14745" xr:uid="{353B534D-357F-4942-8D64-86F3DFE1D68C}"/>
    <cellStyle name="20% - uthevingsfarge 1 21 2 2" xfId="14746" xr:uid="{588C59CC-822A-435F-8160-4F504C2875E1}"/>
    <cellStyle name="20% - uthevingsfarge 1 21 2_AVA DVA EL" xfId="14747" xr:uid="{D74044E1-5A36-4271-A469-F69EE64112D2}"/>
    <cellStyle name="20% - uthevingsfarge 1 21 3" xfId="14748" xr:uid="{13E2C8F1-9989-4DE7-B386-7E61CB622208}"/>
    <cellStyle name="20% - uthevingsfarge 1 21_4Q16" xfId="14749" xr:uid="{BDD81523-FD6A-440E-986C-C59D2B685FF7}"/>
    <cellStyle name="20% - uthevingsfarge 1 22" xfId="14750" xr:uid="{B630841A-8D8F-47E6-8B7B-90307D203A7A}"/>
    <cellStyle name="20% - uthevingsfarge 1 22 2" xfId="14751" xr:uid="{EC4BBBD8-E19A-441A-978A-509348F72629}"/>
    <cellStyle name="20% - uthevingsfarge 1 22 2 2" xfId="14752" xr:uid="{2AC0AF92-56EB-4BC6-B4C8-9625AC628E43}"/>
    <cellStyle name="20% - uthevingsfarge 1 22 2_AVA DVA EL" xfId="14753" xr:uid="{EA084E26-9517-48F3-8B99-054DD3D24892}"/>
    <cellStyle name="20% - uthevingsfarge 1 22 3" xfId="14754" xr:uid="{8BEA7A32-828C-4448-9B5E-B4DC79C647EF}"/>
    <cellStyle name="20% - uthevingsfarge 1 22_4Q16" xfId="14755" xr:uid="{1B2D28B6-AC23-4DC9-B4D4-4A192CAE7CF2}"/>
    <cellStyle name="20% - uthevingsfarge 1 23" xfId="14756" xr:uid="{0732DCAF-9A2B-432D-856A-0033C96856C3}"/>
    <cellStyle name="20% - uthevingsfarge 1 23 2" xfId="14757" xr:uid="{877276C4-7DE5-4650-AA8C-2F54C975A00C}"/>
    <cellStyle name="20% - uthevingsfarge 1 23 2 2" xfId="14758" xr:uid="{EE59BF6D-1B15-4F00-A348-0DC411EF0D45}"/>
    <cellStyle name="20% - uthevingsfarge 1 23 2_AVA DVA EL" xfId="14759" xr:uid="{6346E9EB-C9C6-487F-A8AE-9FBADE17238F}"/>
    <cellStyle name="20% - uthevingsfarge 1 23 3" xfId="14760" xr:uid="{F88D0AC6-FDB7-4A5D-B953-8979D75CFD36}"/>
    <cellStyle name="20% - uthevingsfarge 1 23_4Q16" xfId="14761" xr:uid="{784741DA-DF7A-4E7D-A579-4FE6733625AE}"/>
    <cellStyle name="20% - uthevingsfarge 1 24" xfId="14762" xr:uid="{AEB4F2E0-BC96-4925-A2D3-A307AC1121E1}"/>
    <cellStyle name="20% - uthevingsfarge 1 24 2" xfId="14763" xr:uid="{9E9BB46F-6D82-4C43-8F59-FB84440A6DBD}"/>
    <cellStyle name="20% - uthevingsfarge 1 24 2 2" xfId="14764" xr:uid="{C9AA7B6F-7FEA-44F6-BA70-549B5F0E7224}"/>
    <cellStyle name="20% - uthevingsfarge 1 24 2_AVA DVA EL" xfId="14765" xr:uid="{2BFCA452-774E-4127-9CA0-6D655311B7FC}"/>
    <cellStyle name="20% - uthevingsfarge 1 24 3" xfId="14766" xr:uid="{F7B5B5FA-D0CF-49B4-8D18-81E9CD7ACEB7}"/>
    <cellStyle name="20% - uthevingsfarge 1 24_4Q16" xfId="14767" xr:uid="{871C07B7-8974-492D-BF3D-9FF0F7797912}"/>
    <cellStyle name="20% - uthevingsfarge 1 25" xfId="14768" xr:uid="{F084E7A2-2E13-4BE6-8315-EAE037BCC765}"/>
    <cellStyle name="20% - uthevingsfarge 1 25 2" xfId="14769" xr:uid="{0669D6CA-5160-4F44-8569-2F045D982D6C}"/>
    <cellStyle name="20% - uthevingsfarge 1 25 2 2" xfId="14770" xr:uid="{F7BA4355-BAE8-4107-BC92-058C4E98F0DF}"/>
    <cellStyle name="20% - uthevingsfarge 1 25 2_AVA DVA EL" xfId="14771" xr:uid="{47B3A7F7-DE5C-4E8A-AC50-785DE5EFE8C6}"/>
    <cellStyle name="20% - uthevingsfarge 1 25 3" xfId="14772" xr:uid="{CDC52132-D77B-40B6-A36A-3CB06028F673}"/>
    <cellStyle name="20% - uthevingsfarge 1 25_4Q16" xfId="14773" xr:uid="{87B31264-350A-4191-9A7A-55D256BDF778}"/>
    <cellStyle name="20% - uthevingsfarge 1 26" xfId="14774" xr:uid="{A9FD800C-83ED-4548-BFEF-99FCAEDDE09A}"/>
    <cellStyle name="20% - uthevingsfarge 1 26 2" xfId="14775" xr:uid="{29BC3DBA-1565-45C4-A9F8-02B4827C3A65}"/>
    <cellStyle name="20% - uthevingsfarge 1 26 2 2" xfId="14776" xr:uid="{3353FA08-59DB-440A-81B9-5A18EA690949}"/>
    <cellStyle name="20% - uthevingsfarge 1 26 2_AVA DVA EL" xfId="14777" xr:uid="{390A9E41-6AF7-48BE-BEC1-5013F9FD168F}"/>
    <cellStyle name="20% - uthevingsfarge 1 26 3" xfId="14778" xr:uid="{7F477144-922E-449E-9C19-68B30308889C}"/>
    <cellStyle name="20% - uthevingsfarge 1 26_4Q16" xfId="14779" xr:uid="{6229A936-219A-47C8-8432-53B34900C133}"/>
    <cellStyle name="20% - uthevingsfarge 1 27" xfId="14780" xr:uid="{29552431-EAD7-4968-A121-63CF5E836703}"/>
    <cellStyle name="20% - uthevingsfarge 1 27 2" xfId="14781" xr:uid="{7A204D5F-D6BD-4B68-8D42-1DFB9D63FEB3}"/>
    <cellStyle name="20% - uthevingsfarge 1 27 2 2" xfId="14782" xr:uid="{E28AECB8-4408-4A5E-84BB-AB272DB787CA}"/>
    <cellStyle name="20% - uthevingsfarge 1 27 2_AVA DVA EL" xfId="14783" xr:uid="{2813BC03-0C2B-429F-8873-38AF51DA8AB8}"/>
    <cellStyle name="20% - uthevingsfarge 1 27 3" xfId="14784" xr:uid="{532CDE1F-AD98-4FC8-B116-452974A029F2}"/>
    <cellStyle name="20% - uthevingsfarge 1 27_4Q16" xfId="14785" xr:uid="{3D9520A2-1AD0-4A37-B417-1B0754D164CC}"/>
    <cellStyle name="20% - uthevingsfarge 1 28" xfId="14786" xr:uid="{F0433F07-B799-43B6-8B07-D38A5153F1C7}"/>
    <cellStyle name="20% - uthevingsfarge 1 28 2" xfId="14787" xr:uid="{34A8680B-1188-4536-8114-D13E57225BCD}"/>
    <cellStyle name="20% - uthevingsfarge 1 28 2 2" xfId="14788" xr:uid="{9EDEC569-F98F-46C8-8074-3DC8DAF5C4E6}"/>
    <cellStyle name="20% - uthevingsfarge 1 28 2_AVA DVA EL" xfId="14789" xr:uid="{38D13B1D-1ABF-4DB9-879B-2D4352FFFB99}"/>
    <cellStyle name="20% - uthevingsfarge 1 28 3" xfId="14790" xr:uid="{CD002667-4F30-4716-9429-11BEBDC5CC69}"/>
    <cellStyle name="20% - uthevingsfarge 1 28_4Q16" xfId="14791" xr:uid="{CD3D27D6-DE2B-4CCA-A07A-9D9D2357C30C}"/>
    <cellStyle name="20% - uthevingsfarge 1 29" xfId="14792" xr:uid="{00220D74-9034-4FC6-8504-947DF6D65016}"/>
    <cellStyle name="20% - uthevingsfarge 1 29 2" xfId="14793" xr:uid="{4364BABE-C9F0-4737-B156-62AB16FF5071}"/>
    <cellStyle name="20% - uthevingsfarge 1 29 2 2" xfId="14794" xr:uid="{7339D258-7C8A-454F-AD44-28F4BEEABACA}"/>
    <cellStyle name="20% - uthevingsfarge 1 29 2_AVA DVA EL" xfId="14795" xr:uid="{B7FD53A8-65BE-4972-97BF-CD9208C57C96}"/>
    <cellStyle name="20% - uthevingsfarge 1 29 3" xfId="14796" xr:uid="{4D025328-23E6-4FC4-A338-2DF626C09A36}"/>
    <cellStyle name="20% - uthevingsfarge 1 29_4Q16" xfId="14797"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798"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99"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00" xr:uid="{1179243D-DD10-40C8-B734-72A410EF9C13}"/>
    <cellStyle name="20% - uthevingsfarge 1 3 2 5 3" xfId="14801" xr:uid="{965F9700-01BA-4EB0-BD30-F138526F0E7F}"/>
    <cellStyle name="20% - uthevingsfarge 1 3 2 5_AVA DVA EL" xfId="14802" xr:uid="{3B21BB93-09E4-4237-B526-E16863630DD8}"/>
    <cellStyle name="20% - uthevingsfarge 1 3 2 6" xfId="14803" xr:uid="{45F45811-8C58-494B-9389-DF9C08397726}"/>
    <cellStyle name="20% - uthevingsfarge 1 3 2 6 2" xfId="14804" xr:uid="{804B1A15-272A-4A81-9D66-2F945C3724A4}"/>
    <cellStyle name="20% - uthevingsfarge 1 3 2 6_AVA DVA EL" xfId="14805" xr:uid="{FBD54845-42E4-43CA-A2A0-31D77145A8B8}"/>
    <cellStyle name="20% - uthevingsfarge 1 3 2 7" xfId="14806"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07"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08"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09" xr:uid="{4447047A-3F7E-426A-8A67-D73FA79D6DF5}"/>
    <cellStyle name="20% - uthevingsfarge 1 3_4Q16" xfId="14810" xr:uid="{08ED541E-5692-48C0-8465-EC9C92F64541}"/>
    <cellStyle name="20% - uthevingsfarge 1 30" xfId="14811" xr:uid="{FD388A0A-4DDC-4F41-BBA0-F07F674E91C8}"/>
    <cellStyle name="20% - uthevingsfarge 1 30 2" xfId="14812" xr:uid="{54225F78-598B-4DDE-B02B-F568E23C3D60}"/>
    <cellStyle name="20% - uthevingsfarge 1 30 2 2" xfId="14813" xr:uid="{09DF2333-C53A-4482-B4C3-665A7B641F3D}"/>
    <cellStyle name="20% - uthevingsfarge 1 30 2_AVA DVA EL" xfId="14814" xr:uid="{1A838BEC-1004-4028-BBD2-16B1B78C95CC}"/>
    <cellStyle name="20% - uthevingsfarge 1 30 3" xfId="14815" xr:uid="{DDB9CE1F-A45C-48BD-ADD0-143F714FB6D5}"/>
    <cellStyle name="20% - uthevingsfarge 1 30_4Q16" xfId="14816" xr:uid="{B1432075-271D-428E-8ECE-B2437FA34ED5}"/>
    <cellStyle name="20% - uthevingsfarge 1 31" xfId="14817" xr:uid="{37BE7236-D33F-46B1-B37A-F4EA88F21DC3}"/>
    <cellStyle name="20% - uthevingsfarge 1 31 2" xfId="14818" xr:uid="{20EA8E1E-3F3B-44FC-BE16-ECFCE92F34EC}"/>
    <cellStyle name="20% - uthevingsfarge 1 31 2 2" xfId="14819" xr:uid="{A631AD7C-D84E-4714-A349-B0D2B2B68EF0}"/>
    <cellStyle name="20% - uthevingsfarge 1 31 2_AVA DVA EL" xfId="14820" xr:uid="{45A75E86-8DD0-44DD-B0F7-0A2BC937868E}"/>
    <cellStyle name="20% - uthevingsfarge 1 31 3" xfId="14821" xr:uid="{69B55DDB-57E3-49AC-83F6-475F361E229E}"/>
    <cellStyle name="20% - uthevingsfarge 1 31_4Q16" xfId="14822" xr:uid="{C33AA534-2226-4EA2-B900-C447BFDE0CA5}"/>
    <cellStyle name="20% - uthevingsfarge 1 32" xfId="14823" xr:uid="{8B8D190A-67BF-45EC-9957-3ACDD70D04B2}"/>
    <cellStyle name="20% - uthevingsfarge 1 32 2" xfId="14824" xr:uid="{E6409C8A-F1EA-4F3C-8B97-8E5306AD3454}"/>
    <cellStyle name="20% - uthevingsfarge 1 32 2 2" xfId="14825" xr:uid="{4745BF6A-03A4-477E-89E1-AE61DEF17D23}"/>
    <cellStyle name="20% - uthevingsfarge 1 32 2_AVA DVA EL" xfId="14826" xr:uid="{36CA3053-6380-4F4C-A5A1-52252B77E730}"/>
    <cellStyle name="20% - uthevingsfarge 1 32 3" xfId="14827" xr:uid="{230FCB27-F58B-4D3F-BD32-ECA23745DC68}"/>
    <cellStyle name="20% - uthevingsfarge 1 32_4Q16" xfId="14828" xr:uid="{9A7DFDA0-72F8-40B2-8C56-E35B2DF401A5}"/>
    <cellStyle name="20% - uthevingsfarge 1 33" xfId="14829" xr:uid="{3F1DF394-4D53-4B28-960C-8CCBE052E57B}"/>
    <cellStyle name="20% - uthevingsfarge 1 33 2" xfId="14830" xr:uid="{9EEED7C0-5FCA-4765-8AC9-69574A72801E}"/>
    <cellStyle name="20% - uthevingsfarge 1 33 2 2" xfId="14831" xr:uid="{39B48AE7-49A1-4E87-9A9B-F49617845EC8}"/>
    <cellStyle name="20% - uthevingsfarge 1 33 2_AVA DVA EL" xfId="14832" xr:uid="{4B1EE545-D16F-40FD-AB2F-48FD70566E11}"/>
    <cellStyle name="20% - uthevingsfarge 1 33 3" xfId="14833" xr:uid="{59A3BE82-61E8-45F9-BE3F-66133B905882}"/>
    <cellStyle name="20% - uthevingsfarge 1 33_4Q16" xfId="14834" xr:uid="{99AA4E3B-7D2B-4963-9512-840F2692BE7B}"/>
    <cellStyle name="20% - uthevingsfarge 1 34" xfId="14835" xr:uid="{B7E4F0D2-1633-4493-BEB8-061232D16446}"/>
    <cellStyle name="20% - uthevingsfarge 1 34 2" xfId="14836" xr:uid="{5D9D0444-04C5-4180-A81C-FE49883F7B9D}"/>
    <cellStyle name="20% - uthevingsfarge 1 34 2 2" xfId="14837" xr:uid="{CD9CF58F-7E58-455E-9082-433E2210CA5E}"/>
    <cellStyle name="20% - uthevingsfarge 1 34 2_AVA DVA EL" xfId="14838" xr:uid="{9A14F166-80A4-4CC8-88AD-41C68C9B0641}"/>
    <cellStyle name="20% - uthevingsfarge 1 34 3" xfId="14839" xr:uid="{0767B28D-992E-4109-8C9C-0CBBDCC390BA}"/>
    <cellStyle name="20% - uthevingsfarge 1 34_4Q16" xfId="14840" xr:uid="{829FA44A-D99F-419E-93A4-E4D7866E6784}"/>
    <cellStyle name="20% - uthevingsfarge 1 35" xfId="14841" xr:uid="{08CD83DB-AA25-424C-B097-712AC35C27F1}"/>
    <cellStyle name="20% - uthevingsfarge 1 35 2" xfId="14842" xr:uid="{A5383203-B82D-4436-882A-97F691DB358A}"/>
    <cellStyle name="20% - uthevingsfarge 1 35 2 2" xfId="14843" xr:uid="{31D157F8-9E26-454C-9303-E45E4930F9B8}"/>
    <cellStyle name="20% - uthevingsfarge 1 35 2_AVA DVA EL" xfId="14844" xr:uid="{0EF7E3C1-1258-4A3D-8FC1-AA932479FF2D}"/>
    <cellStyle name="20% - uthevingsfarge 1 35 3" xfId="14845" xr:uid="{47E06E0B-47D8-4C08-B23E-64132A29A2F9}"/>
    <cellStyle name="20% - uthevingsfarge 1 35_4Q16" xfId="14846" xr:uid="{21652F69-8B4D-44BC-9FFD-50D5CFA919B8}"/>
    <cellStyle name="20% - uthevingsfarge 1 36" xfId="14847" xr:uid="{A4DA629F-F96F-4B01-B84E-01CCF0B5E2B8}"/>
    <cellStyle name="20% - uthevingsfarge 1 36 2" xfId="14848" xr:uid="{536E3FA9-5B75-4B03-886F-2814D2C5D86D}"/>
    <cellStyle name="20% - uthevingsfarge 1 36 2 2" xfId="14849" xr:uid="{874531A0-C0B4-4BC9-92CC-89AA57D9E8B1}"/>
    <cellStyle name="20% - uthevingsfarge 1 36 2_AVA DVA EL" xfId="14850" xr:uid="{BC9835C3-B9B6-4302-865E-F50AF8AFB183}"/>
    <cellStyle name="20% - uthevingsfarge 1 36 3" xfId="14851" xr:uid="{6E1898CA-49DC-4EB7-8113-123D35BA672B}"/>
    <cellStyle name="20% - uthevingsfarge 1 36_4Q16" xfId="14852" xr:uid="{90FE2257-2C07-4D81-8FEE-E1E9D1A610B1}"/>
    <cellStyle name="20% - uthevingsfarge 1 37" xfId="14853" xr:uid="{7EC787C0-849F-4278-AD11-84B5C833CE38}"/>
    <cellStyle name="20% - uthevingsfarge 1 37 2" xfId="14854" xr:uid="{57122ABC-7F19-43ED-AA63-1D7B87658B03}"/>
    <cellStyle name="20% - uthevingsfarge 1 37 2 2" xfId="14855" xr:uid="{78117FC3-10C1-4252-87DA-4E032C686237}"/>
    <cellStyle name="20% - uthevingsfarge 1 37 2_AVA DVA EL" xfId="14856" xr:uid="{C4A24ADE-6650-4C60-B52B-44F8B61E52EC}"/>
    <cellStyle name="20% - uthevingsfarge 1 37 3" xfId="14857" xr:uid="{3A7D12D0-6B26-42C1-9280-E55C7E42F028}"/>
    <cellStyle name="20% - uthevingsfarge 1 37_4Q16" xfId="14858" xr:uid="{F303369B-ECF5-4300-930C-21EF3C85DBE9}"/>
    <cellStyle name="20% - uthevingsfarge 1 38" xfId="14859" xr:uid="{E4CF4CFE-54C6-4A17-AE9C-0F9C106E430A}"/>
    <cellStyle name="20% - uthevingsfarge 1 38 2" xfId="14860" xr:uid="{F91324D4-9A62-424A-8C26-E9BE529BD9D9}"/>
    <cellStyle name="20% - uthevingsfarge 1 38 2 2" xfId="14861" xr:uid="{29F4A9F1-4506-4DF0-86D2-2FDD4E3358FC}"/>
    <cellStyle name="20% - uthevingsfarge 1 38 2_AVA DVA EL" xfId="14862" xr:uid="{6B57A6A5-FF4F-42CC-9E54-CEEF9F8CA3A0}"/>
    <cellStyle name="20% - uthevingsfarge 1 38 3" xfId="14863" xr:uid="{B12B3761-A1FE-45FB-95AF-202364BCB0E4}"/>
    <cellStyle name="20% - uthevingsfarge 1 38_4Q16" xfId="14864" xr:uid="{064FD9AB-DEDD-456A-903F-AEB406C8DDF0}"/>
    <cellStyle name="20% - uthevingsfarge 1 39" xfId="14865" xr:uid="{E1738117-AF69-49A6-847B-FB486DEECDDB}"/>
    <cellStyle name="20% - uthevingsfarge 1 39 2" xfId="14866" xr:uid="{20A3FD3E-465B-4725-A1D1-58F0549B3BE2}"/>
    <cellStyle name="20% - uthevingsfarge 1 39 2 2" xfId="14867" xr:uid="{0CE790BB-1332-437F-96CB-ABF3889F8286}"/>
    <cellStyle name="20% - uthevingsfarge 1 39 2_AVA DVA EL" xfId="14868" xr:uid="{4EE0AE0E-E48D-4FA0-8694-7C73F51BEC03}"/>
    <cellStyle name="20% - uthevingsfarge 1 39 3" xfId="14869" xr:uid="{AD04A178-C20F-4978-9354-66FDC81347C2}"/>
    <cellStyle name="20% - uthevingsfarge 1 39_4Q16" xfId="14870" xr:uid="{14FC8BE9-DC6D-443E-9261-CD129CC2697F}"/>
    <cellStyle name="20% - uthevingsfarge 1 4" xfId="3605" xr:uid="{70A9FBCF-F6DB-4C9C-89F1-2CFECFBB75B3}"/>
    <cellStyle name="20% - uthevingsfarge 1 4 10" xfId="40936"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37" xr:uid="{48AC9A5C-89F6-4C8A-985D-FAB36C78D6D4}"/>
    <cellStyle name="20% - uthevingsfarge 1 4 2 6" xfId="40938" xr:uid="{2F55B631-FD47-4367-8EB0-04C50C433B00}"/>
    <cellStyle name="20% - uthevingsfarge 1 4 2 7" xfId="40939" xr:uid="{ECDCAA6E-AA7F-45DE-8B24-F5B7685DBDF2}"/>
    <cellStyle name="20% - uthevingsfarge 1 4 2 8" xfId="40940" xr:uid="{51285BCA-EDC1-44D2-98FB-5337108BE782}"/>
    <cellStyle name="20% - uthevingsfarge 1 4 2 9" xfId="40941"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71"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72"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73" xr:uid="{1C180772-3E52-4497-85F8-CEC1D0DD5407}"/>
    <cellStyle name="20% - uthevingsfarge 1 4 5 3" xfId="14874" xr:uid="{092EBBA7-4A6E-47A7-9565-4E04247DFF36}"/>
    <cellStyle name="20% - uthevingsfarge 1 4 5_AVA DVA EL" xfId="14875" xr:uid="{7D541CEF-92F5-43FA-A025-7926078E455A}"/>
    <cellStyle name="20% - uthevingsfarge 1 4 6" xfId="14876" xr:uid="{C44F633A-9160-4D5A-92D4-4B2F163986C5}"/>
    <cellStyle name="20% - uthevingsfarge 1 4 6 2" xfId="14877" xr:uid="{A638EC53-947C-4BFB-8ED7-B913005BF39E}"/>
    <cellStyle name="20% - uthevingsfarge 1 4 6_AVA DVA EL" xfId="14878" xr:uid="{C8C8FF59-4B2E-4990-8BF3-3E8FA47F1A1B}"/>
    <cellStyle name="20% - uthevingsfarge 1 4 7" xfId="14879" xr:uid="{25063195-C74D-401E-B0C7-7A4C8D82385B}"/>
    <cellStyle name="20% - uthevingsfarge 1 4 8" xfId="40942" xr:uid="{F33A18BD-37E3-4776-A09F-D6A8CBC9F88B}"/>
    <cellStyle name="20% - uthevingsfarge 1 4 9" xfId="40943" xr:uid="{6B0317FF-D4F1-487B-8AF6-C409F529F29E}"/>
    <cellStyle name="20% - uthevingsfarge 1 4_3. Chng in credit spreads" xfId="3622" xr:uid="{BCCD3409-3206-4199-B2EA-CDDC613BFB7B}"/>
    <cellStyle name="20% - uthevingsfarge 1 40" xfId="14880" xr:uid="{B5E491B7-EBD0-494B-9CDD-A407764C2036}"/>
    <cellStyle name="20% - uthevingsfarge 1 40 2" xfId="14881" xr:uid="{4EA9CE51-C27F-4D8D-9E32-DBA896DC43C4}"/>
    <cellStyle name="20% - uthevingsfarge 1 40 2 2" xfId="14882" xr:uid="{C3CF7417-29E9-4653-A49F-A78D60326967}"/>
    <cellStyle name="20% - uthevingsfarge 1 40 2_AVA DVA EL" xfId="14883" xr:uid="{A7FC5DFC-BFC5-46D7-9552-9BC9A88005AE}"/>
    <cellStyle name="20% - uthevingsfarge 1 40 3" xfId="14884" xr:uid="{11A63D81-2274-4667-9293-E2EC6D533390}"/>
    <cellStyle name="20% - uthevingsfarge 1 40_4Q16" xfId="14885" xr:uid="{3C1A7EE6-E6C1-463B-942A-497BA645AC20}"/>
    <cellStyle name="20% - uthevingsfarge 1 41" xfId="14886" xr:uid="{04266C21-894D-4615-BFAE-50BC14EA9680}"/>
    <cellStyle name="20% - uthevingsfarge 1 41 2" xfId="14887" xr:uid="{08796C4E-5EA0-496A-ACD2-D42A001E1A12}"/>
    <cellStyle name="20% - uthevingsfarge 1 41 2 2" xfId="14888" xr:uid="{FD93EF76-3ECA-47CD-872E-36FA37BBDB18}"/>
    <cellStyle name="20% - uthevingsfarge 1 41 2_AVA DVA EL" xfId="14889" xr:uid="{4358F5CF-5813-4231-820E-0CCFA477DC2B}"/>
    <cellStyle name="20% - uthevingsfarge 1 41 3" xfId="14890" xr:uid="{C11D0CE5-C0A9-40DC-AACF-D28D76819690}"/>
    <cellStyle name="20% - uthevingsfarge 1 41_4Q16" xfId="14891" xr:uid="{00C26063-7A89-4FF5-A705-FDCEEC93EB47}"/>
    <cellStyle name="20% - uthevingsfarge 1 42" xfId="14892" xr:uid="{637A7621-EEBE-4AB3-B561-FECA852C9363}"/>
    <cellStyle name="20% - uthevingsfarge 1 42 2" xfId="14893" xr:uid="{547A0B78-A31C-427A-B0FF-1D9CFCC5B80E}"/>
    <cellStyle name="20% - uthevingsfarge 1 42 2 2" xfId="14894" xr:uid="{B80BDE83-0629-4A72-9E52-0B272A10917F}"/>
    <cellStyle name="20% - uthevingsfarge 1 42 2_AVA DVA EL" xfId="14895" xr:uid="{9AEC4C94-01F1-47E2-AE3A-0B4028394477}"/>
    <cellStyle name="20% - uthevingsfarge 1 42 3" xfId="14896" xr:uid="{454BA29D-FDAC-4765-908B-D450C61C8846}"/>
    <cellStyle name="20% - uthevingsfarge 1 42_4Q16" xfId="14897" xr:uid="{15DD7519-A993-4345-8063-102C19562EAA}"/>
    <cellStyle name="20% - uthevingsfarge 1 43" xfId="14898" xr:uid="{A1933A0F-BE42-4F31-8B42-1C352E2DDEBF}"/>
    <cellStyle name="20% - uthevingsfarge 1 43 2" xfId="14899" xr:uid="{A966FE61-B5E5-4D33-980C-CAF242852A0F}"/>
    <cellStyle name="20% - uthevingsfarge 1 43 2 2" xfId="14900" xr:uid="{77D05E06-B1DA-4A8D-A9F0-F7B2D3BAF0D7}"/>
    <cellStyle name="20% - uthevingsfarge 1 43 2_AVA DVA EL" xfId="14901" xr:uid="{C5806B55-3524-4209-A0D9-8B2ED76860D8}"/>
    <cellStyle name="20% - uthevingsfarge 1 43 3" xfId="14902" xr:uid="{6BE1D62A-B453-4CC6-8330-4438E9B3DA6D}"/>
    <cellStyle name="20% - uthevingsfarge 1 43_4Q16" xfId="14903" xr:uid="{EB5D1E62-85C1-42E6-9228-0AC11170498F}"/>
    <cellStyle name="20% - uthevingsfarge 1 44" xfId="14904" xr:uid="{D82122FD-E2A9-4141-A93A-5EBAA8C17FD8}"/>
    <cellStyle name="20% - uthevingsfarge 1 44 2" xfId="14905" xr:uid="{8D218BC6-78C0-417C-8FE2-587D47ACF487}"/>
    <cellStyle name="20% - uthevingsfarge 1 44 2 2" xfId="14906" xr:uid="{8EEB72AD-8E96-4E15-B643-4868C4753037}"/>
    <cellStyle name="20% - uthevingsfarge 1 44 2_AVA DVA EL" xfId="14907" xr:uid="{99F7EB5B-3B7D-4D80-B8F9-F44E2DC5EF6C}"/>
    <cellStyle name="20% - uthevingsfarge 1 44 3" xfId="14908" xr:uid="{F9526CFE-DD6C-48CD-AA79-727178F21379}"/>
    <cellStyle name="20% - uthevingsfarge 1 44_4Q16" xfId="14909" xr:uid="{D00C665D-4457-4C0F-BB79-61CA6DB2A598}"/>
    <cellStyle name="20% - uthevingsfarge 1 45" xfId="14910" xr:uid="{E720D1EE-0BF2-4C32-945B-A42C6A8CEA61}"/>
    <cellStyle name="20% - uthevingsfarge 1 45 2" xfId="14911" xr:uid="{5A310301-17FD-4E6B-B324-256BF4F7A368}"/>
    <cellStyle name="20% - uthevingsfarge 1 45 2 2" xfId="14912" xr:uid="{8CBE6CD8-393A-45E2-9DC3-8CC8CAE6C18B}"/>
    <cellStyle name="20% - uthevingsfarge 1 45 2_AVA DVA EL" xfId="14913" xr:uid="{C5B30275-452F-4042-999F-B8D25D7375B1}"/>
    <cellStyle name="20% - uthevingsfarge 1 45 3" xfId="14914" xr:uid="{58342E93-BA32-4E85-BA90-361D69168647}"/>
    <cellStyle name="20% - uthevingsfarge 1 45_4Q16" xfId="14915" xr:uid="{1208BF9F-1842-4C74-B8F7-B75AC5BCAA65}"/>
    <cellStyle name="20% - uthevingsfarge 1 46" xfId="14916" xr:uid="{683CA380-58DD-420C-90ED-66252D6B1B08}"/>
    <cellStyle name="20% - uthevingsfarge 1 46 2" xfId="14917" xr:uid="{1AE9C390-1712-4677-99A4-C5B922113879}"/>
    <cellStyle name="20% - uthevingsfarge 1 46 2 2" xfId="14918" xr:uid="{4513C95A-5C63-4531-973A-6CD01E8EE84B}"/>
    <cellStyle name="20% - uthevingsfarge 1 46 2_AVA DVA EL" xfId="14919" xr:uid="{C28D37E0-E2AC-4B6E-A30C-FF1BE15F11E4}"/>
    <cellStyle name="20% - uthevingsfarge 1 46 3" xfId="14920" xr:uid="{EB7A78AD-F135-4F9A-8050-7AC0D46A58F0}"/>
    <cellStyle name="20% - uthevingsfarge 1 46_4Q16" xfId="14921" xr:uid="{04CD4267-A716-45A2-B273-9F669CE6B29E}"/>
    <cellStyle name="20% - uthevingsfarge 1 47" xfId="14922" xr:uid="{CC2A718B-2000-4EC6-9220-EDCF92FDD444}"/>
    <cellStyle name="20% - uthevingsfarge 1 47 2" xfId="14923" xr:uid="{142B2B6E-E2B9-4CA6-97FF-CD4FB7211E50}"/>
    <cellStyle name="20% - uthevingsfarge 1 47 2 2" xfId="14924" xr:uid="{357F7047-28CA-45D6-9552-AE0B409A38F7}"/>
    <cellStyle name="20% - uthevingsfarge 1 47 2_AVA DVA EL" xfId="14925" xr:uid="{895EB0BB-5C09-499B-8DF4-9DC20F5EF9C8}"/>
    <cellStyle name="20% - uthevingsfarge 1 47 3" xfId="14926" xr:uid="{4050E9AF-EA6C-4840-A094-31ABFAD359B9}"/>
    <cellStyle name="20% - uthevingsfarge 1 47_4Q16" xfId="14927" xr:uid="{84036E51-0619-40CC-AB5A-CF6BA649DB57}"/>
    <cellStyle name="20% - uthevingsfarge 1 48" xfId="14928" xr:uid="{D8AED1C1-C818-41F4-AD6A-E8D7B44D4B94}"/>
    <cellStyle name="20% - uthevingsfarge 1 48 2" xfId="14929" xr:uid="{E59D5EB8-BC87-4799-9CBE-A1463F30E687}"/>
    <cellStyle name="20% - uthevingsfarge 1 48 2 2" xfId="14930" xr:uid="{E6811973-C023-4F33-9E66-F1B4F26DF6A8}"/>
    <cellStyle name="20% - uthevingsfarge 1 48 2_AVA DVA EL" xfId="14931" xr:uid="{198890AA-D860-4E52-99B4-B368B32CF4E3}"/>
    <cellStyle name="20% - uthevingsfarge 1 48 3" xfId="14932" xr:uid="{FE84A94A-970B-421F-A0FD-650C2EF7369D}"/>
    <cellStyle name="20% - uthevingsfarge 1 48_4Q16" xfId="14933" xr:uid="{A2CA75C8-B0E9-4D7D-BAF0-79D23BFE4022}"/>
    <cellStyle name="20% - uthevingsfarge 1 49" xfId="14934" xr:uid="{6B9998E7-5862-4EDC-B529-7CD210283744}"/>
    <cellStyle name="20% - uthevingsfarge 1 49 2" xfId="14935" xr:uid="{7FEE9AC0-BBD9-461D-B597-80150A89EA0E}"/>
    <cellStyle name="20% - uthevingsfarge 1 49 2 2" xfId="14936" xr:uid="{2B7B777E-FD42-4FE7-9E5C-53E71D0B8597}"/>
    <cellStyle name="20% - uthevingsfarge 1 49 2_AVA DVA EL" xfId="14937" xr:uid="{8AEAE4CA-1836-4170-ACAB-CA7EAAC03E01}"/>
    <cellStyle name="20% - uthevingsfarge 1 49 3" xfId="14938" xr:uid="{AE5005AE-DF1D-4C58-9C1A-242974BD1F34}"/>
    <cellStyle name="20% - uthevingsfarge 1 49_4Q16" xfId="14939" xr:uid="{905C53E1-AD8C-4CBE-B248-E4C8D0E22609}"/>
    <cellStyle name="20% - uthevingsfarge 1 5" xfId="3623" xr:uid="{5CBE00BC-60DD-4669-9FF6-64FB93B61CF7}"/>
    <cellStyle name="20% - uthevingsfarge 1 5 10" xfId="40944"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45" xr:uid="{559BBC69-9D7B-40BA-84FB-D895D7856125}"/>
    <cellStyle name="20% - uthevingsfarge 1 5 2 6" xfId="40946" xr:uid="{0C5AEF52-BE0B-45C5-A0F4-D9BBDFC424BF}"/>
    <cellStyle name="20% - uthevingsfarge 1 5 2 7" xfId="40947" xr:uid="{23E200CB-0A20-407F-81AA-40CC4138DB0C}"/>
    <cellStyle name="20% - uthevingsfarge 1 5 2 8" xfId="40948" xr:uid="{45EE3861-4B77-4836-AA19-DED62B3C1B3C}"/>
    <cellStyle name="20% - uthevingsfarge 1 5 2 9" xfId="40949"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50" xr:uid="{6E79D4B3-CEF9-4D3B-BF0E-D1DB551E5304}"/>
    <cellStyle name="20% - uthevingsfarge 1 5 7" xfId="40951" xr:uid="{A3B5E3AB-4378-4B80-969C-A856DEF0C601}"/>
    <cellStyle name="20% - uthevingsfarge 1 5 8" xfId="40952" xr:uid="{D59E1FD8-9915-4F52-BDCC-6219D991FBFA}"/>
    <cellStyle name="20% - uthevingsfarge 1 5 9" xfId="40953" xr:uid="{336BE544-6528-4C4F-8D46-9612F2BA0C38}"/>
    <cellStyle name="20% - uthevingsfarge 1 5_3. Chng in credit spreads" xfId="3640" xr:uid="{BC915C44-A54C-4E5C-9F1B-CEADEB58286D}"/>
    <cellStyle name="20% - uthevingsfarge 1 50" xfId="14940" xr:uid="{AEA0B9C5-E168-4438-B7D3-C363067EDAAD}"/>
    <cellStyle name="20% - uthevingsfarge 1 50 2" xfId="14941" xr:uid="{95429C28-F4EB-4392-B77F-89C5F819B99E}"/>
    <cellStyle name="20% - uthevingsfarge 1 50 2 2" xfId="14942" xr:uid="{87F6F707-D511-42B2-BAED-E28EDB31434E}"/>
    <cellStyle name="20% - uthevingsfarge 1 50 2_AVA DVA EL" xfId="14943" xr:uid="{8C72F0AD-D972-4CF7-A92D-D40940B1BED4}"/>
    <cellStyle name="20% - uthevingsfarge 1 50 3" xfId="14944" xr:uid="{DCF6FA1F-EAD1-48D4-8E1B-F38BF99A92D1}"/>
    <cellStyle name="20% - uthevingsfarge 1 50_4Q16" xfId="14945" xr:uid="{4DF11F28-ACC1-4231-9F04-560375CC9402}"/>
    <cellStyle name="20% - uthevingsfarge 1 51" xfId="14946" xr:uid="{201B5D7F-8634-4352-8594-0944C4434516}"/>
    <cellStyle name="20% - uthevingsfarge 1 51 2" xfId="14947" xr:uid="{7401BBB9-A6BA-4364-B9B4-AE0EAD76469A}"/>
    <cellStyle name="20% - uthevingsfarge 1 51 2 2" xfId="14948" xr:uid="{0CD85028-26DD-4615-A6A2-1CB36254E89B}"/>
    <cellStyle name="20% - uthevingsfarge 1 51 2_AVA DVA EL" xfId="14949" xr:uid="{4A9D0FCA-4C61-44D0-9F6D-3B787D75DD05}"/>
    <cellStyle name="20% - uthevingsfarge 1 51 3" xfId="14950" xr:uid="{AC8601E7-0D43-4A9C-89D9-BF981808DF27}"/>
    <cellStyle name="20% - uthevingsfarge 1 51_4Q16" xfId="14951" xr:uid="{F90DA948-5ACB-4A52-9510-69CCAAC5F4AE}"/>
    <cellStyle name="20% - uthevingsfarge 1 52" xfId="14952" xr:uid="{A48B46B4-D2AD-4ED4-ACCA-414182833532}"/>
    <cellStyle name="20% - uthevingsfarge 1 52 2" xfId="14953" xr:uid="{9318C659-87D8-42EF-9EAE-0D20DDB11C4A}"/>
    <cellStyle name="20% - uthevingsfarge 1 52 2 2" xfId="14954" xr:uid="{4B2F7135-92A1-4530-96AE-95A94E87145D}"/>
    <cellStyle name="20% - uthevingsfarge 1 52 2_AVA DVA EL" xfId="14955" xr:uid="{E0274AAF-38A5-444E-B2B1-2B0D5C2AF94D}"/>
    <cellStyle name="20% - uthevingsfarge 1 52 3" xfId="14956" xr:uid="{EA75C065-E408-4240-8E6E-CA4794D63010}"/>
    <cellStyle name="20% - uthevingsfarge 1 52_4Q16" xfId="14957" xr:uid="{B7DD5907-F3E6-4F41-9B0B-9EE2EDAA412C}"/>
    <cellStyle name="20% - uthevingsfarge 1 53" xfId="14958" xr:uid="{EFF235F1-B13A-4C65-A9D9-6409DCF4C3AA}"/>
    <cellStyle name="20% - uthevingsfarge 1 53 2" xfId="14959" xr:uid="{DD552BC9-4E03-4707-AC2E-94D4EFB5A72E}"/>
    <cellStyle name="20% - uthevingsfarge 1 53 2 2" xfId="14960" xr:uid="{87E0DE56-0C7E-4A63-8C59-C0FB7D7866E8}"/>
    <cellStyle name="20% - uthevingsfarge 1 53 2_AVA DVA EL" xfId="14961" xr:uid="{E6FCDB52-AAD0-4554-8D5F-C4E9383A3FC2}"/>
    <cellStyle name="20% - uthevingsfarge 1 53 3" xfId="14962" xr:uid="{8D2E656A-BAD7-40FB-9336-7E921ED9C48C}"/>
    <cellStyle name="20% - uthevingsfarge 1 53_4Q16" xfId="14963" xr:uid="{CCC09F98-F9DB-486C-A756-2D4D33903208}"/>
    <cellStyle name="20% - uthevingsfarge 1 54" xfId="14964" xr:uid="{9B445312-5080-4F51-ACE3-0CC034BB7529}"/>
    <cellStyle name="20% - uthevingsfarge 1 54 2" xfId="14965" xr:uid="{96955C5D-0C3A-46FD-8A43-D7C33CC1C303}"/>
    <cellStyle name="20% - uthevingsfarge 1 54 2 2" xfId="14966" xr:uid="{9C90E916-F161-45A3-A728-75172FAC5B3D}"/>
    <cellStyle name="20% - uthevingsfarge 1 54 2_AVA DVA EL" xfId="14967" xr:uid="{28E5526F-1E14-4224-B0B7-DDB842AB2083}"/>
    <cellStyle name="20% - uthevingsfarge 1 54 3" xfId="14968" xr:uid="{EAB46F65-1B2B-44E5-82F1-4548FA8442CF}"/>
    <cellStyle name="20% - uthevingsfarge 1 54_4Q16" xfId="14969" xr:uid="{E8D49819-AEBB-44BE-92A0-20789E01E0E8}"/>
    <cellStyle name="20% - uthevingsfarge 1 55" xfId="14970" xr:uid="{C1AAFE38-3111-487F-A001-A9C85105EE86}"/>
    <cellStyle name="20% - uthevingsfarge 1 55 2" xfId="14971" xr:uid="{98B5ED07-C17B-4EF7-B419-C97DCEE9FD34}"/>
    <cellStyle name="20% - uthevingsfarge 1 55 2 2" xfId="14972" xr:uid="{BCE1B438-31CA-4E1B-8F13-BA062AC0D0DF}"/>
    <cellStyle name="20% - uthevingsfarge 1 55 2_AVA DVA EL" xfId="14973" xr:uid="{4CF45AC3-2044-49F4-BFC2-024E663888F3}"/>
    <cellStyle name="20% - uthevingsfarge 1 55 3" xfId="14974" xr:uid="{6D08081C-B838-4EA3-8221-C963B598D77F}"/>
    <cellStyle name="20% - uthevingsfarge 1 55_4Q16" xfId="14975" xr:uid="{D621C7D5-F26D-4E19-8DEB-603AADBFD8CE}"/>
    <cellStyle name="20% - uthevingsfarge 1 56" xfId="14976" xr:uid="{6FFD3831-7467-4D6D-BC48-A362037033F6}"/>
    <cellStyle name="20% - uthevingsfarge 1 56 2" xfId="14977" xr:uid="{3A8188D6-4A78-4DA0-9F5A-4BDD98AD9B51}"/>
    <cellStyle name="20% - uthevingsfarge 1 56 2 2" xfId="14978" xr:uid="{B49A7DF6-6DB9-460C-8199-0022AF965011}"/>
    <cellStyle name="20% - uthevingsfarge 1 56 2_AVA DVA EL" xfId="14979" xr:uid="{80E9A971-3189-4C09-AFAE-1EA0202626D9}"/>
    <cellStyle name="20% - uthevingsfarge 1 56 3" xfId="14980" xr:uid="{E2C39099-D0CD-441C-AC81-AEDF3CF4B9B6}"/>
    <cellStyle name="20% - uthevingsfarge 1 56_4Q16" xfId="14981" xr:uid="{3FA19607-8035-40CA-8F88-9051120DAA7F}"/>
    <cellStyle name="20% - uthevingsfarge 1 57" xfId="14982" xr:uid="{BE91DB90-C1F8-4242-9823-CAD45E9642AA}"/>
    <cellStyle name="20% - uthevingsfarge 1 57 2" xfId="14983" xr:uid="{585B9E8A-1AAA-4E25-924F-936106FCA5E8}"/>
    <cellStyle name="20% - uthevingsfarge 1 57 2 2" xfId="14984" xr:uid="{D0BF159A-63E1-48F3-BF27-4E5F041ED29C}"/>
    <cellStyle name="20% - uthevingsfarge 1 57 2_AVA DVA EL" xfId="14985" xr:uid="{8F806EF4-8524-4CA1-AD3E-E1BF19030D85}"/>
    <cellStyle name="20% - uthevingsfarge 1 57 3" xfId="14986" xr:uid="{93FCB45A-FE2D-4185-B67F-F904CF428D34}"/>
    <cellStyle name="20% - uthevingsfarge 1 57_4Q16" xfId="14987" xr:uid="{8BD1964B-21A3-4F7D-80F5-9A801B0BA7AC}"/>
    <cellStyle name="20% - uthevingsfarge 1 58" xfId="14988" xr:uid="{278D82CD-B8E7-4027-A236-8AFCC026EEA7}"/>
    <cellStyle name="20% - uthevingsfarge 1 58 2" xfId="14989" xr:uid="{E5944422-3B5F-4227-953E-9E540FB2CBCF}"/>
    <cellStyle name="20% - uthevingsfarge 1 58 2 2" xfId="14990" xr:uid="{4E5D322F-BDB0-42B6-9932-3CF692395830}"/>
    <cellStyle name="20% - uthevingsfarge 1 58 2_AVA DVA EL" xfId="14991" xr:uid="{7B0FBBD6-FCD0-407E-8B3E-D151343766DA}"/>
    <cellStyle name="20% - uthevingsfarge 1 58 3" xfId="14992" xr:uid="{F47C98B8-F0D2-4898-A1B2-65AA9C31FB0B}"/>
    <cellStyle name="20% - uthevingsfarge 1 58_4Q16" xfId="14993" xr:uid="{B277A47B-2A5F-443B-8C22-E2EC4A148C49}"/>
    <cellStyle name="20% - uthevingsfarge 1 59" xfId="14994" xr:uid="{1559D3F8-4058-4E44-B433-2B4CCD60EBE9}"/>
    <cellStyle name="20% - uthevingsfarge 1 59 2" xfId="14995" xr:uid="{BD138FBE-8A67-45F8-9D02-1844499F4402}"/>
    <cellStyle name="20% - uthevingsfarge 1 59 2 2" xfId="14996" xr:uid="{A4881C19-2157-49A5-8830-EAA82A0278F6}"/>
    <cellStyle name="20% - uthevingsfarge 1 59 2_AVA DVA EL" xfId="14997" xr:uid="{13972A08-72C1-4A74-9D0B-B78971439D96}"/>
    <cellStyle name="20% - uthevingsfarge 1 59 3" xfId="14998" xr:uid="{AC1DA7FB-226A-4AF4-A703-0703A561ACEF}"/>
    <cellStyle name="20% - uthevingsfarge 1 59_4Q16" xfId="14999"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54"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00" xr:uid="{3BA24497-E537-4A9B-AB0D-D91EF70D56E0}"/>
    <cellStyle name="20% - uthevingsfarge 1 6 6" xfId="40955" xr:uid="{628AFB30-92AF-41E3-996C-CDA70BF17429}"/>
    <cellStyle name="20% - uthevingsfarge 1 6 7" xfId="40956" xr:uid="{7A886CA0-D0E7-43D9-BCD8-577E6A0C3D49}"/>
    <cellStyle name="20% - uthevingsfarge 1 6 8" xfId="40957" xr:uid="{2F5CD06B-21D7-4145-8AA8-D0EE161BE235}"/>
    <cellStyle name="20% - uthevingsfarge 1 6 9" xfId="40958" xr:uid="{8B23E00B-7321-4E3F-89F4-95B8212FA77F}"/>
    <cellStyle name="20% - uthevingsfarge 1 6_3. Chng in credit spreads" xfId="3649" xr:uid="{A850EB04-6F7E-45AF-B315-A68D318E58A5}"/>
    <cellStyle name="20% - uthevingsfarge 1 60" xfId="15001" xr:uid="{70A62640-AEF2-4DF6-8C83-6B29C8F8DF22}"/>
    <cellStyle name="20% - uthevingsfarge 1 60 2" xfId="15002" xr:uid="{F72FB37A-5488-4D85-AD52-77630F6771AA}"/>
    <cellStyle name="20% - uthevingsfarge 1 60 3" xfId="15003" xr:uid="{6CD19E84-55F3-4F16-9963-1B8138CD121E}"/>
    <cellStyle name="20% - uthevingsfarge 1 60_AVA DVA EL" xfId="15004" xr:uid="{CE0D79AB-79F6-4D22-8F5E-6D27D7953941}"/>
    <cellStyle name="20% - uthevingsfarge 1 61" xfId="15005" xr:uid="{0F97EA2F-1449-4376-AD69-B547FABB34B0}"/>
    <cellStyle name="20% - uthevingsfarge 1 61 2" xfId="15006" xr:uid="{07A552C8-0D73-4DD2-8815-459C5F53E777}"/>
    <cellStyle name="20% - uthevingsfarge 1 61 3" xfId="15007" xr:uid="{37DF31A9-0B84-4D3E-8035-A8BF3A79027D}"/>
    <cellStyle name="20% - uthevingsfarge 1 61_AVA DVA EL" xfId="15008" xr:uid="{37628C73-1D02-4756-87B6-868625616066}"/>
    <cellStyle name="20% - uthevingsfarge 1 62" xfId="15009" xr:uid="{19007094-AC0F-4054-8EBE-EC101B06D482}"/>
    <cellStyle name="20% - uthevingsfarge 1 62 2" xfId="15010" xr:uid="{92AC56F1-A3FD-47D8-87E8-76A5DC8AFD69}"/>
    <cellStyle name="20% - uthevingsfarge 1 62_AVA DVA EL" xfId="15011" xr:uid="{0AEB68A6-A0E2-4A2A-8C85-84A19AF190CB}"/>
    <cellStyle name="20% - uthevingsfarge 1 63" xfId="15012" xr:uid="{DA1CD0BF-4449-4975-8D9B-CBDAD14AC3A5}"/>
    <cellStyle name="20% - uthevingsfarge 1 64" xfId="15013" xr:uid="{4AC55A7F-ABB6-4EBD-89E2-04D13B209EFD}"/>
    <cellStyle name="20% - uthevingsfarge 1 65" xfId="15014" xr:uid="{4EA21765-5AA5-4FD8-ADEE-D59AD3AE7EE3}"/>
    <cellStyle name="20% - uthevingsfarge 1 66" xfId="15015" xr:uid="{B68E423A-202E-4B6D-B578-C6ADEE17A075}"/>
    <cellStyle name="20% - uthevingsfarge 1 7" xfId="3650" xr:uid="{A9B02B3F-8875-453B-83A1-2595FAAB6473}"/>
    <cellStyle name="20% - uthevingsfarge 1 7 2" xfId="3651" xr:uid="{2233B2EF-20AE-4586-B467-7E5B719197A6}"/>
    <cellStyle name="20% - uthevingsfarge 1 7 2 2" xfId="15016" xr:uid="{D83A6153-B173-498E-8C7F-B8AAA353115C}"/>
    <cellStyle name="20% - uthevingsfarge 1 7 2_AVA DVA EL" xfId="15017" xr:uid="{EF002402-CA15-4291-BE20-C5053FB45769}"/>
    <cellStyle name="20% - uthevingsfarge 1 7 3" xfId="15018" xr:uid="{022877FC-300E-4066-9D7F-B70C1EDE7713}"/>
    <cellStyle name="20% - uthevingsfarge 1 7 3 2" xfId="15019" xr:uid="{50C38ECA-C5C4-4228-AD6A-D0BECD5DFE5E}"/>
    <cellStyle name="20% - uthevingsfarge 1 7 3_AVA DVA EL" xfId="15020" xr:uid="{001097D8-C9AA-4680-BEF6-87AC7EE21C28}"/>
    <cellStyle name="20% - uthevingsfarge 1 7 4" xfId="15021" xr:uid="{AC4F23DF-2CBD-42B2-A43B-C647C624CD02}"/>
    <cellStyle name="20% - uthevingsfarge 1 7 5" xfId="15022"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23" xr:uid="{EF55A6C0-F5D5-4422-AD58-1054308D982B}"/>
    <cellStyle name="20% - uthevingsfarge 1 8 2_AVA DVA EL" xfId="15024" xr:uid="{811B73E6-1D5E-45E4-ADAD-528E1C11F46A}"/>
    <cellStyle name="20% - uthevingsfarge 1 8 3" xfId="15025" xr:uid="{08C35276-69B8-4009-A998-5324FAB780A7}"/>
    <cellStyle name="20% - uthevingsfarge 1 8_3. Chng in credit spreads" xfId="3655" xr:uid="{1424E247-0232-4E56-ABF4-AC32323EA74B}"/>
    <cellStyle name="20% - uthevingsfarge 1 9" xfId="3656" xr:uid="{A3F63F81-5E0A-4D08-ACEB-241DDE5E3B40}"/>
    <cellStyle name="20% - uthevingsfarge 1 9 2" xfId="15026" xr:uid="{9791F03F-138B-420F-86DD-B2D6D381DA96}"/>
    <cellStyle name="20% - uthevingsfarge 1 9 2 2" xfId="15027" xr:uid="{73995FC2-A0F1-4473-B86E-2227D5425576}"/>
    <cellStyle name="20% - uthevingsfarge 1 9 2_AVA DVA EL" xfId="15028" xr:uid="{0A847665-B503-4A04-84BA-7878C6510F55}"/>
    <cellStyle name="20% - uthevingsfarge 1 9 3" xfId="15029" xr:uid="{DD5C4DAB-B6CD-4F66-8D0C-E36252FBC974}"/>
    <cellStyle name="20% - uthevingsfarge 1 9_4Q16" xfId="15030"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31" xr:uid="{709419D1-AC3B-4851-B887-583795D57A7B}"/>
    <cellStyle name="20% - uthevingsfarge 2 10 2 2" xfId="15032" xr:uid="{9A8769DF-3E22-4673-B1B5-1347552167C9}"/>
    <cellStyle name="20% - uthevingsfarge 2 10 2_AVA DVA EL" xfId="15033" xr:uid="{0EE06E14-63D3-4561-8246-7AD5824FB228}"/>
    <cellStyle name="20% - uthevingsfarge 2 10 3" xfId="15034" xr:uid="{B7A9ED7F-961C-4672-A66B-C9311FB7A4F7}"/>
    <cellStyle name="20% - uthevingsfarge 2 10_4Q16" xfId="15035" xr:uid="{58F61FAC-EAFB-43E0-B347-C7713F5DBC68}"/>
    <cellStyle name="20% - uthevingsfarge 2 11" xfId="15036" xr:uid="{C2354B36-97B4-46E0-B192-2AC4763CDE86}"/>
    <cellStyle name="20% - uthevingsfarge 2 11 2" xfId="15037" xr:uid="{E943F492-C329-4F53-A26A-4B63BBC0746F}"/>
    <cellStyle name="20% - uthevingsfarge 2 11 2 2" xfId="15038" xr:uid="{F5A88654-A5F3-447C-BD26-6E36F43BFD57}"/>
    <cellStyle name="20% - uthevingsfarge 2 11 2_AVA DVA EL" xfId="15039" xr:uid="{1391A6B0-8521-4961-AC7D-2CA8D72863AC}"/>
    <cellStyle name="20% - uthevingsfarge 2 11 3" xfId="15040" xr:uid="{6472E650-F488-49F1-98E3-E57A94448B64}"/>
    <cellStyle name="20% - uthevingsfarge 2 11_4Q16" xfId="15041" xr:uid="{BCD8D07D-72EB-48F6-920A-252134A8B7B8}"/>
    <cellStyle name="20% - uthevingsfarge 2 12" xfId="15042" xr:uid="{E1872AAB-7331-4D47-ABBC-DC4E79BA5E28}"/>
    <cellStyle name="20% - uthevingsfarge 2 12 2" xfId="15043" xr:uid="{4F812056-ED83-4169-8698-BDC2758BA1BF}"/>
    <cellStyle name="20% - uthevingsfarge 2 12 2 2" xfId="15044" xr:uid="{0062FEBA-D9A8-40F3-9F84-39148E5F0EF8}"/>
    <cellStyle name="20% - uthevingsfarge 2 12 2_AVA DVA EL" xfId="15045" xr:uid="{66CEBEB7-9287-4109-BCA8-249BA31CAF1E}"/>
    <cellStyle name="20% - uthevingsfarge 2 12 3" xfId="15046" xr:uid="{55EC625A-8E1D-40BE-A200-E028E2481733}"/>
    <cellStyle name="20% - uthevingsfarge 2 12_4Q16" xfId="15047" xr:uid="{C1D513E1-6903-41EA-948C-7CD51B214447}"/>
    <cellStyle name="20% - uthevingsfarge 2 13" xfId="15048" xr:uid="{03EB87A9-A227-4428-B2CB-4FC5BDF01B53}"/>
    <cellStyle name="20% - uthevingsfarge 2 13 2" xfId="15049" xr:uid="{58FF3D07-47B0-4745-AF76-2F65163C48F5}"/>
    <cellStyle name="20% - uthevingsfarge 2 13 2 2" xfId="15050" xr:uid="{24F63328-6B4D-4A74-ACF6-A4D11733BA0A}"/>
    <cellStyle name="20% - uthevingsfarge 2 13 2_AVA DVA EL" xfId="15051" xr:uid="{12163B88-7214-49CC-8717-619E1426FAEA}"/>
    <cellStyle name="20% - uthevingsfarge 2 13 3" xfId="15052" xr:uid="{276C7730-7589-4A88-8A47-C31BF69F73E4}"/>
    <cellStyle name="20% - uthevingsfarge 2 13_4Q16" xfId="15053" xr:uid="{B185D965-AE1E-47E5-9565-ECF5DA042611}"/>
    <cellStyle name="20% - uthevingsfarge 2 14" xfId="15054" xr:uid="{F73F833A-0F05-4CCB-ACF1-962A86A3D917}"/>
    <cellStyle name="20% - uthevingsfarge 2 14 2" xfId="15055" xr:uid="{A889DAE1-8673-483E-A4C0-8FA8BEDBBE3E}"/>
    <cellStyle name="20% - uthevingsfarge 2 14 2 2" xfId="15056" xr:uid="{57B6F7A3-077C-4AB8-AEBE-1D21C9682B01}"/>
    <cellStyle name="20% - uthevingsfarge 2 14 2_AVA DVA EL" xfId="15057" xr:uid="{1E667D8F-1A70-4DC1-9338-DC8876D395B5}"/>
    <cellStyle name="20% - uthevingsfarge 2 14 3" xfId="15058" xr:uid="{3610BEE4-61AE-4429-97B3-6DF73755F97C}"/>
    <cellStyle name="20% - uthevingsfarge 2 14_4Q16" xfId="15059" xr:uid="{E90734E0-177E-421C-8525-41152244CE94}"/>
    <cellStyle name="20% - uthevingsfarge 2 15" xfId="15060" xr:uid="{06E97FA9-E1D8-47BF-8410-7F1E317E244B}"/>
    <cellStyle name="20% - uthevingsfarge 2 15 2" xfId="15061" xr:uid="{295E6094-78AD-4A16-8E55-1ACD6281CCA6}"/>
    <cellStyle name="20% - uthevingsfarge 2 15 2 2" xfId="15062" xr:uid="{ED39F262-EC19-43FC-8149-18B5A9EBF840}"/>
    <cellStyle name="20% - uthevingsfarge 2 15 2_AVA DVA EL" xfId="15063" xr:uid="{BF3D553C-4F32-4312-96C1-D70712189027}"/>
    <cellStyle name="20% - uthevingsfarge 2 15 3" xfId="15064" xr:uid="{111C4166-65FB-45C9-A007-D793D8D0EBA5}"/>
    <cellStyle name="20% - uthevingsfarge 2 15_4Q16" xfId="15065" xr:uid="{178B4243-EA3F-4036-8C7D-120639AAC0F9}"/>
    <cellStyle name="20% - uthevingsfarge 2 16" xfId="15066" xr:uid="{6A3AD7E3-160A-4621-965D-B962EE389BE5}"/>
    <cellStyle name="20% - uthevingsfarge 2 16 2" xfId="15067" xr:uid="{FDBD448C-CE42-409F-A86B-26114EFBD5A3}"/>
    <cellStyle name="20% - uthevingsfarge 2 16 2 2" xfId="15068" xr:uid="{5D172A48-DAAE-4B64-84C9-B5F03AC3B3F5}"/>
    <cellStyle name="20% - uthevingsfarge 2 16 2_AVA DVA EL" xfId="15069" xr:uid="{438DD490-3936-4B09-A4DC-B822B130A1D8}"/>
    <cellStyle name="20% - uthevingsfarge 2 16 3" xfId="15070" xr:uid="{5B85E32C-2CEF-4292-8427-E7FB9AECE29E}"/>
    <cellStyle name="20% - uthevingsfarge 2 16_4Q16" xfId="15071" xr:uid="{EC009B0C-4A72-4199-8839-C7989323C7F2}"/>
    <cellStyle name="20% - uthevingsfarge 2 17" xfId="15072" xr:uid="{C0AE6046-53AD-4907-BA02-1BB0DA797042}"/>
    <cellStyle name="20% - uthevingsfarge 2 17 2" xfId="15073" xr:uid="{98EE9CD4-C185-490A-AA59-2EFEB03FCAAC}"/>
    <cellStyle name="20% - uthevingsfarge 2 17 2 2" xfId="15074" xr:uid="{5DE1E25D-C8C1-41E7-AD15-6CAF3D7BE98C}"/>
    <cellStyle name="20% - uthevingsfarge 2 17 2_AVA DVA EL" xfId="15075" xr:uid="{3DD894C8-4E98-43D4-89BE-A3815971C96C}"/>
    <cellStyle name="20% - uthevingsfarge 2 17 3" xfId="15076" xr:uid="{16E98380-EC4A-481E-92BF-C89F6D71CDE6}"/>
    <cellStyle name="20% - uthevingsfarge 2 17_4Q16" xfId="15077" xr:uid="{E65C6294-EADB-4813-81A2-BB10E00A3EB7}"/>
    <cellStyle name="20% - uthevingsfarge 2 18" xfId="15078" xr:uid="{0AA0750D-B8B4-4F34-9720-DADA1B3A27CB}"/>
    <cellStyle name="20% - uthevingsfarge 2 18 2" xfId="15079" xr:uid="{19BE10B8-54CF-4B65-89CB-8F82B8DC6CCD}"/>
    <cellStyle name="20% - uthevingsfarge 2 18 2 2" xfId="15080" xr:uid="{33C0ECCB-9FDF-4BB8-91A1-77640C802B0A}"/>
    <cellStyle name="20% - uthevingsfarge 2 18 2_AVA DVA EL" xfId="15081" xr:uid="{0D2B35D3-6558-45F1-901C-29531F095A44}"/>
    <cellStyle name="20% - uthevingsfarge 2 18 3" xfId="15082" xr:uid="{4581AD62-8154-40EA-ADD1-9B18F7321A44}"/>
    <cellStyle name="20% - uthevingsfarge 2 18_4Q16" xfId="15083" xr:uid="{D3F8C8B3-398B-4683-8BFE-20AE0DA837D1}"/>
    <cellStyle name="20% - uthevingsfarge 2 19" xfId="15084" xr:uid="{4A133E1C-1DBA-46A8-8BF9-D67AC2A7A8B2}"/>
    <cellStyle name="20% - uthevingsfarge 2 19 2" xfId="15085" xr:uid="{6458E7BA-78DD-45A8-A20E-48C3D9834834}"/>
    <cellStyle name="20% - uthevingsfarge 2 19 2 2" xfId="15086" xr:uid="{C2F64E1D-7654-4D39-889D-58A34887EE8E}"/>
    <cellStyle name="20% - uthevingsfarge 2 19 2_AVA DVA EL" xfId="15087" xr:uid="{28A0C973-A4BC-4B90-B716-CAF6CCEE1ACB}"/>
    <cellStyle name="20% - uthevingsfarge 2 19 3" xfId="15088" xr:uid="{2263C9F0-B6DD-4138-8E54-B61C889C5AC2}"/>
    <cellStyle name="20% - uthevingsfarge 2 19_4Q16" xfId="15089" xr:uid="{F93EE946-BA06-4E2E-ABA7-8EE4F1BA998A}"/>
    <cellStyle name="20% - uthevingsfarge 2 2" xfId="3660" xr:uid="{F1B5BB4C-F7DC-4DD5-A7B1-637D6C06630E}"/>
    <cellStyle name="20% - uthevingsfarge 2 2 10" xfId="15090" xr:uid="{823D16DF-36AF-4E11-A9E3-722AB1DFF5B5}"/>
    <cellStyle name="20% - uthevingsfarge 2 2 10 2" xfId="15091" xr:uid="{EDB7E3B5-C080-4C05-A66B-CEF883F0B2C4}"/>
    <cellStyle name="20% - uthevingsfarge 2 2 10 3" xfId="15092" xr:uid="{F1563687-B7BE-4376-BC96-BB49DD92D8CF}"/>
    <cellStyle name="20% - uthevingsfarge 2 2 10_AVA DVA EL" xfId="15093" xr:uid="{254018AA-711D-4643-81EA-6896907E096E}"/>
    <cellStyle name="20% - uthevingsfarge 2 2 11" xfId="15094" xr:uid="{51E7BE5E-195E-4A71-BD00-72A210E64597}"/>
    <cellStyle name="20% - uthevingsfarge 2 2 12" xfId="15095"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096"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097"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098"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099"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0959"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00"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01"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0960"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02"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03"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04" xr:uid="{1F5ADB86-ED5C-41BB-9BE9-D4804976D7E2}"/>
    <cellStyle name="20% - uthevingsfarge 2 2 7 2_AVA DVA EL" xfId="15105" xr:uid="{5DBD762C-B7D3-4D31-A080-AE06675A081F}"/>
    <cellStyle name="20% - uthevingsfarge 2 2 7 3" xfId="15106" xr:uid="{84078F43-4D10-4D87-B293-D74EB964BA6C}"/>
    <cellStyle name="20% - uthevingsfarge 2 2 7 4" xfId="15107"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08" xr:uid="{667F39E3-A608-4D26-BDDD-594F6D65DB54}"/>
    <cellStyle name="20% - uthevingsfarge 2 2 8_3. Chng in credit spreads" xfId="3765" xr:uid="{A9ADCC0C-B52C-44CC-9666-985DEEFB6A6C}"/>
    <cellStyle name="20% - uthevingsfarge 2 2 9" xfId="15109" xr:uid="{C0150DB7-8B64-4349-AFB7-39F5536B3044}"/>
    <cellStyle name="20% - uthevingsfarge 2 2 9 2" xfId="15110" xr:uid="{49986941-EE5F-48AB-8524-91A3BC48F403}"/>
    <cellStyle name="20% - uthevingsfarge 2 2 9 3" xfId="15111" xr:uid="{3C9C417D-086E-44B1-9719-634F02F6150A}"/>
    <cellStyle name="20% - uthevingsfarge 2 2 9_AVA DVA EL" xfId="15112" xr:uid="{C4EE1848-2A1A-451A-B36B-A0D472D19F59}"/>
    <cellStyle name="20% - uthevingsfarge 2 2_4Q16" xfId="15113" xr:uid="{A57BDFD5-92AA-412F-A54E-C251D3328B98}"/>
    <cellStyle name="20% - uthevingsfarge 2 20" xfId="15114" xr:uid="{A1B25FB0-FB4A-4726-8A94-C46DB05521A1}"/>
    <cellStyle name="20% - uthevingsfarge 2 20 2" xfId="15115" xr:uid="{D2E30C74-5D7B-44B5-98FF-FAB4F069101A}"/>
    <cellStyle name="20% - uthevingsfarge 2 20 2 2" xfId="15116" xr:uid="{9F08D5D1-3D58-42D0-A000-F7E4D5602A82}"/>
    <cellStyle name="20% - uthevingsfarge 2 20 2_AVA DVA EL" xfId="15117" xr:uid="{9EE0C7F5-2437-437A-A2D1-A1738D3B1A80}"/>
    <cellStyle name="20% - uthevingsfarge 2 20 3" xfId="15118" xr:uid="{C09A60E5-5CD3-4D6C-BC8C-826A16E5799C}"/>
    <cellStyle name="20% - uthevingsfarge 2 20_4Q16" xfId="15119" xr:uid="{15B42620-815C-4F64-911D-3B481773A877}"/>
    <cellStyle name="20% - uthevingsfarge 2 21" xfId="15120" xr:uid="{E264DEAD-6388-42CA-82BD-430FC4E42DC3}"/>
    <cellStyle name="20% - uthevingsfarge 2 21 2" xfId="15121" xr:uid="{25E6754A-C5D9-4ADB-A14A-C6EA46B015EE}"/>
    <cellStyle name="20% - uthevingsfarge 2 21 2 2" xfId="15122" xr:uid="{10074481-386C-40EE-8BEF-A6058B1B5F83}"/>
    <cellStyle name="20% - uthevingsfarge 2 21 2_AVA DVA EL" xfId="15123" xr:uid="{08D9BBF7-FF8B-4CEE-8A3E-E8665B9BEB04}"/>
    <cellStyle name="20% - uthevingsfarge 2 21 3" xfId="15124" xr:uid="{9177D996-51B5-4B48-9542-149F7F916DE2}"/>
    <cellStyle name="20% - uthevingsfarge 2 21_4Q16" xfId="15125" xr:uid="{8BCA18C1-5E90-4AE8-A622-2E0E57F2DD9E}"/>
    <cellStyle name="20% - uthevingsfarge 2 22" xfId="15126" xr:uid="{752CA73A-E392-4145-BC8A-470CA93F8F01}"/>
    <cellStyle name="20% - uthevingsfarge 2 22 2" xfId="15127" xr:uid="{A38F5D04-047B-4CFB-AE2D-2217DCE393FE}"/>
    <cellStyle name="20% - uthevingsfarge 2 22 2 2" xfId="15128" xr:uid="{1D441B29-03CC-4CC7-91CF-3E540235CBED}"/>
    <cellStyle name="20% - uthevingsfarge 2 22 2_AVA DVA EL" xfId="15129" xr:uid="{549FFC88-5626-4DEA-A52B-BBCB6CF350CD}"/>
    <cellStyle name="20% - uthevingsfarge 2 22 3" xfId="15130" xr:uid="{BCE237B2-9C5D-4ADC-A347-AA2D4CC27B3D}"/>
    <cellStyle name="20% - uthevingsfarge 2 22_4Q16" xfId="15131" xr:uid="{E1766F1D-702E-4A37-8605-874C1869CA52}"/>
    <cellStyle name="20% - uthevingsfarge 2 23" xfId="15132" xr:uid="{19CEB16B-BF9C-481C-BEE1-1F0645465CF6}"/>
    <cellStyle name="20% - uthevingsfarge 2 23 2" xfId="15133" xr:uid="{5DE21B2C-D4CE-4905-8D5C-F0FBE623987B}"/>
    <cellStyle name="20% - uthevingsfarge 2 23 2 2" xfId="15134" xr:uid="{35DD3AEF-1952-4FEB-B8D4-512A164ADCD1}"/>
    <cellStyle name="20% - uthevingsfarge 2 23 2_AVA DVA EL" xfId="15135" xr:uid="{D2C91D66-AF81-44EE-9D63-06FFB441AD8E}"/>
    <cellStyle name="20% - uthevingsfarge 2 23 3" xfId="15136" xr:uid="{6C914054-4C8D-416A-A7F0-7D2DFFD6A95A}"/>
    <cellStyle name="20% - uthevingsfarge 2 23_4Q16" xfId="15137" xr:uid="{4727DB25-A15A-4D50-82F0-0E9DC463577E}"/>
    <cellStyle name="20% - uthevingsfarge 2 24" xfId="15138" xr:uid="{97AB3CAB-C0DF-4C0C-8C49-A7E15F59B422}"/>
    <cellStyle name="20% - uthevingsfarge 2 24 2" xfId="15139" xr:uid="{54A02452-8524-4C40-A8D2-7653356FF2BB}"/>
    <cellStyle name="20% - uthevingsfarge 2 24 2 2" xfId="15140" xr:uid="{066C0930-91CF-47F2-90A9-D4296FFA0148}"/>
    <cellStyle name="20% - uthevingsfarge 2 24 2_AVA DVA EL" xfId="15141" xr:uid="{314185CE-9A86-412E-81E7-E9DEACB9D959}"/>
    <cellStyle name="20% - uthevingsfarge 2 24 3" xfId="15142" xr:uid="{6D2C7095-3F06-4D26-B760-D9A1D5533321}"/>
    <cellStyle name="20% - uthevingsfarge 2 24_4Q16" xfId="15143" xr:uid="{47272830-188A-45DF-8732-3E217E74C4FD}"/>
    <cellStyle name="20% - uthevingsfarge 2 25" xfId="15144" xr:uid="{7A14D8A9-6352-47EC-983D-B742078AC208}"/>
    <cellStyle name="20% - uthevingsfarge 2 25 2" xfId="15145" xr:uid="{873DB12F-1E2B-4AAF-BAA9-9018A04D0DDA}"/>
    <cellStyle name="20% - uthevingsfarge 2 25 2 2" xfId="15146" xr:uid="{B1341219-CA65-4828-8867-85F16F06EE2C}"/>
    <cellStyle name="20% - uthevingsfarge 2 25 2_AVA DVA EL" xfId="15147" xr:uid="{1F83DD12-88DB-4776-A259-45072D6FA6B2}"/>
    <cellStyle name="20% - uthevingsfarge 2 25 3" xfId="15148" xr:uid="{80AEAAD7-1E1E-4878-BE43-6DB1EE51DA89}"/>
    <cellStyle name="20% - uthevingsfarge 2 25_4Q16" xfId="15149" xr:uid="{BD235CE6-D1C3-46F3-BC90-F63ED0B9F5B8}"/>
    <cellStyle name="20% - uthevingsfarge 2 26" xfId="15150" xr:uid="{3E40557A-8065-4AC0-B560-6E859D206147}"/>
    <cellStyle name="20% - uthevingsfarge 2 26 2" xfId="15151" xr:uid="{D7FECFF0-2223-477A-AB54-78F87AE6E25F}"/>
    <cellStyle name="20% - uthevingsfarge 2 26 2 2" xfId="15152" xr:uid="{1A9BFB5C-C43C-437A-BC1F-81031CE464CF}"/>
    <cellStyle name="20% - uthevingsfarge 2 26 2_AVA DVA EL" xfId="15153" xr:uid="{7D967842-24DA-4899-8DF3-62C02409F55E}"/>
    <cellStyle name="20% - uthevingsfarge 2 26 3" xfId="15154" xr:uid="{6739AB58-B5AB-42DE-AA7B-C50CCC4CC503}"/>
    <cellStyle name="20% - uthevingsfarge 2 26_4Q16" xfId="15155" xr:uid="{B4208E10-8057-41A2-A027-16B3AEEBB5D6}"/>
    <cellStyle name="20% - uthevingsfarge 2 27" xfId="15156" xr:uid="{13B11432-955F-4C78-B1E4-6471B09A2017}"/>
    <cellStyle name="20% - uthevingsfarge 2 27 2" xfId="15157" xr:uid="{C0DDFE6B-01AA-47C7-B1DF-C7DC787CC4D2}"/>
    <cellStyle name="20% - uthevingsfarge 2 27 2 2" xfId="15158" xr:uid="{ADAF58BA-56E8-4DD1-91CB-C2F74E4C89AC}"/>
    <cellStyle name="20% - uthevingsfarge 2 27 2_AVA DVA EL" xfId="15159" xr:uid="{066AB0E6-B9F0-45DF-AC17-CEEBAB2751E1}"/>
    <cellStyle name="20% - uthevingsfarge 2 27 3" xfId="15160" xr:uid="{336F123D-50ED-426F-9546-99BAD0795A68}"/>
    <cellStyle name="20% - uthevingsfarge 2 27_4Q16" xfId="15161" xr:uid="{BDE3816E-999F-4932-ACC3-8893336B1F51}"/>
    <cellStyle name="20% - uthevingsfarge 2 28" xfId="15162" xr:uid="{9187B084-6C54-4D98-85CF-272F24AC7B5F}"/>
    <cellStyle name="20% - uthevingsfarge 2 28 2" xfId="15163" xr:uid="{47770D02-A089-433C-9F51-B9110B8A242B}"/>
    <cellStyle name="20% - uthevingsfarge 2 28 2 2" xfId="15164" xr:uid="{FBF5FDDD-65E2-4F6F-A991-589990FAE4A6}"/>
    <cellStyle name="20% - uthevingsfarge 2 28 2_AVA DVA EL" xfId="15165" xr:uid="{75C8FF60-00AC-436E-9067-9BB8B60C8375}"/>
    <cellStyle name="20% - uthevingsfarge 2 28 3" xfId="15166" xr:uid="{EC0142B8-BBB0-48A0-B79E-E108FE83335B}"/>
    <cellStyle name="20% - uthevingsfarge 2 28_4Q16" xfId="15167" xr:uid="{5579B441-04DC-422C-97D8-5D2E154F86AC}"/>
    <cellStyle name="20% - uthevingsfarge 2 29" xfId="15168" xr:uid="{FEE66046-89BE-4ABC-9EC6-85D5D6A76984}"/>
    <cellStyle name="20% - uthevingsfarge 2 29 2" xfId="15169" xr:uid="{95FA0B8D-36C9-4374-BAE9-BD9EB5CF171B}"/>
    <cellStyle name="20% - uthevingsfarge 2 29 2 2" xfId="15170" xr:uid="{1674DA2C-C183-4437-A1E1-A7BAD0799AD0}"/>
    <cellStyle name="20% - uthevingsfarge 2 29 2_AVA DVA EL" xfId="15171" xr:uid="{4DBE9F81-0AA0-4224-8083-12EC559EA5FB}"/>
    <cellStyle name="20% - uthevingsfarge 2 29 3" xfId="15172" xr:uid="{8FED86EF-D67D-45DA-AF84-38068AE70BAD}"/>
    <cellStyle name="20% - uthevingsfarge 2 29_4Q16" xfId="15173"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174"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175"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176" xr:uid="{4B5C41C4-965B-48FE-A194-A0464EC6F057}"/>
    <cellStyle name="20% - uthevingsfarge 2 3 2 5 3" xfId="15177" xr:uid="{AF3BB324-A8C6-480A-9BB4-453291DCEB8A}"/>
    <cellStyle name="20% - uthevingsfarge 2 3 2 5_AVA DVA EL" xfId="15178" xr:uid="{6E55E4DE-6B0D-4EDA-8D8F-548B2E0D1A27}"/>
    <cellStyle name="20% - uthevingsfarge 2 3 2 6" xfId="15179" xr:uid="{9601D11B-C39E-442D-A599-CD5A4668032D}"/>
    <cellStyle name="20% - uthevingsfarge 2 3 2 6 2" xfId="15180" xr:uid="{1A2BEB2E-9208-4D5C-AB80-E4468DD58BD9}"/>
    <cellStyle name="20% - uthevingsfarge 2 3 2 6_AVA DVA EL" xfId="15181" xr:uid="{9681DC08-E1A6-4CA1-AEF0-DCC885FD0B10}"/>
    <cellStyle name="20% - uthevingsfarge 2 3 2 7" xfId="15182"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183"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184"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185" xr:uid="{8E4DE7A3-DC09-486E-9529-995FAE19C54F}"/>
    <cellStyle name="20% - uthevingsfarge 2 3_4Q16" xfId="15186" xr:uid="{F26461B0-8DED-4965-9210-6F7562A9D080}"/>
    <cellStyle name="20% - uthevingsfarge 2 30" xfId="15187" xr:uid="{CB113B8F-69D7-4F22-BE43-2065EF39C521}"/>
    <cellStyle name="20% - uthevingsfarge 2 30 2" xfId="15188" xr:uid="{6DF5D4C9-9141-463B-9AD7-B9213A9114AB}"/>
    <cellStyle name="20% - uthevingsfarge 2 30 2 2" xfId="15189" xr:uid="{17B27441-119E-4A27-A1D7-5EC7DC501977}"/>
    <cellStyle name="20% - uthevingsfarge 2 30 2_AVA DVA EL" xfId="15190" xr:uid="{1479B444-1D21-4CE9-A03D-699DF6B3116F}"/>
    <cellStyle name="20% - uthevingsfarge 2 30 3" xfId="15191" xr:uid="{7308E7F3-3907-4733-8865-69CCE9125F1B}"/>
    <cellStyle name="20% - uthevingsfarge 2 30_4Q16" xfId="15192" xr:uid="{42F38076-D462-40F0-82BD-D2754575850D}"/>
    <cellStyle name="20% - uthevingsfarge 2 31" xfId="15193" xr:uid="{609260CC-0C7E-482E-B468-D1B5801C87D8}"/>
    <cellStyle name="20% - uthevingsfarge 2 31 2" xfId="15194" xr:uid="{79EA5F12-E3A3-4EF5-8CF1-5AE10FFB81CB}"/>
    <cellStyle name="20% - uthevingsfarge 2 31 2 2" xfId="15195" xr:uid="{8E87E0A2-F7C0-4D31-8829-57FDADC0438E}"/>
    <cellStyle name="20% - uthevingsfarge 2 31 2_AVA DVA EL" xfId="15196" xr:uid="{D0F3C86C-DFC5-4AB8-B672-26EE98B81586}"/>
    <cellStyle name="20% - uthevingsfarge 2 31 3" xfId="15197" xr:uid="{E7E16948-17D1-4C60-A586-3CBE6A46ED6E}"/>
    <cellStyle name="20% - uthevingsfarge 2 31_4Q16" xfId="15198" xr:uid="{1C812648-2A1B-42F5-A3CF-6BE03FE1245D}"/>
    <cellStyle name="20% - uthevingsfarge 2 32" xfId="15199" xr:uid="{FF30D2D7-F38A-4820-9104-CD1DEB35FA77}"/>
    <cellStyle name="20% - uthevingsfarge 2 32 2" xfId="15200" xr:uid="{2446AA15-810B-4297-9A2C-0FF82B782F9A}"/>
    <cellStyle name="20% - uthevingsfarge 2 32 2 2" xfId="15201" xr:uid="{2F64816C-1694-4186-B894-D1DCD53C775E}"/>
    <cellStyle name="20% - uthevingsfarge 2 32 2_AVA DVA EL" xfId="15202" xr:uid="{35201291-576C-4E9F-A620-73CCB51FDA6A}"/>
    <cellStyle name="20% - uthevingsfarge 2 32 3" xfId="15203" xr:uid="{2B9701C6-AC1F-4ADE-9398-C2EE1DDB3E3B}"/>
    <cellStyle name="20% - uthevingsfarge 2 32_4Q16" xfId="15204" xr:uid="{EEABD0C8-DB8F-4F09-A455-80933F3AF1A1}"/>
    <cellStyle name="20% - uthevingsfarge 2 33" xfId="15205" xr:uid="{0B835852-22D3-4491-BD61-AF90AA3814C9}"/>
    <cellStyle name="20% - uthevingsfarge 2 33 2" xfId="15206" xr:uid="{99B8717C-32B5-4617-9E10-A859074F53DF}"/>
    <cellStyle name="20% - uthevingsfarge 2 33 2 2" xfId="15207" xr:uid="{F5EBA1EA-4FBB-4522-9420-3CA62DCB364D}"/>
    <cellStyle name="20% - uthevingsfarge 2 33 2_AVA DVA EL" xfId="15208" xr:uid="{AE9E74B5-8F79-4C52-BE15-09C2F7277644}"/>
    <cellStyle name="20% - uthevingsfarge 2 33 3" xfId="15209" xr:uid="{3FE7CEF4-EAC5-4A89-833D-36C21A05BFF9}"/>
    <cellStyle name="20% - uthevingsfarge 2 33_4Q16" xfId="15210" xr:uid="{4D7A7263-EF89-4B64-B82D-139A98B04D1A}"/>
    <cellStyle name="20% - uthevingsfarge 2 34" xfId="15211" xr:uid="{8B2CE6E2-ECCF-4AB0-B04F-A826959D840C}"/>
    <cellStyle name="20% - uthevingsfarge 2 34 2" xfId="15212" xr:uid="{CBA5F2DA-0AB0-4F61-A0F4-773852FEC039}"/>
    <cellStyle name="20% - uthevingsfarge 2 34 2 2" xfId="15213" xr:uid="{9F96BBF0-4596-45FF-8DC6-3FEBF0B57BA0}"/>
    <cellStyle name="20% - uthevingsfarge 2 34 2_AVA DVA EL" xfId="15214" xr:uid="{70738D20-13C9-4F54-A73A-728FE93C330E}"/>
    <cellStyle name="20% - uthevingsfarge 2 34 3" xfId="15215" xr:uid="{B6A51FDD-34DF-4CC5-A514-3CD217E1F046}"/>
    <cellStyle name="20% - uthevingsfarge 2 34_4Q16" xfId="15216" xr:uid="{B6EA0F35-9087-406A-B9A9-DCF059E872FA}"/>
    <cellStyle name="20% - uthevingsfarge 2 35" xfId="15217" xr:uid="{6C4B8308-7FDD-4336-90D0-58FF409270A4}"/>
    <cellStyle name="20% - uthevingsfarge 2 35 2" xfId="15218" xr:uid="{DFFBF0D1-FF25-43FC-A92A-C3E4E6452FF4}"/>
    <cellStyle name="20% - uthevingsfarge 2 35 2 2" xfId="15219" xr:uid="{6045513B-D3F3-45BC-954D-00B96B844C38}"/>
    <cellStyle name="20% - uthevingsfarge 2 35 2_AVA DVA EL" xfId="15220" xr:uid="{3822CD16-8E9E-475E-81F3-998274D9A174}"/>
    <cellStyle name="20% - uthevingsfarge 2 35 3" xfId="15221" xr:uid="{70FD3320-3CF3-47CE-926F-9066E85BC647}"/>
    <cellStyle name="20% - uthevingsfarge 2 35_4Q16" xfId="15222" xr:uid="{C82F0093-A8A8-4CFF-B14F-56CFA49C4B8C}"/>
    <cellStyle name="20% - uthevingsfarge 2 36" xfId="15223" xr:uid="{A7CC7A7F-85B0-4520-B4C8-261BC89C7917}"/>
    <cellStyle name="20% - uthevingsfarge 2 36 2" xfId="15224" xr:uid="{BB643AA5-266F-4B16-AD51-73320399753B}"/>
    <cellStyle name="20% - uthevingsfarge 2 36 2 2" xfId="15225" xr:uid="{81FFF658-0C3A-49E4-A5EB-F1E4DCDFC842}"/>
    <cellStyle name="20% - uthevingsfarge 2 36 2_AVA DVA EL" xfId="15226" xr:uid="{6CEFE9B5-18B0-4D64-BDB3-C2B309C2B594}"/>
    <cellStyle name="20% - uthevingsfarge 2 36 3" xfId="15227" xr:uid="{60437CF3-4CFA-40E8-B2F1-5548472B0DA9}"/>
    <cellStyle name="20% - uthevingsfarge 2 36_4Q16" xfId="15228" xr:uid="{D3A3155F-FCAB-439D-A598-FF5250C7D4E5}"/>
    <cellStyle name="20% - uthevingsfarge 2 37" xfId="15229" xr:uid="{292517A1-E03F-4F51-917F-53AA36DBFED1}"/>
    <cellStyle name="20% - uthevingsfarge 2 37 2" xfId="15230" xr:uid="{8CB13A39-A02C-4B60-BCA1-566932F01AEF}"/>
    <cellStyle name="20% - uthevingsfarge 2 37 2 2" xfId="15231" xr:uid="{C5BB2473-C8AD-4A0B-A7D4-3EF6A0EFA31D}"/>
    <cellStyle name="20% - uthevingsfarge 2 37 2_AVA DVA EL" xfId="15232" xr:uid="{311B82A1-ABEB-4C5B-BD08-A7BF205EDE2D}"/>
    <cellStyle name="20% - uthevingsfarge 2 37 3" xfId="15233" xr:uid="{2200BB28-9ACE-44A1-8AC7-661E54C5E615}"/>
    <cellStyle name="20% - uthevingsfarge 2 37_4Q16" xfId="15234" xr:uid="{9BF7DE7B-AA9C-4AB7-9859-BEEDAF844292}"/>
    <cellStyle name="20% - uthevingsfarge 2 38" xfId="15235" xr:uid="{34860BF8-D39F-4B70-9849-9E27D92B8104}"/>
    <cellStyle name="20% - uthevingsfarge 2 38 2" xfId="15236" xr:uid="{9353D6F0-C9F7-4CE0-9587-C8BD9E963D69}"/>
    <cellStyle name="20% - uthevingsfarge 2 38 2 2" xfId="15237" xr:uid="{9FC94DE1-3C4A-4B6A-9BFB-999F26FC66AC}"/>
    <cellStyle name="20% - uthevingsfarge 2 38 2_AVA DVA EL" xfId="15238" xr:uid="{F634C7EC-80B6-4801-B5DA-02D05297A662}"/>
    <cellStyle name="20% - uthevingsfarge 2 38 3" xfId="15239" xr:uid="{168F16F2-080B-45DD-9BFC-37FDC40CC27F}"/>
    <cellStyle name="20% - uthevingsfarge 2 38_4Q16" xfId="15240" xr:uid="{63846F45-48A2-4ABC-A44C-CE69A10A5414}"/>
    <cellStyle name="20% - uthevingsfarge 2 39" xfId="15241" xr:uid="{9D0E7D40-6D4E-4FD8-840C-FBA0CF39BFEB}"/>
    <cellStyle name="20% - uthevingsfarge 2 39 2" xfId="15242" xr:uid="{B3D7DB2B-28AB-4DDC-913F-108CE52DD67B}"/>
    <cellStyle name="20% - uthevingsfarge 2 39 2 2" xfId="15243" xr:uid="{C7981DEB-897F-42CE-AFBB-4E5492EFF05A}"/>
    <cellStyle name="20% - uthevingsfarge 2 39 2_AVA DVA EL" xfId="15244" xr:uid="{5E721A5E-97A6-449F-98DA-AF4F40816E7A}"/>
    <cellStyle name="20% - uthevingsfarge 2 39 3" xfId="15245" xr:uid="{D16614F7-30EA-4B31-893B-718C8E47AFA9}"/>
    <cellStyle name="20% - uthevingsfarge 2 39_4Q16" xfId="15246" xr:uid="{5A405A8F-138E-4741-AA07-3F6295C15C74}"/>
    <cellStyle name="20% - uthevingsfarge 2 4" xfId="3821" xr:uid="{D0163A31-08D5-4D27-80C1-86A987469102}"/>
    <cellStyle name="20% - uthevingsfarge 2 4 10" xfId="40961"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0962" xr:uid="{CE59975E-D88F-429C-B804-9257FAFDE937}"/>
    <cellStyle name="20% - uthevingsfarge 2 4 2 6" xfId="40963" xr:uid="{EC4AE30C-0BAF-4050-AA06-6E10044BA9D3}"/>
    <cellStyle name="20% - uthevingsfarge 2 4 2 7" xfId="40964" xr:uid="{3D8BAFEE-6FC9-4960-B625-94F47E648539}"/>
    <cellStyle name="20% - uthevingsfarge 2 4 2 8" xfId="40965" xr:uid="{62ABDB8D-AD6B-47E8-9707-5924FE577647}"/>
    <cellStyle name="20% - uthevingsfarge 2 4 2 9" xfId="40966"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47"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48"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49" xr:uid="{60EB9153-97C3-4B88-BA85-312D56154AA5}"/>
    <cellStyle name="20% - uthevingsfarge 2 4 5 3" xfId="15250" xr:uid="{0569B3A2-0F8C-4149-A6F0-81B30B2880D5}"/>
    <cellStyle name="20% - uthevingsfarge 2 4 5_AVA DVA EL" xfId="15251" xr:uid="{037DB913-3FAE-4A2C-A17F-59079A99C46F}"/>
    <cellStyle name="20% - uthevingsfarge 2 4 6" xfId="15252" xr:uid="{A35DDEEC-8FF3-4C13-9121-A2065B48AA54}"/>
    <cellStyle name="20% - uthevingsfarge 2 4 6 2" xfId="15253" xr:uid="{52C77F8B-4526-4FB6-9EDB-3079188CF26A}"/>
    <cellStyle name="20% - uthevingsfarge 2 4 6_AVA DVA EL" xfId="15254" xr:uid="{6E616B90-E973-4C3D-AE64-84658F735DBD}"/>
    <cellStyle name="20% - uthevingsfarge 2 4 7" xfId="15255" xr:uid="{44BEE965-AEDA-4B3B-B85D-A8538D8E778C}"/>
    <cellStyle name="20% - uthevingsfarge 2 4 8" xfId="40967" xr:uid="{AEA355F9-BD4B-459D-8277-81B1F8DBBCB6}"/>
    <cellStyle name="20% - uthevingsfarge 2 4 9" xfId="40968" xr:uid="{E473730E-4A48-48EA-BE2C-6CBD80ECA1FD}"/>
    <cellStyle name="20% - uthevingsfarge 2 4_3. Chng in credit spreads" xfId="3838" xr:uid="{F4A5FAB8-1C81-448B-856A-BB64E3AA2973}"/>
    <cellStyle name="20% - uthevingsfarge 2 40" xfId="15256" xr:uid="{6E1A16FC-32F5-4661-B6F4-651F573E7336}"/>
    <cellStyle name="20% - uthevingsfarge 2 40 2" xfId="15257" xr:uid="{A5EF62E7-0545-4DA2-AA00-F7431B14238F}"/>
    <cellStyle name="20% - uthevingsfarge 2 40 2 2" xfId="15258" xr:uid="{53698CD7-8FC1-40E3-B083-1A6CA895D088}"/>
    <cellStyle name="20% - uthevingsfarge 2 40 2_AVA DVA EL" xfId="15259" xr:uid="{0A747819-ADF3-4B78-8FF8-7A765A00B5D6}"/>
    <cellStyle name="20% - uthevingsfarge 2 40 3" xfId="15260" xr:uid="{8A9CE111-070D-48C8-9526-49A6F7E258FC}"/>
    <cellStyle name="20% - uthevingsfarge 2 40_4Q16" xfId="15261" xr:uid="{208D403C-0E1B-48E9-9F2E-908CF07BFCA3}"/>
    <cellStyle name="20% - uthevingsfarge 2 41" xfId="15262" xr:uid="{E0720C28-E463-4813-AC19-FA74F8178A54}"/>
    <cellStyle name="20% - uthevingsfarge 2 41 2" xfId="15263" xr:uid="{8A9D9F92-E21F-4747-AF34-27B01C1FB69D}"/>
    <cellStyle name="20% - uthevingsfarge 2 41 2 2" xfId="15264" xr:uid="{4341DB41-C291-420E-A87E-DFB31DB4943D}"/>
    <cellStyle name="20% - uthevingsfarge 2 41 2_AVA DVA EL" xfId="15265" xr:uid="{4643647B-D431-4550-BD71-65E23484788D}"/>
    <cellStyle name="20% - uthevingsfarge 2 41 3" xfId="15266" xr:uid="{C700F31C-6457-4B2D-B965-547480526A5A}"/>
    <cellStyle name="20% - uthevingsfarge 2 41_4Q16" xfId="15267" xr:uid="{8548F2AC-A8C3-40ED-BB25-20F946321ABF}"/>
    <cellStyle name="20% - uthevingsfarge 2 42" xfId="15268" xr:uid="{B8793ECC-70E1-433A-BADB-DB7456025ADC}"/>
    <cellStyle name="20% - uthevingsfarge 2 42 2" xfId="15269" xr:uid="{43674B0C-2316-41E6-A0B9-B8E939C292FF}"/>
    <cellStyle name="20% - uthevingsfarge 2 42 2 2" xfId="15270" xr:uid="{88607B88-DD96-4322-BAF0-E77C56F0C4B3}"/>
    <cellStyle name="20% - uthevingsfarge 2 42 2_AVA DVA EL" xfId="15271" xr:uid="{75E7F563-7E00-4738-BC94-CFB1D4F8BDDF}"/>
    <cellStyle name="20% - uthevingsfarge 2 42 3" xfId="15272" xr:uid="{C66C8DF6-51D2-42D7-9A1D-752F1528CA74}"/>
    <cellStyle name="20% - uthevingsfarge 2 42_4Q16" xfId="15273" xr:uid="{3650F689-186A-4EC5-A852-791F795F0745}"/>
    <cellStyle name="20% - uthevingsfarge 2 43" xfId="15274" xr:uid="{B5CDF823-8906-4EA9-BF57-8258CB98E3A2}"/>
    <cellStyle name="20% - uthevingsfarge 2 43 2" xfId="15275" xr:uid="{CD8354FF-94B5-42FA-B3A7-586CA176C4C1}"/>
    <cellStyle name="20% - uthevingsfarge 2 43 2 2" xfId="15276" xr:uid="{DD99AC59-1210-446C-9078-9029E1280F54}"/>
    <cellStyle name="20% - uthevingsfarge 2 43 2_AVA DVA EL" xfId="15277" xr:uid="{A86C0348-703C-4B73-8090-18B43326B03F}"/>
    <cellStyle name="20% - uthevingsfarge 2 43 3" xfId="15278" xr:uid="{1D3624ED-4A0F-4439-8AED-7DA0207BF7E6}"/>
    <cellStyle name="20% - uthevingsfarge 2 43_4Q16" xfId="15279" xr:uid="{3D3BA6DC-53BD-4689-B3E7-32A96904AF02}"/>
    <cellStyle name="20% - uthevingsfarge 2 44" xfId="15280" xr:uid="{E4D9B173-409C-41A1-8A24-0646BAB883C3}"/>
    <cellStyle name="20% - uthevingsfarge 2 44 2" xfId="15281" xr:uid="{8F1E728A-5002-4890-B73E-13EF8C672FD6}"/>
    <cellStyle name="20% - uthevingsfarge 2 44 2 2" xfId="15282" xr:uid="{B5522CF3-7199-4726-AE3B-910454A59A48}"/>
    <cellStyle name="20% - uthevingsfarge 2 44 2_AVA DVA EL" xfId="15283" xr:uid="{40B0F8B3-0D3E-4B34-9398-76E288FE2CC0}"/>
    <cellStyle name="20% - uthevingsfarge 2 44 3" xfId="15284" xr:uid="{E6100612-D30E-4F19-B87D-FC8513352665}"/>
    <cellStyle name="20% - uthevingsfarge 2 44_4Q16" xfId="15285" xr:uid="{CCDA5EAE-9D3F-41AF-B565-BC306DCEB436}"/>
    <cellStyle name="20% - uthevingsfarge 2 45" xfId="15286" xr:uid="{D051C7D9-4F07-44DF-9C68-B5ED01FD4990}"/>
    <cellStyle name="20% - uthevingsfarge 2 45 2" xfId="15287" xr:uid="{5FE455AB-BFA0-4C2D-9A5F-CF0E0423C8A0}"/>
    <cellStyle name="20% - uthevingsfarge 2 45 2 2" xfId="15288" xr:uid="{FA7D01F5-76A6-4926-9505-EA22DCAC8F75}"/>
    <cellStyle name="20% - uthevingsfarge 2 45 2_AVA DVA EL" xfId="15289" xr:uid="{ECA4B358-47B3-4110-B378-F0BE29CE01AB}"/>
    <cellStyle name="20% - uthevingsfarge 2 45 3" xfId="15290" xr:uid="{56FB6DD9-8319-4283-8AC1-D182C28EB479}"/>
    <cellStyle name="20% - uthevingsfarge 2 45_4Q16" xfId="15291" xr:uid="{AE898D5D-3C36-45FE-84FA-BF119DF8F783}"/>
    <cellStyle name="20% - uthevingsfarge 2 46" xfId="15292" xr:uid="{F9FEBFD8-1E0A-4EA9-933F-F29169CD0563}"/>
    <cellStyle name="20% - uthevingsfarge 2 46 2" xfId="15293" xr:uid="{56E640E7-9DB7-4E0A-A12D-5367EEB7401C}"/>
    <cellStyle name="20% - uthevingsfarge 2 46 2 2" xfId="15294" xr:uid="{A10CE010-6EB9-468C-B751-D510CF2AFA1C}"/>
    <cellStyle name="20% - uthevingsfarge 2 46 2_AVA DVA EL" xfId="15295" xr:uid="{13EC1ED8-A36B-40B4-BEFD-74DD724F7FCD}"/>
    <cellStyle name="20% - uthevingsfarge 2 46 3" xfId="15296" xr:uid="{9DB426E9-0BF4-44F7-8BC2-A6033F7BCB5B}"/>
    <cellStyle name="20% - uthevingsfarge 2 46_4Q16" xfId="15297" xr:uid="{AA361116-4D3F-43A3-8DD1-BFD923015A89}"/>
    <cellStyle name="20% - uthevingsfarge 2 47" xfId="15298" xr:uid="{2A813E4E-D3BA-447E-94B8-04DF1F03C24C}"/>
    <cellStyle name="20% - uthevingsfarge 2 47 2" xfId="15299" xr:uid="{469C48C2-C34C-45CD-AC7D-C7D25F5308F5}"/>
    <cellStyle name="20% - uthevingsfarge 2 47 2 2" xfId="15300" xr:uid="{8FCDCB7C-9A84-44E6-A4BA-C98F2A105EF0}"/>
    <cellStyle name="20% - uthevingsfarge 2 47 2_AVA DVA EL" xfId="15301" xr:uid="{3D993293-079A-4E86-AF38-60DFD7D56E48}"/>
    <cellStyle name="20% - uthevingsfarge 2 47 3" xfId="15302" xr:uid="{6FBD47E2-5329-448F-B281-59AF24F741CA}"/>
    <cellStyle name="20% - uthevingsfarge 2 47_4Q16" xfId="15303" xr:uid="{1DF22538-B9A1-4031-B9D3-B3E5BC73F7DE}"/>
    <cellStyle name="20% - uthevingsfarge 2 48" xfId="15304" xr:uid="{5337711B-B631-4B03-A4F5-C646298496AD}"/>
    <cellStyle name="20% - uthevingsfarge 2 48 2" xfId="15305" xr:uid="{D1C6C84A-CDB6-4051-B393-AAE4F2DD7DAA}"/>
    <cellStyle name="20% - uthevingsfarge 2 48 2 2" xfId="15306" xr:uid="{EDC3291C-46D1-4ED1-9C14-3E2C61DF527B}"/>
    <cellStyle name="20% - uthevingsfarge 2 48 2_AVA DVA EL" xfId="15307" xr:uid="{48987D1F-CBB6-4C0A-AD2F-3B87DAD20408}"/>
    <cellStyle name="20% - uthevingsfarge 2 48 3" xfId="15308" xr:uid="{6D25C101-6CB7-4133-A190-BEF75611DC3C}"/>
    <cellStyle name="20% - uthevingsfarge 2 48_4Q16" xfId="15309" xr:uid="{6BF35A95-1CDF-478A-9AA0-10B9B100D41F}"/>
    <cellStyle name="20% - uthevingsfarge 2 49" xfId="15310" xr:uid="{2C5C8C87-A91C-4E3C-820B-807780FBBB11}"/>
    <cellStyle name="20% - uthevingsfarge 2 49 2" xfId="15311" xr:uid="{E2A2F797-187B-4D09-B3C3-CF7E755AB213}"/>
    <cellStyle name="20% - uthevingsfarge 2 49 2 2" xfId="15312" xr:uid="{C6571DEA-A4C0-4378-BC2B-2EE2761FF80B}"/>
    <cellStyle name="20% - uthevingsfarge 2 49 2_AVA DVA EL" xfId="15313" xr:uid="{E5EF0193-D0D2-4256-8023-B5346A9E5FE6}"/>
    <cellStyle name="20% - uthevingsfarge 2 49 3" xfId="15314" xr:uid="{9F67F398-7923-4D39-BDEC-626B83785D30}"/>
    <cellStyle name="20% - uthevingsfarge 2 49_4Q16" xfId="15315" xr:uid="{06CE390A-D977-49A4-B31F-9C8EB5664D09}"/>
    <cellStyle name="20% - uthevingsfarge 2 5" xfId="3839" xr:uid="{C2207EA5-24AC-4AD7-9AC1-A1D6FAC701DF}"/>
    <cellStyle name="20% - uthevingsfarge 2 5 10" xfId="40969"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0970" xr:uid="{01A7BD4F-3AE6-4DFA-81F3-F734CDDD7C4F}"/>
    <cellStyle name="20% - uthevingsfarge 2 5 2 6" xfId="40971" xr:uid="{FF637C4A-92EA-495B-A102-887643829EA2}"/>
    <cellStyle name="20% - uthevingsfarge 2 5 2 7" xfId="40972" xr:uid="{EDA38B4D-2DAE-458C-915A-4CC146E5D33B}"/>
    <cellStyle name="20% - uthevingsfarge 2 5 2 8" xfId="40973" xr:uid="{5347232C-998F-46EF-9FC6-4990B8BFF47B}"/>
    <cellStyle name="20% - uthevingsfarge 2 5 2 9" xfId="40974"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0975" xr:uid="{937F3B29-C76A-4FD7-AB97-8D8A48855516}"/>
    <cellStyle name="20% - uthevingsfarge 2 5 7" xfId="40976" xr:uid="{D81670EE-ED3D-4D5B-80BB-2256F831CAFB}"/>
    <cellStyle name="20% - uthevingsfarge 2 5 8" xfId="40977" xr:uid="{842D30F9-7BA5-4507-B915-06C8D14EA2BD}"/>
    <cellStyle name="20% - uthevingsfarge 2 5 9" xfId="40978" xr:uid="{CF7862ED-3DEB-4C90-9CF3-EF6C758DA84D}"/>
    <cellStyle name="20% - uthevingsfarge 2 5_3. Chng in credit spreads" xfId="3856" xr:uid="{8BF3A7B7-CD15-49F0-BF4C-EFDD4DBEA3BA}"/>
    <cellStyle name="20% - uthevingsfarge 2 50" xfId="15316" xr:uid="{DA6BB715-B4EE-4DCB-9CE7-A1B88844B08F}"/>
    <cellStyle name="20% - uthevingsfarge 2 50 2" xfId="15317" xr:uid="{01F835DC-BC10-43B3-B777-ADF7F34C75E0}"/>
    <cellStyle name="20% - uthevingsfarge 2 50 2 2" xfId="15318" xr:uid="{BBEE71C2-5E41-485E-BFAD-2B575EBE5ADD}"/>
    <cellStyle name="20% - uthevingsfarge 2 50 2_AVA DVA EL" xfId="15319" xr:uid="{A7792325-AEED-49A5-8D7D-86B5F7B31458}"/>
    <cellStyle name="20% - uthevingsfarge 2 50 3" xfId="15320" xr:uid="{1D461439-9F79-4877-8011-5363727D6F0B}"/>
    <cellStyle name="20% - uthevingsfarge 2 50_4Q16" xfId="15321" xr:uid="{9A4225FF-727F-4B1D-98E4-24E58E482FB1}"/>
    <cellStyle name="20% - uthevingsfarge 2 51" xfId="15322" xr:uid="{AF1C7753-6D92-41FE-B648-016DCD7E893A}"/>
    <cellStyle name="20% - uthevingsfarge 2 51 2" xfId="15323" xr:uid="{0851242E-FEAF-41CB-8155-2001A538C49B}"/>
    <cellStyle name="20% - uthevingsfarge 2 51 2 2" xfId="15324" xr:uid="{9544BF59-DD91-419B-A24A-975CE64BD48B}"/>
    <cellStyle name="20% - uthevingsfarge 2 51 2_AVA DVA EL" xfId="15325" xr:uid="{BD7B20DF-CDB9-4D94-823D-5E7D8AAFF029}"/>
    <cellStyle name="20% - uthevingsfarge 2 51 3" xfId="15326" xr:uid="{CE1AE3F7-C0AC-485D-B03E-3A06922381D2}"/>
    <cellStyle name="20% - uthevingsfarge 2 51_4Q16" xfId="15327" xr:uid="{E2ACF85B-8046-485D-885F-80AE6315B4EF}"/>
    <cellStyle name="20% - uthevingsfarge 2 52" xfId="15328" xr:uid="{2408DAC7-CD5C-4A0E-8E81-F40B6543DBF0}"/>
    <cellStyle name="20% - uthevingsfarge 2 52 2" xfId="15329" xr:uid="{67C8FEE8-4F28-4687-A66A-D2E42FB944AF}"/>
    <cellStyle name="20% - uthevingsfarge 2 52 2 2" xfId="15330" xr:uid="{5D007FE9-597D-49A6-8431-E0410297E59D}"/>
    <cellStyle name="20% - uthevingsfarge 2 52 2_AVA DVA EL" xfId="15331" xr:uid="{1EEED716-7EF3-4BCF-AAA5-82B609C942E4}"/>
    <cellStyle name="20% - uthevingsfarge 2 52 3" xfId="15332" xr:uid="{E642B2BE-82C0-427F-B22B-273A88D836C3}"/>
    <cellStyle name="20% - uthevingsfarge 2 52_4Q16" xfId="15333" xr:uid="{243D8836-F54B-4408-AB88-44061D1E41AE}"/>
    <cellStyle name="20% - uthevingsfarge 2 53" xfId="15334" xr:uid="{C24DEABC-C114-4571-BDBD-D274AA8DE826}"/>
    <cellStyle name="20% - uthevingsfarge 2 53 2" xfId="15335" xr:uid="{79F352E1-B0AC-4DEA-8520-06FE45991678}"/>
    <cellStyle name="20% - uthevingsfarge 2 53 2 2" xfId="15336" xr:uid="{76B6100E-93D3-4BDC-BD34-39D05A8AFBA4}"/>
    <cellStyle name="20% - uthevingsfarge 2 53 2_AVA DVA EL" xfId="15337" xr:uid="{734A3D68-770A-41FE-99A1-8B2AEA8C648A}"/>
    <cellStyle name="20% - uthevingsfarge 2 53 3" xfId="15338" xr:uid="{647A023F-E842-4FEF-AEC4-A030E2A9351B}"/>
    <cellStyle name="20% - uthevingsfarge 2 53_4Q16" xfId="15339" xr:uid="{DBAC12FE-4A94-432B-8F55-BC6992EB4141}"/>
    <cellStyle name="20% - uthevingsfarge 2 54" xfId="15340" xr:uid="{14397BF0-091A-483A-9A57-3C54A1C519E2}"/>
    <cellStyle name="20% - uthevingsfarge 2 54 2" xfId="15341" xr:uid="{07BC4FEA-8B6A-41F9-A8B7-A2DC97B71ADB}"/>
    <cellStyle name="20% - uthevingsfarge 2 54 2 2" xfId="15342" xr:uid="{3251B2C7-D1F1-49CC-860E-DA563DEE5030}"/>
    <cellStyle name="20% - uthevingsfarge 2 54 2_AVA DVA EL" xfId="15343" xr:uid="{36C7CDF9-F68A-4CBD-96DB-600E1C02F850}"/>
    <cellStyle name="20% - uthevingsfarge 2 54 3" xfId="15344" xr:uid="{EDA8D546-5B2A-475C-A3CE-43580A9CE4F0}"/>
    <cellStyle name="20% - uthevingsfarge 2 54_4Q16" xfId="15345" xr:uid="{19F29AD4-2CE6-4E4B-AEEE-9A951E2ACE3A}"/>
    <cellStyle name="20% - uthevingsfarge 2 55" xfId="15346" xr:uid="{F77811D5-BC85-41DE-9595-E10C9EA0DA84}"/>
    <cellStyle name="20% - uthevingsfarge 2 55 2" xfId="15347" xr:uid="{72C2EFAD-7CA9-47A4-9445-FA924146517D}"/>
    <cellStyle name="20% - uthevingsfarge 2 55 2 2" xfId="15348" xr:uid="{B35ADDEB-3051-46A4-BFB5-C685DDE6EBF6}"/>
    <cellStyle name="20% - uthevingsfarge 2 55 2_AVA DVA EL" xfId="15349" xr:uid="{9BC9FE35-F6E8-43C3-B86F-99FECE6DB988}"/>
    <cellStyle name="20% - uthevingsfarge 2 55 3" xfId="15350" xr:uid="{2A7A813F-3D7B-42B2-930A-66E4997126C1}"/>
    <cellStyle name="20% - uthevingsfarge 2 55_4Q16" xfId="15351" xr:uid="{A01FBD66-1A2D-4315-B4AD-CB9615952876}"/>
    <cellStyle name="20% - uthevingsfarge 2 56" xfId="15352" xr:uid="{2016226A-3263-4434-A29F-446D7B3C106A}"/>
    <cellStyle name="20% - uthevingsfarge 2 56 2" xfId="15353" xr:uid="{B0880D39-D7F3-477A-9779-786E3E0F3E9C}"/>
    <cellStyle name="20% - uthevingsfarge 2 56 2 2" xfId="15354" xr:uid="{3B3EE920-68C0-4076-BAA8-3DEBB51A4B9D}"/>
    <cellStyle name="20% - uthevingsfarge 2 56 2_AVA DVA EL" xfId="15355" xr:uid="{CBB86938-1D50-49E0-BC6C-5BD9F8E808BE}"/>
    <cellStyle name="20% - uthevingsfarge 2 56 3" xfId="15356" xr:uid="{40279783-EBAB-4BFB-A8AD-C95BCD0760ED}"/>
    <cellStyle name="20% - uthevingsfarge 2 56_4Q16" xfId="15357" xr:uid="{E4A74D91-2F29-4429-A77E-E6307C3E0CD4}"/>
    <cellStyle name="20% - uthevingsfarge 2 57" xfId="15358" xr:uid="{A68E8180-35AA-4A2B-BDF4-E7BD724CC67B}"/>
    <cellStyle name="20% - uthevingsfarge 2 57 2" xfId="15359" xr:uid="{4B643032-7047-4013-B43C-A15EB411B60B}"/>
    <cellStyle name="20% - uthevingsfarge 2 57 2 2" xfId="15360" xr:uid="{EA14B8D8-9869-4E1B-B718-B13507B9B49F}"/>
    <cellStyle name="20% - uthevingsfarge 2 57 2_AVA DVA EL" xfId="15361" xr:uid="{BD8C5DCD-C99A-4816-9F88-7D7E97CB2A5B}"/>
    <cellStyle name="20% - uthevingsfarge 2 57 3" xfId="15362" xr:uid="{7406EE88-9A3C-4707-B74E-365AE0FC44DA}"/>
    <cellStyle name="20% - uthevingsfarge 2 57_4Q16" xfId="15363" xr:uid="{B0677508-B059-4758-B78D-B5015AE97349}"/>
    <cellStyle name="20% - uthevingsfarge 2 58" xfId="15364" xr:uid="{ACD784F6-2E6A-4036-A8C6-1983237832F3}"/>
    <cellStyle name="20% - uthevingsfarge 2 58 2" xfId="15365" xr:uid="{F6162F02-2550-4EF1-AF33-0F44BA31778E}"/>
    <cellStyle name="20% - uthevingsfarge 2 58 2 2" xfId="15366" xr:uid="{999A879A-1179-4D13-BCCA-49949A7DAA83}"/>
    <cellStyle name="20% - uthevingsfarge 2 58 2_AVA DVA EL" xfId="15367" xr:uid="{93CC58FC-A4DC-4CA5-B7FF-5E019BF2A8CE}"/>
    <cellStyle name="20% - uthevingsfarge 2 58 3" xfId="15368" xr:uid="{6AD2735D-D2DD-49FF-9689-64019945A44A}"/>
    <cellStyle name="20% - uthevingsfarge 2 58_4Q16" xfId="15369" xr:uid="{FE06C9C5-6C55-437B-80BD-ECA35A1AC641}"/>
    <cellStyle name="20% - uthevingsfarge 2 59" xfId="15370" xr:uid="{2B21D3CB-FDA5-4BE3-8DF2-DF8BE089B5AF}"/>
    <cellStyle name="20% - uthevingsfarge 2 59 2" xfId="15371" xr:uid="{5CF1B907-36EC-41F0-8443-F3CADE9AEAB3}"/>
    <cellStyle name="20% - uthevingsfarge 2 59 2 2" xfId="15372" xr:uid="{E8CA7949-27E8-4521-BA36-B6ED2C934BEB}"/>
    <cellStyle name="20% - uthevingsfarge 2 59 2_AVA DVA EL" xfId="15373" xr:uid="{3A6E2CFC-5937-4060-8935-AFFA502CB6A5}"/>
    <cellStyle name="20% - uthevingsfarge 2 59 3" xfId="15374" xr:uid="{5F22FD81-CD60-4F3F-AB4C-C9FE109B9CB2}"/>
    <cellStyle name="20% - uthevingsfarge 2 59_4Q16" xfId="15375"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0979"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376" xr:uid="{67CFB443-D94C-4509-87AD-365EAEFF5383}"/>
    <cellStyle name="20% - uthevingsfarge 2 6 6" xfId="40980" xr:uid="{AE0E4EC5-A0A0-4F2A-A351-B67FBDC97053}"/>
    <cellStyle name="20% - uthevingsfarge 2 6 7" xfId="40981" xr:uid="{45157F76-AE11-48E8-AB9B-3E5C89F95A0E}"/>
    <cellStyle name="20% - uthevingsfarge 2 6 8" xfId="40982" xr:uid="{E7558CA0-1FA7-4013-BED4-B9E8DFAF43FE}"/>
    <cellStyle name="20% - uthevingsfarge 2 6 9" xfId="40983" xr:uid="{DD716C03-53B4-4A07-B642-3DFF62A9EF89}"/>
    <cellStyle name="20% - uthevingsfarge 2 6_3. Chng in credit spreads" xfId="3865" xr:uid="{A1DE67A8-E44F-4562-A0DD-00F3E1933120}"/>
    <cellStyle name="20% - uthevingsfarge 2 60" xfId="15377" xr:uid="{CCDA6B78-9881-4CA8-AF4F-CC1D0E5D7F8E}"/>
    <cellStyle name="20% - uthevingsfarge 2 60 2" xfId="15378" xr:uid="{F1E642EC-0F0E-4C01-9BB5-E4DD2DFEBC27}"/>
    <cellStyle name="20% - uthevingsfarge 2 60 3" xfId="15379" xr:uid="{9ACD0613-AE6F-4881-BC54-2629AF2F27A0}"/>
    <cellStyle name="20% - uthevingsfarge 2 60_AVA DVA EL" xfId="15380" xr:uid="{AEB4F72D-0593-495E-A2AD-C2DC80911FC2}"/>
    <cellStyle name="20% - uthevingsfarge 2 61" xfId="15381" xr:uid="{2CD4CE3A-8D03-4F39-974A-83EF0BAB1005}"/>
    <cellStyle name="20% - uthevingsfarge 2 61 2" xfId="15382" xr:uid="{83A2B59F-FD56-4A4B-8EE1-119CFEF46E73}"/>
    <cellStyle name="20% - uthevingsfarge 2 61 3" xfId="15383" xr:uid="{0B6628A7-D5E9-47ED-A534-402A78A9385D}"/>
    <cellStyle name="20% - uthevingsfarge 2 61_AVA DVA EL" xfId="15384" xr:uid="{3C2D1445-606F-445F-BB19-C62BA10BBDD2}"/>
    <cellStyle name="20% - uthevingsfarge 2 62" xfId="15385" xr:uid="{32986805-D2D9-477E-BDA4-12F8A36F965B}"/>
    <cellStyle name="20% - uthevingsfarge 2 62 2" xfId="15386" xr:uid="{7F51D6B7-53B0-4C2A-982C-011B21FA3D4C}"/>
    <cellStyle name="20% - uthevingsfarge 2 62_AVA DVA EL" xfId="15387" xr:uid="{1788141D-68D8-403B-9D35-8027759471ED}"/>
    <cellStyle name="20% - uthevingsfarge 2 63" xfId="15388" xr:uid="{8D94BCA4-C9E7-4304-8F05-3FBB8768259C}"/>
    <cellStyle name="20% - uthevingsfarge 2 64" xfId="15389" xr:uid="{B17B654A-D82F-4A86-B1B3-E6FAEFAD5346}"/>
    <cellStyle name="20% - uthevingsfarge 2 65" xfId="15390" xr:uid="{BDAD8D36-9B19-454F-BC94-A1C591CA732F}"/>
    <cellStyle name="20% - uthevingsfarge 2 66" xfId="15391" xr:uid="{F2D58A2A-9F95-4246-8429-DFEF82464622}"/>
    <cellStyle name="20% - uthevingsfarge 2 7" xfId="3866" xr:uid="{5C0082F7-CE3C-49F1-ADBB-4A9A530DF4CF}"/>
    <cellStyle name="20% - uthevingsfarge 2 7 2" xfId="3867" xr:uid="{CEB966B9-1654-41D2-A8EF-E65D75DCA58F}"/>
    <cellStyle name="20% - uthevingsfarge 2 7 2 2" xfId="15392" xr:uid="{7E3D41D9-1D1D-43B9-A016-99D49B838E26}"/>
    <cellStyle name="20% - uthevingsfarge 2 7 2_AVA DVA EL" xfId="15393" xr:uid="{09A6FE37-2178-46C5-BC19-C644A1B66464}"/>
    <cellStyle name="20% - uthevingsfarge 2 7 3" xfId="15394" xr:uid="{320438A7-4E8C-492B-9376-5E584B45AB61}"/>
    <cellStyle name="20% - uthevingsfarge 2 7 3 2" xfId="15395" xr:uid="{581895C2-544B-4F42-98A1-885135D52FE5}"/>
    <cellStyle name="20% - uthevingsfarge 2 7 3_AVA DVA EL" xfId="15396" xr:uid="{6A2A42C8-54B5-4699-8DC3-28ECF5BBE667}"/>
    <cellStyle name="20% - uthevingsfarge 2 7 4" xfId="15397" xr:uid="{74957B8B-E3D6-43EA-8101-DE4F62245B2C}"/>
    <cellStyle name="20% - uthevingsfarge 2 7 5" xfId="15398"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399" xr:uid="{FE98F23F-B129-4EB7-9795-3632FBEC36B8}"/>
    <cellStyle name="20% - uthevingsfarge 2 8 2_AVA DVA EL" xfId="15400" xr:uid="{B4D92CAF-85D2-4090-82B7-779B6C25E335}"/>
    <cellStyle name="20% - uthevingsfarge 2 8 3" xfId="15401" xr:uid="{947A5860-6624-4E64-AB3E-FD4EC8E3F440}"/>
    <cellStyle name="20% - uthevingsfarge 2 8_3. Chng in credit spreads" xfId="3871" xr:uid="{D9BC84F4-0365-4769-BAB8-98B398961426}"/>
    <cellStyle name="20% - uthevingsfarge 2 9" xfId="3872" xr:uid="{551F7A71-FB31-4ACB-84BA-4D16E174543E}"/>
    <cellStyle name="20% - uthevingsfarge 2 9 2" xfId="15402" xr:uid="{32E05366-AA81-4698-A729-E3070CDA46E1}"/>
    <cellStyle name="20% - uthevingsfarge 2 9 2 2" xfId="15403" xr:uid="{CE9CD5C9-20ED-43E4-AD86-8C9979DA719F}"/>
    <cellStyle name="20% - uthevingsfarge 2 9 2_AVA DVA EL" xfId="15404" xr:uid="{38B4EE9D-49E5-4CFC-8C1B-17C5CFA28FC8}"/>
    <cellStyle name="20% - uthevingsfarge 2 9 3" xfId="15405" xr:uid="{BB5B837B-473F-484E-8803-8FDC71C5A078}"/>
    <cellStyle name="20% - uthevingsfarge 2 9_4Q16" xfId="15406"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07" xr:uid="{741DE4C5-8800-4581-88BD-3F7B29AFFBC6}"/>
    <cellStyle name="20% - uthevingsfarge 3 10 2 2" xfId="15408" xr:uid="{B3747A8C-8859-4BF6-AC9B-3ADBDD22DE0D}"/>
    <cellStyle name="20% - uthevingsfarge 3 10 2_AVA DVA EL" xfId="15409" xr:uid="{48D860B8-3FD2-4CCE-AA23-460EB2828A73}"/>
    <cellStyle name="20% - uthevingsfarge 3 10 3" xfId="15410" xr:uid="{F2CDB411-81BA-44E9-BC1F-C47F72F0D482}"/>
    <cellStyle name="20% - uthevingsfarge 3 10_4Q16" xfId="15411" xr:uid="{559860BA-4851-414C-A598-328A8E52F275}"/>
    <cellStyle name="20% - uthevingsfarge 3 11" xfId="15412" xr:uid="{37F9C3FA-9440-4360-8DDF-924D181E5EB5}"/>
    <cellStyle name="20% - uthevingsfarge 3 11 2" xfId="15413" xr:uid="{D416DD1D-BDFA-40AD-ACAD-F2AAF8073F35}"/>
    <cellStyle name="20% - uthevingsfarge 3 11 2 2" xfId="15414" xr:uid="{ADDFFA8C-5E8D-4F8A-8304-B5311A5D4E1E}"/>
    <cellStyle name="20% - uthevingsfarge 3 11 2_AVA DVA EL" xfId="15415" xr:uid="{02A603F3-9183-4B7D-84CB-9DBBFDF0C667}"/>
    <cellStyle name="20% - uthevingsfarge 3 11 3" xfId="15416" xr:uid="{7541376E-E277-4ADD-A3BC-F18FA15B441A}"/>
    <cellStyle name="20% - uthevingsfarge 3 11_4Q16" xfId="15417" xr:uid="{903B3559-07E9-4BEB-B21F-687242762C45}"/>
    <cellStyle name="20% - uthevingsfarge 3 12" xfId="15418" xr:uid="{C3A98854-7487-40A1-8898-1A3B6C875E8E}"/>
    <cellStyle name="20% - uthevingsfarge 3 12 2" xfId="15419" xr:uid="{178435C4-1C26-4B43-9E3A-678646895F86}"/>
    <cellStyle name="20% - uthevingsfarge 3 12 2 2" xfId="15420" xr:uid="{8556F5FE-FE76-451F-BD25-FADD593DF3D3}"/>
    <cellStyle name="20% - uthevingsfarge 3 12 2_AVA DVA EL" xfId="15421" xr:uid="{4242FCD4-FBF5-4395-A163-1F1F9D6F9714}"/>
    <cellStyle name="20% - uthevingsfarge 3 12 3" xfId="15422" xr:uid="{F1C0B831-BD71-45EE-B275-8FF8F8FD010D}"/>
    <cellStyle name="20% - uthevingsfarge 3 12_4Q16" xfId="15423" xr:uid="{26966B00-108B-47A0-956D-44A3FB2E2CE0}"/>
    <cellStyle name="20% - uthevingsfarge 3 13" xfId="15424" xr:uid="{D50310C9-DBEF-400C-99FB-32CFEB2E9281}"/>
    <cellStyle name="20% - uthevingsfarge 3 13 2" xfId="15425" xr:uid="{B2AA9131-58AB-4A11-91C6-AFB6B903B747}"/>
    <cellStyle name="20% - uthevingsfarge 3 13 2 2" xfId="15426" xr:uid="{01614601-A9AF-4CF2-9017-175DC0B23A36}"/>
    <cellStyle name="20% - uthevingsfarge 3 13 2_AVA DVA EL" xfId="15427" xr:uid="{43D97740-D025-41EB-B3A2-B1DFAE06FB03}"/>
    <cellStyle name="20% - uthevingsfarge 3 13 3" xfId="15428" xr:uid="{2C3983A1-23B1-4AF5-BD6F-16C5A96EC4D6}"/>
    <cellStyle name="20% - uthevingsfarge 3 13_4Q16" xfId="15429" xr:uid="{7C98E696-DE8D-4FA1-8ECE-26B30F64B430}"/>
    <cellStyle name="20% - uthevingsfarge 3 14" xfId="15430" xr:uid="{FD8D9124-0BBD-4B4D-B57E-1A8ED9CDEE11}"/>
    <cellStyle name="20% - uthevingsfarge 3 14 2" xfId="15431" xr:uid="{B94EF492-4B39-427C-BA84-4FE5127BE79B}"/>
    <cellStyle name="20% - uthevingsfarge 3 14 2 2" xfId="15432" xr:uid="{74B972C9-E7AD-40CE-86B8-909C08A55FCC}"/>
    <cellStyle name="20% - uthevingsfarge 3 14 2_AVA DVA EL" xfId="15433" xr:uid="{9A16B644-0C3A-4D62-B3F2-F40417E9571D}"/>
    <cellStyle name="20% - uthevingsfarge 3 14 3" xfId="15434" xr:uid="{69A4C0E1-1753-4CD3-A463-FFC65257B503}"/>
    <cellStyle name="20% - uthevingsfarge 3 14_4Q16" xfId="15435" xr:uid="{FD1B6209-12B6-43EA-BBC2-40D71F764C4F}"/>
    <cellStyle name="20% - uthevingsfarge 3 15" xfId="15436" xr:uid="{DC1CC3A2-8C46-4943-93E8-013AF4FDA067}"/>
    <cellStyle name="20% - uthevingsfarge 3 15 2" xfId="15437" xr:uid="{B1967B28-AE04-498C-8497-6AEFD4A91CEF}"/>
    <cellStyle name="20% - uthevingsfarge 3 15 2 2" xfId="15438" xr:uid="{E6B8BFD2-1038-4ADF-8A35-6B15206C15A4}"/>
    <cellStyle name="20% - uthevingsfarge 3 15 2_AVA DVA EL" xfId="15439" xr:uid="{9DD76474-91B5-45CE-B785-E94EFC9F6637}"/>
    <cellStyle name="20% - uthevingsfarge 3 15 3" xfId="15440" xr:uid="{D72EBD82-4730-469D-8FF8-0AC3A6AD3226}"/>
    <cellStyle name="20% - uthevingsfarge 3 15_4Q16" xfId="15441" xr:uid="{E9BB7C13-F8C8-457B-9BFF-E448C7AC14F0}"/>
    <cellStyle name="20% - uthevingsfarge 3 16" xfId="15442" xr:uid="{A6ED5687-E8AF-4477-9CE3-D2508E3A678F}"/>
    <cellStyle name="20% - uthevingsfarge 3 16 2" xfId="15443" xr:uid="{7E4E4C89-BD33-4993-9E2C-06CA9E1C7784}"/>
    <cellStyle name="20% - uthevingsfarge 3 16 2 2" xfId="15444" xr:uid="{79214230-265B-4034-A3A7-6C83D0AB56DD}"/>
    <cellStyle name="20% - uthevingsfarge 3 16 2_AVA DVA EL" xfId="15445" xr:uid="{836FA622-95E1-4377-8128-650BD9134F61}"/>
    <cellStyle name="20% - uthevingsfarge 3 16 3" xfId="15446" xr:uid="{25387FCD-D0A2-4409-8352-59E262BCE8B5}"/>
    <cellStyle name="20% - uthevingsfarge 3 16_4Q16" xfId="15447" xr:uid="{E82C9EF7-A31B-4D9E-9FC7-ABBCFE315223}"/>
    <cellStyle name="20% - uthevingsfarge 3 17" xfId="15448" xr:uid="{4BFA6B0F-12C0-4DED-9A14-A75BE3C19F33}"/>
    <cellStyle name="20% - uthevingsfarge 3 17 2" xfId="15449" xr:uid="{73CD0E8E-9D4F-4561-9803-4D63CB8E5D01}"/>
    <cellStyle name="20% - uthevingsfarge 3 17 2 2" xfId="15450" xr:uid="{D80781B6-9C53-45C3-8E08-E53561010306}"/>
    <cellStyle name="20% - uthevingsfarge 3 17 2_AVA DVA EL" xfId="15451" xr:uid="{6755A55E-B331-419E-8131-617A4B5996E3}"/>
    <cellStyle name="20% - uthevingsfarge 3 17 3" xfId="15452" xr:uid="{4F1595CE-B3D6-4FC7-A8E9-DD4C72497E5C}"/>
    <cellStyle name="20% - uthevingsfarge 3 17_4Q16" xfId="15453" xr:uid="{494D8A52-C113-47A0-A2D0-992FC17056C0}"/>
    <cellStyle name="20% - uthevingsfarge 3 18" xfId="15454" xr:uid="{F33F5715-4739-4122-8D74-F603FC6D1B0F}"/>
    <cellStyle name="20% - uthevingsfarge 3 18 2" xfId="15455" xr:uid="{0337872C-7D04-4825-B640-063D3018CAE5}"/>
    <cellStyle name="20% - uthevingsfarge 3 18 2 2" xfId="15456" xr:uid="{3B5A0BDC-B061-4EC9-A8A7-D5135D61933B}"/>
    <cellStyle name="20% - uthevingsfarge 3 18 2_AVA DVA EL" xfId="15457" xr:uid="{FF20216A-7A17-4620-AA20-0B39F08BA8AE}"/>
    <cellStyle name="20% - uthevingsfarge 3 18 3" xfId="15458" xr:uid="{AD27F809-3F7A-4E0B-9BC5-45CE08FE1A80}"/>
    <cellStyle name="20% - uthevingsfarge 3 18_4Q16" xfId="15459" xr:uid="{7B242CF2-3FF7-43F4-B648-FD7A1B13CB89}"/>
    <cellStyle name="20% - uthevingsfarge 3 19" xfId="15460" xr:uid="{8EC7133D-92B7-4575-8FB9-6FC7F4764374}"/>
    <cellStyle name="20% - uthevingsfarge 3 19 2" xfId="15461" xr:uid="{E5569287-4E32-4DF2-A077-9C6C6EF1CB18}"/>
    <cellStyle name="20% - uthevingsfarge 3 19 2 2" xfId="15462" xr:uid="{A0047BC1-23B4-490D-AD0E-99AE0BDD38EF}"/>
    <cellStyle name="20% - uthevingsfarge 3 19 2_AVA DVA EL" xfId="15463" xr:uid="{5A146BCF-01AC-41B1-BE59-2B61145A2D2E}"/>
    <cellStyle name="20% - uthevingsfarge 3 19 3" xfId="15464" xr:uid="{5428FA67-8925-4EB8-8AFB-E1E5FA372017}"/>
    <cellStyle name="20% - uthevingsfarge 3 19_4Q16" xfId="15465" xr:uid="{9CE8CCD9-85A7-490F-93E0-CAEA489AB81B}"/>
    <cellStyle name="20% - uthevingsfarge 3 2" xfId="3876" xr:uid="{DD9ACCD4-7A36-4164-B3B6-8E6AC8833264}"/>
    <cellStyle name="20% - uthevingsfarge 3 2 10" xfId="15466" xr:uid="{2B943234-587C-4482-B65D-5184D90A8475}"/>
    <cellStyle name="20% - uthevingsfarge 3 2 10 2" xfId="15467" xr:uid="{61CE55E6-2C13-4BAA-8A7C-A9AD6F8F33E3}"/>
    <cellStyle name="20% - uthevingsfarge 3 2 10 3" xfId="15468" xr:uid="{BC00933F-1348-40C7-B1C9-C193376D589B}"/>
    <cellStyle name="20% - uthevingsfarge 3 2 10_AVA DVA EL" xfId="15469" xr:uid="{74C03309-C8ED-49F0-A309-0BA9C3A4F01D}"/>
    <cellStyle name="20% - uthevingsfarge 3 2 11" xfId="15470" xr:uid="{00D294EB-9122-4AD2-88E3-B1899082F303}"/>
    <cellStyle name="20% - uthevingsfarge 3 2 12" xfId="15471"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472"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473"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474"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475"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0984"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476"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477"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0985"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478"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479"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480" xr:uid="{96ED0735-EAF4-4C3A-AD34-EB55141AE02A}"/>
    <cellStyle name="20% - uthevingsfarge 3 2 7 2_AVA DVA EL" xfId="15481" xr:uid="{147E2953-7150-46F3-A445-1B084E39A352}"/>
    <cellStyle name="20% - uthevingsfarge 3 2 7 3" xfId="15482" xr:uid="{B9BB5A91-97BF-4395-A9B0-C3E3BE444E04}"/>
    <cellStyle name="20% - uthevingsfarge 3 2 7 4" xfId="15483"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484" xr:uid="{33199F18-A1FF-4F88-88BA-BF39451C95E1}"/>
    <cellStyle name="20% - uthevingsfarge 3 2 8_3. Chng in credit spreads" xfId="3981" xr:uid="{D88297E6-C675-46CC-9F6A-435B3D150CFE}"/>
    <cellStyle name="20% - uthevingsfarge 3 2 9" xfId="15485" xr:uid="{07B469E8-5F3B-4110-8486-C2C8FE25F65E}"/>
    <cellStyle name="20% - uthevingsfarge 3 2 9 2" xfId="15486" xr:uid="{3E2A4B27-AA47-4C68-83E4-4FD74AFC77DC}"/>
    <cellStyle name="20% - uthevingsfarge 3 2 9 3" xfId="15487" xr:uid="{C01ABC82-A70C-4361-B3A5-C93EEA3000DB}"/>
    <cellStyle name="20% - uthevingsfarge 3 2 9_AVA DVA EL" xfId="15488" xr:uid="{2B1E1AA5-90EE-4933-ACE1-5B094403E705}"/>
    <cellStyle name="20% - uthevingsfarge 3 2_4Q16" xfId="15489" xr:uid="{32222810-5DDD-4043-BFC2-65509250D0EC}"/>
    <cellStyle name="20% - uthevingsfarge 3 20" xfId="15490" xr:uid="{39AA8678-3DC3-42B7-AA74-CF4FB67C6E64}"/>
    <cellStyle name="20% - uthevingsfarge 3 20 2" xfId="15491" xr:uid="{75B50131-8476-494A-AA22-C6A14F1B2C42}"/>
    <cellStyle name="20% - uthevingsfarge 3 20 2 2" xfId="15492" xr:uid="{E31D774C-92B1-4FC6-92AD-72FDDB3D88F2}"/>
    <cellStyle name="20% - uthevingsfarge 3 20 2_AVA DVA EL" xfId="15493" xr:uid="{FE0F303D-B03B-45FF-9658-58266945B2FE}"/>
    <cellStyle name="20% - uthevingsfarge 3 20 3" xfId="15494" xr:uid="{E8E51A11-0BFC-47BA-9721-8269B8AD1BA2}"/>
    <cellStyle name="20% - uthevingsfarge 3 20_4Q16" xfId="15495" xr:uid="{093EF81B-77B5-4659-908C-92AD28315DA6}"/>
    <cellStyle name="20% - uthevingsfarge 3 21" xfId="15496" xr:uid="{456C269B-60EC-41F9-897B-296F16601560}"/>
    <cellStyle name="20% - uthevingsfarge 3 21 2" xfId="15497" xr:uid="{1D70C64D-776A-4C16-85A4-EAE509678430}"/>
    <cellStyle name="20% - uthevingsfarge 3 21 2 2" xfId="15498" xr:uid="{E1D91DE1-4E78-4B30-83D9-057F4BF1BF23}"/>
    <cellStyle name="20% - uthevingsfarge 3 21 2_AVA DVA EL" xfId="15499" xr:uid="{E96AE615-172E-4BB2-8FAA-3625906436F2}"/>
    <cellStyle name="20% - uthevingsfarge 3 21 3" xfId="15500" xr:uid="{E6295D8C-050E-489C-A1F4-25B28EF6D72E}"/>
    <cellStyle name="20% - uthevingsfarge 3 21_4Q16" xfId="15501" xr:uid="{3166F1AE-B88D-474A-8DCD-C94A2FA9BC31}"/>
    <cellStyle name="20% - uthevingsfarge 3 22" xfId="15502" xr:uid="{27F6AA9A-08E4-4881-A91D-ADABD08EFCF7}"/>
    <cellStyle name="20% - uthevingsfarge 3 22 2" xfId="15503" xr:uid="{8F14D36E-591D-43BC-8BAB-B3FC245EA3C8}"/>
    <cellStyle name="20% - uthevingsfarge 3 22 2 2" xfId="15504" xr:uid="{8000D8A9-D21E-42AA-9CD3-89707F45C82E}"/>
    <cellStyle name="20% - uthevingsfarge 3 22 2_AVA DVA EL" xfId="15505" xr:uid="{D2D381D2-7EB3-4449-B141-107CA7374B42}"/>
    <cellStyle name="20% - uthevingsfarge 3 22 3" xfId="15506" xr:uid="{754088DC-5B88-4EB2-9BC5-0A8ABBF221FB}"/>
    <cellStyle name="20% - uthevingsfarge 3 22_4Q16" xfId="15507" xr:uid="{2114814F-7869-4DC2-9E43-5C5BA02AD6E8}"/>
    <cellStyle name="20% - uthevingsfarge 3 23" xfId="15508" xr:uid="{8F60EDE1-0552-4F74-9EC7-C2BEFDD0D5AE}"/>
    <cellStyle name="20% - uthevingsfarge 3 23 2" xfId="15509" xr:uid="{2FFE5723-92C2-484D-95A8-131A17ABA151}"/>
    <cellStyle name="20% - uthevingsfarge 3 23 2 2" xfId="15510" xr:uid="{F031BE62-8CEC-4CF9-AA46-9B4BDBC1547A}"/>
    <cellStyle name="20% - uthevingsfarge 3 23 2_AVA DVA EL" xfId="15511" xr:uid="{E45FF623-CC1B-473C-A52F-F464C38E4D9D}"/>
    <cellStyle name="20% - uthevingsfarge 3 23 3" xfId="15512" xr:uid="{610D00E9-BDEF-4573-A077-2745C4D4E093}"/>
    <cellStyle name="20% - uthevingsfarge 3 23_4Q16" xfId="15513" xr:uid="{D01E8CD8-2E01-462F-8B3F-0F597A32023A}"/>
    <cellStyle name="20% - uthevingsfarge 3 24" xfId="15514" xr:uid="{33D130AE-B6E2-4C50-BCDC-68C12DA3F444}"/>
    <cellStyle name="20% - uthevingsfarge 3 24 2" xfId="15515" xr:uid="{9FD53576-7FA3-432A-B286-878538CE1722}"/>
    <cellStyle name="20% - uthevingsfarge 3 24 2 2" xfId="15516" xr:uid="{803F2486-F572-4924-9F47-EFEDBF83B7D1}"/>
    <cellStyle name="20% - uthevingsfarge 3 24 2_AVA DVA EL" xfId="15517" xr:uid="{1657D72E-C9B0-4A9F-9339-AA4BF1313847}"/>
    <cellStyle name="20% - uthevingsfarge 3 24 3" xfId="15518" xr:uid="{6314D9CF-1A65-4FDB-96CA-4FFB80653ABE}"/>
    <cellStyle name="20% - uthevingsfarge 3 24_4Q16" xfId="15519" xr:uid="{27D964C8-1F39-45F2-9E61-0AD07235D785}"/>
    <cellStyle name="20% - uthevingsfarge 3 25" xfId="15520" xr:uid="{30CE1879-9499-4AC1-BF59-A4B5987FE049}"/>
    <cellStyle name="20% - uthevingsfarge 3 25 2" xfId="15521" xr:uid="{00F199C3-CDEA-41D9-8207-453CE73B4C52}"/>
    <cellStyle name="20% - uthevingsfarge 3 25 2 2" xfId="15522" xr:uid="{7453D355-FA29-4435-9B25-9250DE3DE16A}"/>
    <cellStyle name="20% - uthevingsfarge 3 25 2_AVA DVA EL" xfId="15523" xr:uid="{E3EF6863-B39D-459E-A2D7-06C0C77FA6ED}"/>
    <cellStyle name="20% - uthevingsfarge 3 25 3" xfId="15524" xr:uid="{0D20BD77-766F-4923-8552-4C346A6AB85E}"/>
    <cellStyle name="20% - uthevingsfarge 3 25_4Q16" xfId="15525" xr:uid="{DD92BB4C-EA53-4833-8DED-10412056CD61}"/>
    <cellStyle name="20% - uthevingsfarge 3 26" xfId="15526" xr:uid="{57B2D56B-4A30-429F-9AAD-16C8A71BB48E}"/>
    <cellStyle name="20% - uthevingsfarge 3 26 2" xfId="15527" xr:uid="{000E11FF-2DD2-44A1-801E-E6357901AFC5}"/>
    <cellStyle name="20% - uthevingsfarge 3 26 2 2" xfId="15528" xr:uid="{447AA997-5885-4E94-B57F-76BB38A74329}"/>
    <cellStyle name="20% - uthevingsfarge 3 26 2_AVA DVA EL" xfId="15529" xr:uid="{CDCA4B59-8858-4072-9604-D85A663B4187}"/>
    <cellStyle name="20% - uthevingsfarge 3 26 3" xfId="15530" xr:uid="{973ECF6F-9F3B-428B-8469-4F7556ABE88A}"/>
    <cellStyle name="20% - uthevingsfarge 3 26_4Q16" xfId="15531" xr:uid="{8BE237F3-E603-48EB-A1FC-92538D6004DA}"/>
    <cellStyle name="20% - uthevingsfarge 3 27" xfId="15532" xr:uid="{D0B89010-D714-476F-BC36-4CC878AB6840}"/>
    <cellStyle name="20% - uthevingsfarge 3 27 2" xfId="15533" xr:uid="{ACCA70AD-F702-47C3-BA3D-B31DB2E08417}"/>
    <cellStyle name="20% - uthevingsfarge 3 27 2 2" xfId="15534" xr:uid="{960514F5-5202-41AB-BBA7-F3805846A7BD}"/>
    <cellStyle name="20% - uthevingsfarge 3 27 2_AVA DVA EL" xfId="15535" xr:uid="{638A4C54-B3EA-4F56-999F-79AF43B59FEC}"/>
    <cellStyle name="20% - uthevingsfarge 3 27 3" xfId="15536" xr:uid="{38321DA8-5F7D-4B08-B0A3-29C4E74965D3}"/>
    <cellStyle name="20% - uthevingsfarge 3 27_4Q16" xfId="15537" xr:uid="{B3D5F77A-2E9A-4A7F-B4C7-172E6FDEBCE7}"/>
    <cellStyle name="20% - uthevingsfarge 3 28" xfId="15538" xr:uid="{9D3EC20B-D69B-449E-91C3-8053E7FC7B0D}"/>
    <cellStyle name="20% - uthevingsfarge 3 28 2" xfId="15539" xr:uid="{ACC06A8A-DEDF-4216-91B3-49F5D28CEC98}"/>
    <cellStyle name="20% - uthevingsfarge 3 28 2 2" xfId="15540" xr:uid="{8F87BB6F-1CE4-4714-87E2-9D79A68F5BF4}"/>
    <cellStyle name="20% - uthevingsfarge 3 28 2_AVA DVA EL" xfId="15541" xr:uid="{20EB80A2-A158-463D-9C84-18FC6DE06CD2}"/>
    <cellStyle name="20% - uthevingsfarge 3 28 3" xfId="15542" xr:uid="{2C010CC4-91FA-4A5A-AC3F-9C87D587F05A}"/>
    <cellStyle name="20% - uthevingsfarge 3 28_4Q16" xfId="15543" xr:uid="{2CB9A03B-A45A-482E-A36F-A107D2662015}"/>
    <cellStyle name="20% - uthevingsfarge 3 29" xfId="15544" xr:uid="{60CA0CE7-C77D-42D0-84B5-ABE497C30694}"/>
    <cellStyle name="20% - uthevingsfarge 3 29 2" xfId="15545" xr:uid="{3496587F-82C6-4E80-AAB9-628085E3DA98}"/>
    <cellStyle name="20% - uthevingsfarge 3 29 2 2" xfId="15546" xr:uid="{7288BBC6-37B6-481B-9666-AE2BD1500788}"/>
    <cellStyle name="20% - uthevingsfarge 3 29 2_AVA DVA EL" xfId="15547" xr:uid="{904BFDEC-DBA2-48D4-BFD3-8818C3CFE99B}"/>
    <cellStyle name="20% - uthevingsfarge 3 29 3" xfId="15548" xr:uid="{118CC4A3-C43D-4D64-9494-35FBE6F08A2E}"/>
    <cellStyle name="20% - uthevingsfarge 3 29_4Q16" xfId="15549"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50"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51"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52" xr:uid="{B1155CD9-723D-4738-8B82-87EA9DBEE8B8}"/>
    <cellStyle name="20% - uthevingsfarge 3 3 2 5 3" xfId="15553" xr:uid="{3675B0C4-48FA-40AE-B52B-9C8C70F60F3E}"/>
    <cellStyle name="20% - uthevingsfarge 3 3 2 5_AVA DVA EL" xfId="15554" xr:uid="{D4E3A92D-2EA9-4048-9CA1-4ACC5BF08870}"/>
    <cellStyle name="20% - uthevingsfarge 3 3 2 6" xfId="15555" xr:uid="{955A32D2-A2B0-437B-B2EF-2E98D1DFEFA8}"/>
    <cellStyle name="20% - uthevingsfarge 3 3 2 6 2" xfId="15556" xr:uid="{D5973D60-81F7-4B0F-9481-C177C9E74D61}"/>
    <cellStyle name="20% - uthevingsfarge 3 3 2 6_AVA DVA EL" xfId="15557" xr:uid="{0619E5B3-8E3F-45F6-82BA-80F591537333}"/>
    <cellStyle name="20% - uthevingsfarge 3 3 2 7" xfId="15558"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559"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560"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561" xr:uid="{9F2773A6-575A-41E5-A81C-9657F277487A}"/>
    <cellStyle name="20% - uthevingsfarge 3 3_4Q16" xfId="15562" xr:uid="{5B27C57E-3D38-46C0-90D3-22F085FFDC02}"/>
    <cellStyle name="20% - uthevingsfarge 3 30" xfId="15563" xr:uid="{F3D9B90F-E763-4325-8DB5-86ECBC0CEDF4}"/>
    <cellStyle name="20% - uthevingsfarge 3 30 2" xfId="15564" xr:uid="{3930AD0C-F594-4749-92D7-2B1F67ECC6EC}"/>
    <cellStyle name="20% - uthevingsfarge 3 30 2 2" xfId="15565" xr:uid="{FAF7EC14-07B9-4F46-A4A4-DB350EFA3FA2}"/>
    <cellStyle name="20% - uthevingsfarge 3 30 2_AVA DVA EL" xfId="15566" xr:uid="{B5887E0B-0256-4FE2-8FA3-9427D6E9176B}"/>
    <cellStyle name="20% - uthevingsfarge 3 30 3" xfId="15567" xr:uid="{8CEE059E-6537-4A94-B883-E5466151799D}"/>
    <cellStyle name="20% - uthevingsfarge 3 30_4Q16" xfId="15568" xr:uid="{CBEA973E-D81F-488D-B7D7-E9496E1A90B9}"/>
    <cellStyle name="20% - uthevingsfarge 3 31" xfId="15569" xr:uid="{0D40DF92-1746-48E6-B69F-C63B94C7D08B}"/>
    <cellStyle name="20% - uthevingsfarge 3 31 2" xfId="15570" xr:uid="{905F7086-BA60-49C5-AABC-E8D4613B9CA4}"/>
    <cellStyle name="20% - uthevingsfarge 3 31 2 2" xfId="15571" xr:uid="{D4E36568-C4D2-4526-A54E-C8A4F78E8065}"/>
    <cellStyle name="20% - uthevingsfarge 3 31 2_AVA DVA EL" xfId="15572" xr:uid="{AF7DC299-A583-4E08-9B98-8D2CBF61C54E}"/>
    <cellStyle name="20% - uthevingsfarge 3 31 3" xfId="15573" xr:uid="{F7807448-E32F-4897-99F9-0BDA20503794}"/>
    <cellStyle name="20% - uthevingsfarge 3 31_4Q16" xfId="15574" xr:uid="{3CF97925-B264-406E-A39C-6F762913946B}"/>
    <cellStyle name="20% - uthevingsfarge 3 32" xfId="15575" xr:uid="{D1320933-1FFA-44D2-A9C4-464E3EB4FFB4}"/>
    <cellStyle name="20% - uthevingsfarge 3 32 2" xfId="15576" xr:uid="{1F4BC074-3C5D-4CD5-8D88-45C61410C8B3}"/>
    <cellStyle name="20% - uthevingsfarge 3 32 2 2" xfId="15577" xr:uid="{BFF06256-A976-4744-8B24-C79E1B8C2323}"/>
    <cellStyle name="20% - uthevingsfarge 3 32 2_AVA DVA EL" xfId="15578" xr:uid="{D044FD55-9636-4167-BC48-024A39AD189E}"/>
    <cellStyle name="20% - uthevingsfarge 3 32 3" xfId="15579" xr:uid="{71C81F8D-4A06-4BCF-A49B-85F925C5ABF2}"/>
    <cellStyle name="20% - uthevingsfarge 3 32_4Q16" xfId="15580" xr:uid="{7A513A40-258E-4913-82D8-891BA43C0D2B}"/>
    <cellStyle name="20% - uthevingsfarge 3 33" xfId="15581" xr:uid="{6067FD71-4F3D-466A-A3CF-5C60A59A69F8}"/>
    <cellStyle name="20% - uthevingsfarge 3 33 2" xfId="15582" xr:uid="{44A46F63-CF0F-4656-A607-48B7F56B61FF}"/>
    <cellStyle name="20% - uthevingsfarge 3 33 2 2" xfId="15583" xr:uid="{6644A340-49FB-429F-9EDF-E39893706D26}"/>
    <cellStyle name="20% - uthevingsfarge 3 33 2_AVA DVA EL" xfId="15584" xr:uid="{D4D496E6-77B8-42EC-BB59-CADC17919FEC}"/>
    <cellStyle name="20% - uthevingsfarge 3 33 3" xfId="15585" xr:uid="{DCD15D76-0A6F-4A61-A0F3-20B5F68338E8}"/>
    <cellStyle name="20% - uthevingsfarge 3 33_4Q16" xfId="15586" xr:uid="{AC2377B9-096D-4F39-8B9C-A51F2670B17B}"/>
    <cellStyle name="20% - uthevingsfarge 3 34" xfId="15587" xr:uid="{CD5A58E9-A092-4485-BEC2-0C72B0F8561B}"/>
    <cellStyle name="20% - uthevingsfarge 3 34 2" xfId="15588" xr:uid="{194AE64F-0FFD-4482-8770-CF0887D7E37C}"/>
    <cellStyle name="20% - uthevingsfarge 3 34 2 2" xfId="15589" xr:uid="{B685DE20-69B6-42D3-A1C9-05E39967F717}"/>
    <cellStyle name="20% - uthevingsfarge 3 34 2_AVA DVA EL" xfId="15590" xr:uid="{888B085A-DEA3-4550-8716-0962E2CC4325}"/>
    <cellStyle name="20% - uthevingsfarge 3 34 3" xfId="15591" xr:uid="{FFA20B69-4BCA-49E4-84F6-E2D1E8664D0F}"/>
    <cellStyle name="20% - uthevingsfarge 3 34_4Q16" xfId="15592" xr:uid="{46884963-3844-405D-9C87-895974FE19DD}"/>
    <cellStyle name="20% - uthevingsfarge 3 35" xfId="15593" xr:uid="{DFBCB1DD-4859-4A5A-9A5D-4EB46090A7CD}"/>
    <cellStyle name="20% - uthevingsfarge 3 35 2" xfId="15594" xr:uid="{EA815EA8-7138-4951-896C-CFDA1EF223C4}"/>
    <cellStyle name="20% - uthevingsfarge 3 35 2 2" xfId="15595" xr:uid="{50A40816-2BF3-426E-BABA-9C59A02B2E6C}"/>
    <cellStyle name="20% - uthevingsfarge 3 35 2_AVA DVA EL" xfId="15596" xr:uid="{7E456DCE-A941-43BB-8A49-8C72922320D1}"/>
    <cellStyle name="20% - uthevingsfarge 3 35 3" xfId="15597" xr:uid="{9EF9618E-F27A-4AD5-93F6-36A4009AB8F0}"/>
    <cellStyle name="20% - uthevingsfarge 3 35_4Q16" xfId="15598" xr:uid="{013AFFFC-0D19-4268-BA6A-4BB3EC6A5050}"/>
    <cellStyle name="20% - uthevingsfarge 3 36" xfId="15599" xr:uid="{E4F1DDA7-DC56-40B0-8289-86FDCE99B130}"/>
    <cellStyle name="20% - uthevingsfarge 3 36 2" xfId="15600" xr:uid="{89BEEB22-8BBD-48FC-860B-05CC13B596C1}"/>
    <cellStyle name="20% - uthevingsfarge 3 36 2 2" xfId="15601" xr:uid="{E746CB14-D3DF-4946-BAC2-132065B48569}"/>
    <cellStyle name="20% - uthevingsfarge 3 36 2_AVA DVA EL" xfId="15602" xr:uid="{B9710208-22BB-46DF-82EC-72A8FC00968D}"/>
    <cellStyle name="20% - uthevingsfarge 3 36 3" xfId="15603" xr:uid="{19D14D28-B16A-424F-9A1C-BBDC3BBCB5A5}"/>
    <cellStyle name="20% - uthevingsfarge 3 36_4Q16" xfId="15604" xr:uid="{76B3E7AD-DA08-477B-8743-B65297F24F21}"/>
    <cellStyle name="20% - uthevingsfarge 3 37" xfId="15605" xr:uid="{9E08CEE4-03E7-4618-ABDB-5E13DE04F00F}"/>
    <cellStyle name="20% - uthevingsfarge 3 37 2" xfId="15606" xr:uid="{C1977E17-E8BF-4C02-9D71-F4F85374138D}"/>
    <cellStyle name="20% - uthevingsfarge 3 37 2 2" xfId="15607" xr:uid="{EC7F504B-9358-462B-A7D4-F245F43219E6}"/>
    <cellStyle name="20% - uthevingsfarge 3 37 2_AVA DVA EL" xfId="15608" xr:uid="{57C2FCEF-77F8-4265-A870-0971D713C3C3}"/>
    <cellStyle name="20% - uthevingsfarge 3 37 3" xfId="15609" xr:uid="{A64FCF72-DDE1-4B62-9C56-A70BF7D3ADFB}"/>
    <cellStyle name="20% - uthevingsfarge 3 37_4Q16" xfId="15610" xr:uid="{1C4C2D51-DA72-4831-BEAC-B78DB5594F62}"/>
    <cellStyle name="20% - uthevingsfarge 3 38" xfId="15611" xr:uid="{4D7CCF16-349B-4630-A7BE-1AA2AD2C4F87}"/>
    <cellStyle name="20% - uthevingsfarge 3 38 2" xfId="15612" xr:uid="{AD55CCD4-A142-4B69-86CB-E6EE7AD3E8B8}"/>
    <cellStyle name="20% - uthevingsfarge 3 38 2 2" xfId="15613" xr:uid="{C14176EB-CF95-4533-8A42-977CF3E69620}"/>
    <cellStyle name="20% - uthevingsfarge 3 38 2_AVA DVA EL" xfId="15614" xr:uid="{A5BA4666-C32B-4ADA-AE08-6F1A1E5F1D42}"/>
    <cellStyle name="20% - uthevingsfarge 3 38 3" xfId="15615" xr:uid="{14E71FCD-7810-4540-877B-F76CE3F736EF}"/>
    <cellStyle name="20% - uthevingsfarge 3 38_4Q16" xfId="15616" xr:uid="{20106241-8FFA-496A-B08A-3FDF5188129F}"/>
    <cellStyle name="20% - uthevingsfarge 3 39" xfId="15617" xr:uid="{A6216777-15C8-4EFF-8CAA-BF1A52C06A63}"/>
    <cellStyle name="20% - uthevingsfarge 3 39 2" xfId="15618" xr:uid="{D196467D-AC61-47F8-88E6-54AD14F79A50}"/>
    <cellStyle name="20% - uthevingsfarge 3 39 2 2" xfId="15619" xr:uid="{4BE05E32-09A5-4BF4-A0EE-CEA55411B562}"/>
    <cellStyle name="20% - uthevingsfarge 3 39 2_AVA DVA EL" xfId="15620" xr:uid="{905AEFCF-048A-45F0-82B0-CEB50DE4AA7D}"/>
    <cellStyle name="20% - uthevingsfarge 3 39 3" xfId="15621" xr:uid="{D98628E3-2B6E-4961-9915-EBF15370ABAA}"/>
    <cellStyle name="20% - uthevingsfarge 3 39_4Q16" xfId="15622" xr:uid="{7FB91BC4-105D-4F2C-95BB-3BD61E7F57CD}"/>
    <cellStyle name="20% - uthevingsfarge 3 4" xfId="4037" xr:uid="{294F0DD2-BAED-4260-B832-743D6B9E0A0C}"/>
    <cellStyle name="20% - uthevingsfarge 3 4 10" xfId="40986"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0987" xr:uid="{C638409E-C366-4A6E-89A9-50E8491EC088}"/>
    <cellStyle name="20% - uthevingsfarge 3 4 2 6" xfId="40988" xr:uid="{8AAB2D2A-9202-4A24-B784-8E8671C692AF}"/>
    <cellStyle name="20% - uthevingsfarge 3 4 2 7" xfId="40989" xr:uid="{6CBD5D7B-8E1D-4664-B5F8-6C141F471BAC}"/>
    <cellStyle name="20% - uthevingsfarge 3 4 2 8" xfId="40990" xr:uid="{B8653EDF-A912-4A90-884C-E3C6BF7A2436}"/>
    <cellStyle name="20% - uthevingsfarge 3 4 2 9" xfId="40991"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23"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24"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25" xr:uid="{5023CC80-F42A-4C93-A732-A2E789E005FE}"/>
    <cellStyle name="20% - uthevingsfarge 3 4 5 3" xfId="15626" xr:uid="{A162F888-AE68-4F1F-9BB7-58C9DFBFA40D}"/>
    <cellStyle name="20% - uthevingsfarge 3 4 5_AVA DVA EL" xfId="15627" xr:uid="{BB83AF41-6070-4EB1-A202-F56AE6B66FB6}"/>
    <cellStyle name="20% - uthevingsfarge 3 4 6" xfId="15628" xr:uid="{D06A6A24-F28B-4556-BBCB-4E79F1E690BD}"/>
    <cellStyle name="20% - uthevingsfarge 3 4 6 2" xfId="15629" xr:uid="{4E90B107-999F-4257-AA6A-6C00A418F746}"/>
    <cellStyle name="20% - uthevingsfarge 3 4 6_AVA DVA EL" xfId="15630" xr:uid="{3F69D08E-6AFD-4ACE-BC28-1051AB139633}"/>
    <cellStyle name="20% - uthevingsfarge 3 4 7" xfId="15631" xr:uid="{7DA983F6-0E83-4B0E-BE56-77B59772468C}"/>
    <cellStyle name="20% - uthevingsfarge 3 4 8" xfId="40992" xr:uid="{6A4F0C18-568D-45F6-879A-4FFFE7A26DD5}"/>
    <cellStyle name="20% - uthevingsfarge 3 4 9" xfId="40993" xr:uid="{577E4A18-A2F7-4523-AFB7-C8BF1634A658}"/>
    <cellStyle name="20% - uthevingsfarge 3 4_3. Chng in credit spreads" xfId="4054" xr:uid="{F9E9760E-5C72-499C-9063-06026E0FC27A}"/>
    <cellStyle name="20% - uthevingsfarge 3 40" xfId="15632" xr:uid="{1FE35661-8F81-49BF-99EB-03F55DAA32B8}"/>
    <cellStyle name="20% - uthevingsfarge 3 40 2" xfId="15633" xr:uid="{32E9C7FD-4577-46E0-84A4-4822DF12C024}"/>
    <cellStyle name="20% - uthevingsfarge 3 40 2 2" xfId="15634" xr:uid="{C2D6A1B3-5628-4A50-B178-41048254EC05}"/>
    <cellStyle name="20% - uthevingsfarge 3 40 2_AVA DVA EL" xfId="15635" xr:uid="{EC7B1B16-3B98-40FF-B8ED-76FD41075545}"/>
    <cellStyle name="20% - uthevingsfarge 3 40 3" xfId="15636" xr:uid="{19CB996B-055B-4517-A215-960CCFB85F8B}"/>
    <cellStyle name="20% - uthevingsfarge 3 40_4Q16" xfId="15637" xr:uid="{6BC336E7-8DF1-4343-B082-2D05A3744DCD}"/>
    <cellStyle name="20% - uthevingsfarge 3 41" xfId="15638" xr:uid="{79A143BE-922C-446B-9837-7E6C49FE1977}"/>
    <cellStyle name="20% - uthevingsfarge 3 41 2" xfId="15639" xr:uid="{9995B1E0-941B-4DA9-94A0-DBA5875678C8}"/>
    <cellStyle name="20% - uthevingsfarge 3 41 2 2" xfId="15640" xr:uid="{52E75591-5021-4D62-9633-E9067AEB40BA}"/>
    <cellStyle name="20% - uthevingsfarge 3 41 2_AVA DVA EL" xfId="15641" xr:uid="{A6855966-F4C1-418E-BF9F-CD9C0C369937}"/>
    <cellStyle name="20% - uthevingsfarge 3 41 3" xfId="15642" xr:uid="{7EE01922-3568-4E48-8ECB-94444D4D8D14}"/>
    <cellStyle name="20% - uthevingsfarge 3 41_4Q16" xfId="15643" xr:uid="{04FAA063-BFB6-446B-A151-E1147B14D279}"/>
    <cellStyle name="20% - uthevingsfarge 3 42" xfId="15644" xr:uid="{D5137867-88B2-4447-9752-BA5106489DDF}"/>
    <cellStyle name="20% - uthevingsfarge 3 42 2" xfId="15645" xr:uid="{A28B6427-05D0-4000-A899-832DFC21371A}"/>
    <cellStyle name="20% - uthevingsfarge 3 42 2 2" xfId="15646" xr:uid="{AFAF8213-4812-47FA-99CD-0576BEEA32D2}"/>
    <cellStyle name="20% - uthevingsfarge 3 42 2_AVA DVA EL" xfId="15647" xr:uid="{0DC845F0-6F3A-4005-B1CE-C23CF4DE8685}"/>
    <cellStyle name="20% - uthevingsfarge 3 42 3" xfId="15648" xr:uid="{3BD34751-3D2F-42DE-9701-59FBCC504D50}"/>
    <cellStyle name="20% - uthevingsfarge 3 42_4Q16" xfId="15649" xr:uid="{FD4F8729-FA96-4968-A6CF-08905E615099}"/>
    <cellStyle name="20% - uthevingsfarge 3 43" xfId="15650" xr:uid="{6C806B95-5173-4456-9BCC-A1D21ABF63FB}"/>
    <cellStyle name="20% - uthevingsfarge 3 43 2" xfId="15651" xr:uid="{3CBAC72F-E582-4764-A10E-7CB35A96DC7B}"/>
    <cellStyle name="20% - uthevingsfarge 3 43 2 2" xfId="15652" xr:uid="{691D1FAF-10C1-4B4B-BFF9-78DC1D11734F}"/>
    <cellStyle name="20% - uthevingsfarge 3 43 2_AVA DVA EL" xfId="15653" xr:uid="{9001CC83-B56C-4407-B63C-2C1DF079F7B5}"/>
    <cellStyle name="20% - uthevingsfarge 3 43 3" xfId="15654" xr:uid="{488240D0-3FE7-40A3-9568-59D4A0C836A6}"/>
    <cellStyle name="20% - uthevingsfarge 3 43_4Q16" xfId="15655" xr:uid="{23FE9EBB-4013-4FAC-980E-383150C00FE9}"/>
    <cellStyle name="20% - uthevingsfarge 3 44" xfId="15656" xr:uid="{8E69A090-4612-4D78-86EC-B8CAF5360381}"/>
    <cellStyle name="20% - uthevingsfarge 3 44 2" xfId="15657" xr:uid="{BE59A6FA-3E73-4822-B484-851184C5CB21}"/>
    <cellStyle name="20% - uthevingsfarge 3 44 2 2" xfId="15658" xr:uid="{C38E2068-1B82-4935-BEC9-746428059F0D}"/>
    <cellStyle name="20% - uthevingsfarge 3 44 2_AVA DVA EL" xfId="15659" xr:uid="{A0ADB15A-1832-4487-99DC-90CAB30BE63A}"/>
    <cellStyle name="20% - uthevingsfarge 3 44 3" xfId="15660" xr:uid="{02DF2EFE-37E5-4EFD-89FB-033ED020CB95}"/>
    <cellStyle name="20% - uthevingsfarge 3 44_4Q16" xfId="15661" xr:uid="{0C76D691-93AC-47E8-8260-CB34BFB7282E}"/>
    <cellStyle name="20% - uthevingsfarge 3 45" xfId="15662" xr:uid="{F0F0DB8D-A81F-44EE-BDAB-5B9D21775C6E}"/>
    <cellStyle name="20% - uthevingsfarge 3 45 2" xfId="15663" xr:uid="{31FEAB0A-C0A4-4066-84D5-FF5BE010D285}"/>
    <cellStyle name="20% - uthevingsfarge 3 45 2 2" xfId="15664" xr:uid="{54433056-F636-4933-A758-E6BF70B9BF26}"/>
    <cellStyle name="20% - uthevingsfarge 3 45 2_AVA DVA EL" xfId="15665" xr:uid="{D557034C-1DB0-4220-BA46-9EFCC01A1C8D}"/>
    <cellStyle name="20% - uthevingsfarge 3 45 3" xfId="15666" xr:uid="{BE0C8014-E90C-438B-94BB-5C2E368B586A}"/>
    <cellStyle name="20% - uthevingsfarge 3 45_4Q16" xfId="15667" xr:uid="{AD3ADE02-BAF2-4143-AFBB-33DE14A20E55}"/>
    <cellStyle name="20% - uthevingsfarge 3 46" xfId="15668" xr:uid="{4741E6E6-8672-4BB5-AB13-E6938D575B65}"/>
    <cellStyle name="20% - uthevingsfarge 3 46 2" xfId="15669" xr:uid="{E53A05A9-BB55-46EE-A37C-8EE305A23884}"/>
    <cellStyle name="20% - uthevingsfarge 3 46 2 2" xfId="15670" xr:uid="{7EB9B199-924D-4641-A64A-2E0B10E43522}"/>
    <cellStyle name="20% - uthevingsfarge 3 46 2_AVA DVA EL" xfId="15671" xr:uid="{F4D5576E-AC2F-4208-A0DF-4DB1BF9681BB}"/>
    <cellStyle name="20% - uthevingsfarge 3 46 3" xfId="15672" xr:uid="{3698E597-BC75-49BF-AFD5-5CBB8D8CF5C7}"/>
    <cellStyle name="20% - uthevingsfarge 3 46_4Q16" xfId="15673" xr:uid="{2B1FB692-0F42-4B78-8FD3-546C933A4FDA}"/>
    <cellStyle name="20% - uthevingsfarge 3 47" xfId="15674" xr:uid="{4226B332-4AD5-478F-BB32-8298DAF61881}"/>
    <cellStyle name="20% - uthevingsfarge 3 47 2" xfId="15675" xr:uid="{A67D2FF1-3457-4920-9361-79C5B98A3286}"/>
    <cellStyle name="20% - uthevingsfarge 3 47 2 2" xfId="15676" xr:uid="{D0BD9AD7-6C24-44FD-B3DF-B4C279699EA3}"/>
    <cellStyle name="20% - uthevingsfarge 3 47 2_AVA DVA EL" xfId="15677" xr:uid="{319FBD84-3659-4103-A50F-62F0393348AA}"/>
    <cellStyle name="20% - uthevingsfarge 3 47 3" xfId="15678" xr:uid="{98C99B16-18A5-4865-B09F-0793E1F0C0BF}"/>
    <cellStyle name="20% - uthevingsfarge 3 47_4Q16" xfId="15679" xr:uid="{0F41D5AF-CE2F-4F60-B0AC-1C2B8AE58781}"/>
    <cellStyle name="20% - uthevingsfarge 3 48" xfId="15680" xr:uid="{F518CFF1-CE35-4FB9-B929-82C227220D82}"/>
    <cellStyle name="20% - uthevingsfarge 3 48 2" xfId="15681" xr:uid="{6DFE571B-5079-481F-9761-37C0C604CBE2}"/>
    <cellStyle name="20% - uthevingsfarge 3 48 2 2" xfId="15682" xr:uid="{90D24F1D-7089-4ED3-B97B-2F12CB816635}"/>
    <cellStyle name="20% - uthevingsfarge 3 48 2_AVA DVA EL" xfId="15683" xr:uid="{34802D2A-8500-43C4-AAF0-1751D0218DDE}"/>
    <cellStyle name="20% - uthevingsfarge 3 48 3" xfId="15684" xr:uid="{4D6A40EF-092C-4744-9E24-B75D72C6B74F}"/>
    <cellStyle name="20% - uthevingsfarge 3 48_4Q16" xfId="15685" xr:uid="{8C9EBEF7-4C87-49AF-88D9-647A597446C3}"/>
    <cellStyle name="20% - uthevingsfarge 3 49" xfId="15686" xr:uid="{9A4BF32D-C7C6-48BC-AC57-857D988EA51E}"/>
    <cellStyle name="20% - uthevingsfarge 3 49 2" xfId="15687" xr:uid="{850A9447-A9E1-4BFF-889B-63CFF2B636F3}"/>
    <cellStyle name="20% - uthevingsfarge 3 49 2 2" xfId="15688" xr:uid="{0B376DA2-E2A8-4599-9907-241D6403E3AD}"/>
    <cellStyle name="20% - uthevingsfarge 3 49 2_AVA DVA EL" xfId="15689" xr:uid="{D78EB17F-01C4-4F3A-B45C-D471B874A924}"/>
    <cellStyle name="20% - uthevingsfarge 3 49 3" xfId="15690" xr:uid="{A125E07F-5256-459F-9E74-D8072C9E9575}"/>
    <cellStyle name="20% - uthevingsfarge 3 49_4Q16" xfId="15691" xr:uid="{9D13099C-04FE-46EA-80B5-EFA8CE8B6B40}"/>
    <cellStyle name="20% - uthevingsfarge 3 5" xfId="4055" xr:uid="{2CC608FD-FAB3-4F4B-8059-46A5B4F367F0}"/>
    <cellStyle name="20% - uthevingsfarge 3 5 10" xfId="40994"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0995" xr:uid="{F220ED79-C13C-4C58-BE71-D25CA25FED84}"/>
    <cellStyle name="20% - uthevingsfarge 3 5 2 6" xfId="40996" xr:uid="{CAFF5320-F1C5-438D-AB38-0E10189B4429}"/>
    <cellStyle name="20% - uthevingsfarge 3 5 2 7" xfId="40997" xr:uid="{2897276A-B267-4E70-A992-AE083B06F180}"/>
    <cellStyle name="20% - uthevingsfarge 3 5 2 8" xfId="40998" xr:uid="{D2A723C0-ACF2-4E95-8926-5BC4066BA61D}"/>
    <cellStyle name="20% - uthevingsfarge 3 5 2 9" xfId="40999"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00" xr:uid="{C8C95B0E-A6FC-4302-9C4C-3CB8496EDB63}"/>
    <cellStyle name="20% - uthevingsfarge 3 5 7" xfId="41001" xr:uid="{8533B045-6C82-41F3-9DDA-7CD5D07610C2}"/>
    <cellStyle name="20% - uthevingsfarge 3 5 8" xfId="41002" xr:uid="{66F2D8CC-F31C-4AB8-B496-E917ECE773D9}"/>
    <cellStyle name="20% - uthevingsfarge 3 5 9" xfId="41003" xr:uid="{7BC061A0-0878-4FD0-942E-B3EF05AC11F4}"/>
    <cellStyle name="20% - uthevingsfarge 3 5_3. Chng in credit spreads" xfId="4072" xr:uid="{67E77BC9-5FB0-44A8-8AED-CE2A23836AB3}"/>
    <cellStyle name="20% - uthevingsfarge 3 50" xfId="15692" xr:uid="{3AA0E0EA-E427-461B-8860-A160EABD8D3F}"/>
    <cellStyle name="20% - uthevingsfarge 3 50 2" xfId="15693" xr:uid="{2C827306-C7BD-4EB2-AA23-89EF8FFD7C18}"/>
    <cellStyle name="20% - uthevingsfarge 3 50 2 2" xfId="15694" xr:uid="{67E548E3-941F-40A0-98C4-B5FC26B2A65F}"/>
    <cellStyle name="20% - uthevingsfarge 3 50 2_AVA DVA EL" xfId="15695" xr:uid="{AD047943-2BF1-4576-8F38-A9DA87131938}"/>
    <cellStyle name="20% - uthevingsfarge 3 50 3" xfId="15696" xr:uid="{E2FE2513-4A1F-4861-B9A7-519FF528C96B}"/>
    <cellStyle name="20% - uthevingsfarge 3 50_4Q16" xfId="15697" xr:uid="{AD42CCBD-E9B5-4B29-9CB2-A2A56B703679}"/>
    <cellStyle name="20% - uthevingsfarge 3 51" xfId="15698" xr:uid="{8ACD0A7F-3C21-44AA-9B6C-D475E6537C58}"/>
    <cellStyle name="20% - uthevingsfarge 3 51 2" xfId="15699" xr:uid="{E912EB74-BEC0-486B-BAF4-5D4492BA19FC}"/>
    <cellStyle name="20% - uthevingsfarge 3 51 2 2" xfId="15700" xr:uid="{B002F70C-059E-4200-90DC-ED55FBAF70B9}"/>
    <cellStyle name="20% - uthevingsfarge 3 51 2_AVA DVA EL" xfId="15701" xr:uid="{FB44B834-AE22-4FE0-B271-7FAD7614EBF6}"/>
    <cellStyle name="20% - uthevingsfarge 3 51 3" xfId="15702" xr:uid="{CDCBED97-0E29-47D9-B232-945078D652D1}"/>
    <cellStyle name="20% - uthevingsfarge 3 51_4Q16" xfId="15703" xr:uid="{D620D8EA-E6A0-41B8-B2FE-4E6E742CEE9C}"/>
    <cellStyle name="20% - uthevingsfarge 3 52" xfId="15704" xr:uid="{CE74CA58-3B39-42EE-9CBB-099774253264}"/>
    <cellStyle name="20% - uthevingsfarge 3 52 2" xfId="15705" xr:uid="{E57D050C-96DC-4473-9B56-9141B35C56D4}"/>
    <cellStyle name="20% - uthevingsfarge 3 52 2 2" xfId="15706" xr:uid="{812B6CF6-218E-4457-8C2B-CE0AA97BB284}"/>
    <cellStyle name="20% - uthevingsfarge 3 52 2_AVA DVA EL" xfId="15707" xr:uid="{824534C1-59A9-4414-8875-9E03176017DD}"/>
    <cellStyle name="20% - uthevingsfarge 3 52 3" xfId="15708" xr:uid="{88320CE2-1DB7-4303-BAF7-F193A32F2BF3}"/>
    <cellStyle name="20% - uthevingsfarge 3 52_4Q16" xfId="15709" xr:uid="{40A76266-BF0C-423E-A351-53BB002892F4}"/>
    <cellStyle name="20% - uthevingsfarge 3 53" xfId="15710" xr:uid="{E4C6705D-15D8-4447-ABC7-7D6374663536}"/>
    <cellStyle name="20% - uthevingsfarge 3 53 2" xfId="15711" xr:uid="{7C855FC5-B33C-4993-9A8B-0BA61723BF9D}"/>
    <cellStyle name="20% - uthevingsfarge 3 53 2 2" xfId="15712" xr:uid="{CCD2EBD2-9C2E-46F5-8D01-5DD5974E88A2}"/>
    <cellStyle name="20% - uthevingsfarge 3 53 2_AVA DVA EL" xfId="15713" xr:uid="{3A108F7C-3228-47A0-91CA-A374934D2754}"/>
    <cellStyle name="20% - uthevingsfarge 3 53 3" xfId="15714" xr:uid="{1CB5FFFC-CDA9-44B7-A796-D46420605A2B}"/>
    <cellStyle name="20% - uthevingsfarge 3 53_4Q16" xfId="15715" xr:uid="{6F8DE79B-7950-47DB-B901-8E199CC166DE}"/>
    <cellStyle name="20% - uthevingsfarge 3 54" xfId="15716" xr:uid="{D40651C8-47E4-4A8C-A386-CBD124A1395C}"/>
    <cellStyle name="20% - uthevingsfarge 3 54 2" xfId="15717" xr:uid="{1A38F0F3-7455-432D-855C-0F76FB0F7060}"/>
    <cellStyle name="20% - uthevingsfarge 3 54 2 2" xfId="15718" xr:uid="{63E1842B-0856-4EAA-A71B-F5707710788A}"/>
    <cellStyle name="20% - uthevingsfarge 3 54 2_AVA DVA EL" xfId="15719" xr:uid="{51558A3F-07AD-47B3-83D6-EFFEEB2F419E}"/>
    <cellStyle name="20% - uthevingsfarge 3 54 3" xfId="15720" xr:uid="{F342D7C4-68AF-41A1-A4B0-5C2EDBF1188E}"/>
    <cellStyle name="20% - uthevingsfarge 3 54_4Q16" xfId="15721" xr:uid="{5B24B408-E6FD-4307-AA63-9B1A1D11A139}"/>
    <cellStyle name="20% - uthevingsfarge 3 55" xfId="15722" xr:uid="{E62C2E33-D88F-4F7F-9958-CD1551C90321}"/>
    <cellStyle name="20% - uthevingsfarge 3 55 2" xfId="15723" xr:uid="{F88D3CDA-8335-4234-A164-4D730D11E46C}"/>
    <cellStyle name="20% - uthevingsfarge 3 55 2 2" xfId="15724" xr:uid="{15FD1BEB-3BFE-4775-8EC1-1C0E5C9C5AAB}"/>
    <cellStyle name="20% - uthevingsfarge 3 55 2_AVA DVA EL" xfId="15725" xr:uid="{C4A0840D-7685-46E8-B722-F5F697DA8FC0}"/>
    <cellStyle name="20% - uthevingsfarge 3 55 3" xfId="15726" xr:uid="{64BFA559-4657-4EF5-8B1A-AB94D54455F9}"/>
    <cellStyle name="20% - uthevingsfarge 3 55_4Q16" xfId="15727" xr:uid="{5D899CBA-E2D0-49D3-A1CB-65E02C796190}"/>
    <cellStyle name="20% - uthevingsfarge 3 56" xfId="15728" xr:uid="{D3BBCBC4-3A02-4079-A0A5-2A7EBC7A582B}"/>
    <cellStyle name="20% - uthevingsfarge 3 56 2" xfId="15729" xr:uid="{5F59BE48-C930-4023-A7D8-C3FC2C6170E3}"/>
    <cellStyle name="20% - uthevingsfarge 3 56 2 2" xfId="15730" xr:uid="{69102B73-29FE-431D-9A82-7104C4B6652D}"/>
    <cellStyle name="20% - uthevingsfarge 3 56 2_AVA DVA EL" xfId="15731" xr:uid="{65753254-B847-4FE5-83E2-980CC47FA808}"/>
    <cellStyle name="20% - uthevingsfarge 3 56 3" xfId="15732" xr:uid="{8D788312-8C9F-4D2C-B163-910072DD73CD}"/>
    <cellStyle name="20% - uthevingsfarge 3 56_4Q16" xfId="15733" xr:uid="{BEF04B4D-A22A-4E99-A1F5-BD759B9B30D7}"/>
    <cellStyle name="20% - uthevingsfarge 3 57" xfId="15734" xr:uid="{EB5495D1-7544-45AB-A351-C73DC8CF9A34}"/>
    <cellStyle name="20% - uthevingsfarge 3 57 2" xfId="15735" xr:uid="{E0FD40B8-3013-4E15-B080-BE14070C2872}"/>
    <cellStyle name="20% - uthevingsfarge 3 57 2 2" xfId="15736" xr:uid="{86F4B83A-A0EA-4993-8AC2-46D58966F0C0}"/>
    <cellStyle name="20% - uthevingsfarge 3 57 2_AVA DVA EL" xfId="15737" xr:uid="{BAD68481-1155-4B01-BEA1-6D5B540166AC}"/>
    <cellStyle name="20% - uthevingsfarge 3 57 3" xfId="15738" xr:uid="{8BFBC140-B56F-4CA2-B920-6181266F964B}"/>
    <cellStyle name="20% - uthevingsfarge 3 57_4Q16" xfId="15739" xr:uid="{5038A33C-0637-41D9-B71F-0FEE6E7627D0}"/>
    <cellStyle name="20% - uthevingsfarge 3 58" xfId="15740" xr:uid="{1AFFF6B1-A4B8-4C78-A612-6ED77FCE799E}"/>
    <cellStyle name="20% - uthevingsfarge 3 58 2" xfId="15741" xr:uid="{F7CCF3E8-63ED-47C7-9D22-B5B2F50D3B22}"/>
    <cellStyle name="20% - uthevingsfarge 3 58 2 2" xfId="15742" xr:uid="{7161F019-BF09-489A-B76A-D3F2B852E57B}"/>
    <cellStyle name="20% - uthevingsfarge 3 58 2_AVA DVA EL" xfId="15743" xr:uid="{D61E7C59-2ECA-4CC9-B1C1-F875B6B13A3E}"/>
    <cellStyle name="20% - uthevingsfarge 3 58 3" xfId="15744" xr:uid="{8947C8B9-A15C-439F-BB3D-90BDCCAEC1C1}"/>
    <cellStyle name="20% - uthevingsfarge 3 58_4Q16" xfId="15745" xr:uid="{D51572A8-0E53-4D2C-A76D-460E865049DB}"/>
    <cellStyle name="20% - uthevingsfarge 3 59" xfId="15746" xr:uid="{C704EDD2-7093-4365-AB5F-0C100FB730C3}"/>
    <cellStyle name="20% - uthevingsfarge 3 59 2" xfId="15747" xr:uid="{61CF6EC4-99C5-4BB6-9809-FD2C526D5C78}"/>
    <cellStyle name="20% - uthevingsfarge 3 59 2 2" xfId="15748" xr:uid="{FBC7B981-FEE3-41F6-A6D6-2EDA1C7E2D09}"/>
    <cellStyle name="20% - uthevingsfarge 3 59 2_AVA DVA EL" xfId="15749" xr:uid="{991C1DFE-E7AB-48E7-8F23-75A506CD9219}"/>
    <cellStyle name="20% - uthevingsfarge 3 59 3" xfId="15750" xr:uid="{CDE6722C-5DEE-4BAE-A891-26806530CED7}"/>
    <cellStyle name="20% - uthevingsfarge 3 59_4Q16" xfId="15751"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04"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52" xr:uid="{FF6177CB-C57D-42BD-9B7F-BFC438EE4466}"/>
    <cellStyle name="20% - uthevingsfarge 3 6 6" xfId="41005" xr:uid="{2732AD07-9133-40E7-A792-698B4DF11557}"/>
    <cellStyle name="20% - uthevingsfarge 3 6 7" xfId="41006" xr:uid="{931FD2B6-E4D0-4AA6-BAC9-345201F5BFDC}"/>
    <cellStyle name="20% - uthevingsfarge 3 6 8" xfId="41007" xr:uid="{9011D98C-3F72-4ABE-8F1A-BA96CC1C7B53}"/>
    <cellStyle name="20% - uthevingsfarge 3 6 9" xfId="41008" xr:uid="{58B23117-ED15-4582-9740-1256142ACB4A}"/>
    <cellStyle name="20% - uthevingsfarge 3 6_3. Chng in credit spreads" xfId="4081" xr:uid="{FEA75ACF-DD7E-4470-8469-E9EA9907905A}"/>
    <cellStyle name="20% - uthevingsfarge 3 60" xfId="15753" xr:uid="{02788742-E828-4D34-8B8F-A5AAD89E5CC5}"/>
    <cellStyle name="20% - uthevingsfarge 3 60 2" xfId="15754" xr:uid="{1B5D83D2-C3C1-4E10-A820-007E0BFB903C}"/>
    <cellStyle name="20% - uthevingsfarge 3 60 3" xfId="15755" xr:uid="{73B6AA3A-3DA4-4EB6-8C3E-05D367476E73}"/>
    <cellStyle name="20% - uthevingsfarge 3 60_AVA DVA EL" xfId="15756" xr:uid="{6DF3E11C-D3DC-4BA4-9EB3-732D02E11818}"/>
    <cellStyle name="20% - uthevingsfarge 3 61" xfId="15757" xr:uid="{62C69621-218A-47B1-95AD-855A34361709}"/>
    <cellStyle name="20% - uthevingsfarge 3 61 2" xfId="15758" xr:uid="{5A441CB9-87F2-4B69-AF75-6C3C180E62DF}"/>
    <cellStyle name="20% - uthevingsfarge 3 61 3" xfId="15759" xr:uid="{B4758C00-D98B-4B1C-A394-909EDD680CA3}"/>
    <cellStyle name="20% - uthevingsfarge 3 61_AVA DVA EL" xfId="15760" xr:uid="{C5870077-B2C2-4E51-B28F-3703DD01DE09}"/>
    <cellStyle name="20% - uthevingsfarge 3 62" xfId="15761" xr:uid="{5B91DAC5-4447-40C6-B979-5CFDD71ACA88}"/>
    <cellStyle name="20% - uthevingsfarge 3 62 2" xfId="15762" xr:uid="{06B98454-48AF-4354-9462-9CFD8CB53CFE}"/>
    <cellStyle name="20% - uthevingsfarge 3 62_AVA DVA EL" xfId="15763" xr:uid="{5518397F-01A6-4545-BC0E-97BA7697FA42}"/>
    <cellStyle name="20% - uthevingsfarge 3 63" xfId="15764" xr:uid="{D048D34B-B9E0-40F2-8770-A6587A52F446}"/>
    <cellStyle name="20% - uthevingsfarge 3 64" xfId="15765" xr:uid="{B0850148-4164-429D-A971-5AADFFC2D007}"/>
    <cellStyle name="20% - uthevingsfarge 3 65" xfId="15766" xr:uid="{E470988B-2757-4AFE-A0C1-E990B66C66B9}"/>
    <cellStyle name="20% - uthevingsfarge 3 66" xfId="15767" xr:uid="{A338689F-10DD-47E8-AFDF-4AFA325363D1}"/>
    <cellStyle name="20% - uthevingsfarge 3 7" xfId="4082" xr:uid="{6FA652FE-A43E-4B48-9B6C-F6CDC021AD3F}"/>
    <cellStyle name="20% - uthevingsfarge 3 7 2" xfId="4083" xr:uid="{CE793440-9603-4891-A21F-2D67F69E9EAB}"/>
    <cellStyle name="20% - uthevingsfarge 3 7 2 2" xfId="15768" xr:uid="{56CFAD3B-AE8C-4361-9DBC-87C93F47424A}"/>
    <cellStyle name="20% - uthevingsfarge 3 7 2_AVA DVA EL" xfId="15769" xr:uid="{3225858B-9D01-427C-A8A6-4125DB860902}"/>
    <cellStyle name="20% - uthevingsfarge 3 7 3" xfId="15770" xr:uid="{0BA66A64-A2F6-417C-BC7B-2F2DE9AAC1AC}"/>
    <cellStyle name="20% - uthevingsfarge 3 7 3 2" xfId="15771" xr:uid="{95D85517-903B-4A46-9D82-E18047FA64C9}"/>
    <cellStyle name="20% - uthevingsfarge 3 7 3_AVA DVA EL" xfId="15772" xr:uid="{D9E43313-4DEB-498E-8699-E89B01DA13CF}"/>
    <cellStyle name="20% - uthevingsfarge 3 7 4" xfId="15773" xr:uid="{A7145102-D2F6-4E17-9413-FE2E0C2A5392}"/>
    <cellStyle name="20% - uthevingsfarge 3 7 5" xfId="15774"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775" xr:uid="{0C643E1B-A2FA-429F-8A60-3F86DE3F21DB}"/>
    <cellStyle name="20% - uthevingsfarge 3 8 2_AVA DVA EL" xfId="15776" xr:uid="{E6B297F7-AA5F-48F0-A3D8-F0DF2D86FE65}"/>
    <cellStyle name="20% - uthevingsfarge 3 8 3" xfId="15777" xr:uid="{2AC59E0E-F0F1-4895-874D-AD9EAF9AE748}"/>
    <cellStyle name="20% - uthevingsfarge 3 8_3. Chng in credit spreads" xfId="4087" xr:uid="{309E8AC6-8B08-4594-83ED-292CD13AD614}"/>
    <cellStyle name="20% - uthevingsfarge 3 9" xfId="4088" xr:uid="{BC0BFCCC-FF6A-4AF7-9CC4-1F7084526A77}"/>
    <cellStyle name="20% - uthevingsfarge 3 9 2" xfId="15778" xr:uid="{4C17F690-B6A8-4819-AEFA-574B3DE6FDC1}"/>
    <cellStyle name="20% - uthevingsfarge 3 9 2 2" xfId="15779" xr:uid="{80C5B3CC-F575-4A17-818F-71FB4495C1D3}"/>
    <cellStyle name="20% - uthevingsfarge 3 9 2_AVA DVA EL" xfId="15780" xr:uid="{C83CAD1D-C46E-4D49-838E-7B5A5A94AA7C}"/>
    <cellStyle name="20% - uthevingsfarge 3 9 3" xfId="15781" xr:uid="{56A34BEC-A546-432C-B75B-60F62830C9C6}"/>
    <cellStyle name="20% - uthevingsfarge 3 9_4Q16" xfId="15782"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783" xr:uid="{A582ACB0-0FB5-47DA-91C3-F006521758CB}"/>
    <cellStyle name="20% - uthevingsfarge 4 10 2 2" xfId="15784" xr:uid="{6CA83271-F188-491C-80DE-5ECD0D7B0EA8}"/>
    <cellStyle name="20% - uthevingsfarge 4 10 2_AVA DVA EL" xfId="15785" xr:uid="{A56373D9-E093-46AB-B8CC-AA280DAD7085}"/>
    <cellStyle name="20% - uthevingsfarge 4 10 3" xfId="15786" xr:uid="{8352858E-4CF3-46B4-9005-B34673D4B04F}"/>
    <cellStyle name="20% - uthevingsfarge 4 10_4Q16" xfId="15787" xr:uid="{96F82643-2449-46C4-9C12-08DC57536A99}"/>
    <cellStyle name="20% - uthevingsfarge 4 11" xfId="15788" xr:uid="{22C28407-A3C7-40D7-B0DF-C77A0A92DCB0}"/>
    <cellStyle name="20% - uthevingsfarge 4 11 2" xfId="15789" xr:uid="{59AB165F-6DE9-4A87-81EF-0A4115E016E2}"/>
    <cellStyle name="20% - uthevingsfarge 4 11 2 2" xfId="15790" xr:uid="{F158A380-2E3D-40DD-93D1-C562FEF43A8E}"/>
    <cellStyle name="20% - uthevingsfarge 4 11 2_AVA DVA EL" xfId="15791" xr:uid="{E397B92A-4D29-43E8-9962-C5491CF468C5}"/>
    <cellStyle name="20% - uthevingsfarge 4 11 3" xfId="15792" xr:uid="{CECC50E5-D5B2-44A4-B507-C8E13ACC9E63}"/>
    <cellStyle name="20% - uthevingsfarge 4 11_4Q16" xfId="15793" xr:uid="{8AB8A2DC-0C17-4BC7-A11C-CE778D96D6D3}"/>
    <cellStyle name="20% - uthevingsfarge 4 12" xfId="15794" xr:uid="{8B5C08BF-CF66-4589-AC2B-99CAC7E00BA3}"/>
    <cellStyle name="20% - uthevingsfarge 4 12 2" xfId="15795" xr:uid="{DFBB27B4-E1BC-44EE-97E6-A8840574CE07}"/>
    <cellStyle name="20% - uthevingsfarge 4 12 2 2" xfId="15796" xr:uid="{6B36331C-E227-4F31-A0E5-1F11FBCDA730}"/>
    <cellStyle name="20% - uthevingsfarge 4 12 2_AVA DVA EL" xfId="15797" xr:uid="{4649685B-3614-47DD-A46C-02F9686BAB00}"/>
    <cellStyle name="20% - uthevingsfarge 4 12 3" xfId="15798" xr:uid="{D610A272-DA81-4EB3-A669-83DACFD6FDE5}"/>
    <cellStyle name="20% - uthevingsfarge 4 12_4Q16" xfId="15799" xr:uid="{C179D298-B1C6-4C72-89C4-5DE8B2F06DB0}"/>
    <cellStyle name="20% - uthevingsfarge 4 13" xfId="15800" xr:uid="{98764769-3D2A-4980-92E1-12A4EA26FD1D}"/>
    <cellStyle name="20% - uthevingsfarge 4 13 2" xfId="15801" xr:uid="{42C13A49-F256-47EA-BB18-2C2A2F43556F}"/>
    <cellStyle name="20% - uthevingsfarge 4 13 2 2" xfId="15802" xr:uid="{679DD155-B7C8-44EE-BD1B-E71A02663DD5}"/>
    <cellStyle name="20% - uthevingsfarge 4 13 2_AVA DVA EL" xfId="15803" xr:uid="{84258100-CAFB-4B04-8418-8A0843BB1CC4}"/>
    <cellStyle name="20% - uthevingsfarge 4 13 3" xfId="15804" xr:uid="{B48E9DCE-E09B-4D7E-AC70-98B739F219AF}"/>
    <cellStyle name="20% - uthevingsfarge 4 13_4Q16" xfId="15805" xr:uid="{CA58AD77-D62E-4466-A815-AE3A5D4B48D6}"/>
    <cellStyle name="20% - uthevingsfarge 4 14" xfId="15806" xr:uid="{634E2F23-30E0-497A-9752-9832BDCD5AA8}"/>
    <cellStyle name="20% - uthevingsfarge 4 14 2" xfId="15807" xr:uid="{7F3822A9-5EBD-4AB7-AD56-EE0E61C5FCF8}"/>
    <cellStyle name="20% - uthevingsfarge 4 14 2 2" xfId="15808" xr:uid="{469C370F-F8B6-4C64-8603-639FDE2825F7}"/>
    <cellStyle name="20% - uthevingsfarge 4 14 2_AVA DVA EL" xfId="15809" xr:uid="{24EFAEED-E7FA-4FE1-9436-C8F95B0B0D4C}"/>
    <cellStyle name="20% - uthevingsfarge 4 14 3" xfId="15810" xr:uid="{0C66739A-781C-404C-AE25-18EFC058D83A}"/>
    <cellStyle name="20% - uthevingsfarge 4 14_4Q16" xfId="15811" xr:uid="{C727ACE3-638D-410E-B80D-B9A6F288598A}"/>
    <cellStyle name="20% - uthevingsfarge 4 15" xfId="15812" xr:uid="{4444292F-5328-47C7-80D8-7BEDF5073C02}"/>
    <cellStyle name="20% - uthevingsfarge 4 15 2" xfId="15813" xr:uid="{590AD50D-4CF9-4467-8D5F-927BA6B95118}"/>
    <cellStyle name="20% - uthevingsfarge 4 15 2 2" xfId="15814" xr:uid="{0EEC5EB2-4BE3-44DD-B028-A24A4C555D1B}"/>
    <cellStyle name="20% - uthevingsfarge 4 15 2_AVA DVA EL" xfId="15815" xr:uid="{0C3FAF2E-14C1-44FE-8CCE-F0322271AE79}"/>
    <cellStyle name="20% - uthevingsfarge 4 15 3" xfId="15816" xr:uid="{4277F0E1-9195-4EF2-BA42-608E5EFB3D2E}"/>
    <cellStyle name="20% - uthevingsfarge 4 15_4Q16" xfId="15817" xr:uid="{8CFAE195-6857-4F26-A079-DCE721F0734D}"/>
    <cellStyle name="20% - uthevingsfarge 4 16" xfId="15818" xr:uid="{E3BCAB9E-0718-4E4D-B49E-9C15978B0FE5}"/>
    <cellStyle name="20% - uthevingsfarge 4 16 2" xfId="15819" xr:uid="{C8997160-CE9D-4647-9816-98FBC86670CD}"/>
    <cellStyle name="20% - uthevingsfarge 4 16 2 2" xfId="15820" xr:uid="{D037EC3C-A668-4998-8B0A-53B9AEA1D398}"/>
    <cellStyle name="20% - uthevingsfarge 4 16 2_AVA DVA EL" xfId="15821" xr:uid="{585B0E85-E242-41BD-8D73-83165B2A6F46}"/>
    <cellStyle name="20% - uthevingsfarge 4 16 3" xfId="15822" xr:uid="{C950B0C7-5B50-46A0-B26F-868B7564B442}"/>
    <cellStyle name="20% - uthevingsfarge 4 16_4Q16" xfId="15823" xr:uid="{534E53AA-FAEE-4EFA-9F38-682A66B0F35A}"/>
    <cellStyle name="20% - uthevingsfarge 4 17" xfId="15824" xr:uid="{7D6F4F6F-6638-4229-893B-41A4F7DC596A}"/>
    <cellStyle name="20% - uthevingsfarge 4 17 2" xfId="15825" xr:uid="{D68363C9-8DA2-4A21-B176-7382A6CB8028}"/>
    <cellStyle name="20% - uthevingsfarge 4 17 2 2" xfId="15826" xr:uid="{211D06F2-3515-42A2-8EC8-0A3F35985345}"/>
    <cellStyle name="20% - uthevingsfarge 4 17 2_AVA DVA EL" xfId="15827" xr:uid="{FEF86A16-CFFB-4ECD-80AE-092FA221029B}"/>
    <cellStyle name="20% - uthevingsfarge 4 17 3" xfId="15828" xr:uid="{2B7789D1-EE6C-4D70-BB12-9A42BDC63D56}"/>
    <cellStyle name="20% - uthevingsfarge 4 17_4Q16" xfId="15829" xr:uid="{09DBD1C8-D52E-4A86-B76D-116EE3B50D72}"/>
    <cellStyle name="20% - uthevingsfarge 4 18" xfId="15830" xr:uid="{DFAF4615-570B-48DE-8DD1-C099F8A7421B}"/>
    <cellStyle name="20% - uthevingsfarge 4 18 2" xfId="15831" xr:uid="{11943DEE-E538-41E6-A570-2945B1ACC6D7}"/>
    <cellStyle name="20% - uthevingsfarge 4 18 2 2" xfId="15832" xr:uid="{B5F1E5F2-79BA-4D9A-8B9A-A9D32C204BEB}"/>
    <cellStyle name="20% - uthevingsfarge 4 18 2_AVA DVA EL" xfId="15833" xr:uid="{50491A46-E203-474E-B1B8-E26770796FA6}"/>
    <cellStyle name="20% - uthevingsfarge 4 18 3" xfId="15834" xr:uid="{298C17F8-3A3B-4CEC-870A-CE6130FA0487}"/>
    <cellStyle name="20% - uthevingsfarge 4 18_4Q16" xfId="15835" xr:uid="{9DF01615-CF1A-4033-808C-3C35B027A28B}"/>
    <cellStyle name="20% - uthevingsfarge 4 19" xfId="15836" xr:uid="{EF31A612-FC9E-449B-B0DC-DB887278E4BE}"/>
    <cellStyle name="20% - uthevingsfarge 4 19 2" xfId="15837" xr:uid="{0E30D75C-5D8F-461B-8A16-12B6F60FA5F0}"/>
    <cellStyle name="20% - uthevingsfarge 4 19 2 2" xfId="15838" xr:uid="{A66C1D1B-FD8D-46E8-A203-A4299138544A}"/>
    <cellStyle name="20% - uthevingsfarge 4 19 2_AVA DVA EL" xfId="15839" xr:uid="{7C1FD167-6695-4244-A16B-A228F4C96AAA}"/>
    <cellStyle name="20% - uthevingsfarge 4 19 3" xfId="15840" xr:uid="{3B73450D-31DF-44B8-AAD8-E717E2B48C39}"/>
    <cellStyle name="20% - uthevingsfarge 4 19_4Q16" xfId="15841" xr:uid="{824971E9-C08F-4B34-A942-6C2CCE75ECCD}"/>
    <cellStyle name="20% - uthevingsfarge 4 2" xfId="4092" xr:uid="{1F387B0A-E7E2-4432-94FB-6D8BEE4CF0C4}"/>
    <cellStyle name="20% - uthevingsfarge 4 2 10" xfId="15842" xr:uid="{03AF78DA-F0B6-4EA2-B99B-E569B0A8B10B}"/>
    <cellStyle name="20% - uthevingsfarge 4 2 10 2" xfId="15843" xr:uid="{96998825-E601-4C6C-A800-C1FC46EAEB61}"/>
    <cellStyle name="20% - uthevingsfarge 4 2 10 3" xfId="15844" xr:uid="{5732CC3E-5C4C-4094-BE8A-090A96D3DC92}"/>
    <cellStyle name="20% - uthevingsfarge 4 2 10_AVA DVA EL" xfId="15845" xr:uid="{B5CE505F-CDE8-4900-87B1-B04DEBB2C5CC}"/>
    <cellStyle name="20% - uthevingsfarge 4 2 11" xfId="15846" xr:uid="{B9016E5C-D516-41C0-B381-767F0C409570}"/>
    <cellStyle name="20% - uthevingsfarge 4 2 12" xfId="15847"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48"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49"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50"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51"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09"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52"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53"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10"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54"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55"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856" xr:uid="{E9B0897F-B117-4601-98D1-281ACE18A285}"/>
    <cellStyle name="20% - uthevingsfarge 4 2 7 2_AVA DVA EL" xfId="15857" xr:uid="{BF47D894-7919-4612-AA3C-DB53F026514F}"/>
    <cellStyle name="20% - uthevingsfarge 4 2 7 3" xfId="15858" xr:uid="{7760BC76-9243-4093-9E00-1C77DFA1B5AE}"/>
    <cellStyle name="20% - uthevingsfarge 4 2 7 4" xfId="15859"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860" xr:uid="{E6AECDE9-2ABB-4317-BD81-3A31828AFEFA}"/>
    <cellStyle name="20% - uthevingsfarge 4 2 8_3. Chng in credit spreads" xfId="4197" xr:uid="{DAE42DE5-9955-463D-A4D6-B56A9C18EA6B}"/>
    <cellStyle name="20% - uthevingsfarge 4 2 9" xfId="15861" xr:uid="{D09BB348-58C4-4147-A60A-D64B26D0D70E}"/>
    <cellStyle name="20% - uthevingsfarge 4 2 9 2" xfId="15862" xr:uid="{8B4728FF-C22D-4271-B202-32598447F24C}"/>
    <cellStyle name="20% - uthevingsfarge 4 2 9 3" xfId="15863" xr:uid="{FD674747-BBBB-4C25-9C77-35BEB61A5265}"/>
    <cellStyle name="20% - uthevingsfarge 4 2 9_AVA DVA EL" xfId="15864" xr:uid="{F1DA5F40-9A24-4C67-AD99-EEFE46DDE30D}"/>
    <cellStyle name="20% - uthevingsfarge 4 2_4Q16" xfId="15865" xr:uid="{38597FA1-195D-4663-A9AE-6784AD538C54}"/>
    <cellStyle name="20% - uthevingsfarge 4 20" xfId="15866" xr:uid="{932EF795-12DE-4DEB-819D-8F01F60C78AB}"/>
    <cellStyle name="20% - uthevingsfarge 4 20 2" xfId="15867" xr:uid="{DD772E27-F52A-44E3-A39F-8B1EA750D884}"/>
    <cellStyle name="20% - uthevingsfarge 4 20 2 2" xfId="15868" xr:uid="{3F9B16D6-C931-4F82-83BE-21CBB8A35EED}"/>
    <cellStyle name="20% - uthevingsfarge 4 20 2_AVA DVA EL" xfId="15869" xr:uid="{01D95868-9CF5-49E9-9CDE-C070FF757458}"/>
    <cellStyle name="20% - uthevingsfarge 4 20 3" xfId="15870" xr:uid="{891F3807-FBC6-4AA7-94C0-7C7F9C28A7CD}"/>
    <cellStyle name="20% - uthevingsfarge 4 20_4Q16" xfId="15871" xr:uid="{CCB3A5BB-991A-4074-8799-F361DAC64156}"/>
    <cellStyle name="20% - uthevingsfarge 4 21" xfId="15872" xr:uid="{3AA4EFF2-C26C-4C56-9965-A752BC7E15F4}"/>
    <cellStyle name="20% - uthevingsfarge 4 21 2" xfId="15873" xr:uid="{FA6DA928-15F7-4376-A064-25BFCE90E28A}"/>
    <cellStyle name="20% - uthevingsfarge 4 21 2 2" xfId="15874" xr:uid="{A0BD9F81-CD21-4C33-A2EF-3E6E09DC08F3}"/>
    <cellStyle name="20% - uthevingsfarge 4 21 2_AVA DVA EL" xfId="15875" xr:uid="{C086A5EF-7FBC-4019-8465-4BBCB14BA3C0}"/>
    <cellStyle name="20% - uthevingsfarge 4 21 3" xfId="15876" xr:uid="{E6008E0D-7E40-4257-9764-3238F04A4E2A}"/>
    <cellStyle name="20% - uthevingsfarge 4 21_4Q16" xfId="15877" xr:uid="{52131AB1-F700-4265-B7A6-BD9D14B82566}"/>
    <cellStyle name="20% - uthevingsfarge 4 22" xfId="15878" xr:uid="{6B18EB7D-C356-4477-A0BF-79FC57899E95}"/>
    <cellStyle name="20% - uthevingsfarge 4 22 2" xfId="15879" xr:uid="{2D6FFAA4-8399-4B4E-8EF3-F124CEF400CE}"/>
    <cellStyle name="20% - uthevingsfarge 4 22 2 2" xfId="15880" xr:uid="{B205D4A9-D277-43DA-889F-CDD0C675B569}"/>
    <cellStyle name="20% - uthevingsfarge 4 22 2_AVA DVA EL" xfId="15881" xr:uid="{750706B6-0465-49E5-B0B4-CAFE61724138}"/>
    <cellStyle name="20% - uthevingsfarge 4 22 3" xfId="15882" xr:uid="{0E53063E-D11E-4F98-9D2B-3ABB3A05B114}"/>
    <cellStyle name="20% - uthevingsfarge 4 22_4Q16" xfId="15883" xr:uid="{AF3A0B28-DD23-405A-9430-44002448B049}"/>
    <cellStyle name="20% - uthevingsfarge 4 23" xfId="15884" xr:uid="{9A44C7CF-D181-4AA0-8FB5-0E2CD80E6AF7}"/>
    <cellStyle name="20% - uthevingsfarge 4 23 2" xfId="15885" xr:uid="{F87661DC-6A53-4914-873D-2A7C71D14D7D}"/>
    <cellStyle name="20% - uthevingsfarge 4 23 2 2" xfId="15886" xr:uid="{80F871D2-14FC-4B75-B5EF-4C0E2750BF17}"/>
    <cellStyle name="20% - uthevingsfarge 4 23 2_AVA DVA EL" xfId="15887" xr:uid="{3BB85B1A-29B8-40C8-9CA5-67B47CD77F93}"/>
    <cellStyle name="20% - uthevingsfarge 4 23 3" xfId="15888" xr:uid="{ACDCF678-D040-46A3-A15C-F456B98307B2}"/>
    <cellStyle name="20% - uthevingsfarge 4 23_4Q16" xfId="15889" xr:uid="{09E07EBE-C6D0-4EA1-8CB1-2AE4A2F0BF48}"/>
    <cellStyle name="20% - uthevingsfarge 4 24" xfId="15890" xr:uid="{A4498499-DA60-4DFC-8D95-2E1889ED7458}"/>
    <cellStyle name="20% - uthevingsfarge 4 24 2" xfId="15891" xr:uid="{CE91C907-2F4B-4036-907E-004546CCC11D}"/>
    <cellStyle name="20% - uthevingsfarge 4 24 2 2" xfId="15892" xr:uid="{1ABE932D-EA79-4051-8050-1A4376DE8D90}"/>
    <cellStyle name="20% - uthevingsfarge 4 24 2_AVA DVA EL" xfId="15893" xr:uid="{5B1C1A22-4E31-4854-A2A0-ED7AA50BDDDE}"/>
    <cellStyle name="20% - uthevingsfarge 4 24 3" xfId="15894" xr:uid="{4080C289-6FF8-4843-88D4-04C70F698100}"/>
    <cellStyle name="20% - uthevingsfarge 4 24_4Q16" xfId="15895" xr:uid="{10E6E0DC-EC84-4FFD-8A85-93A3C9E8D68D}"/>
    <cellStyle name="20% - uthevingsfarge 4 25" xfId="15896" xr:uid="{5B57CAC2-44A9-4762-AE68-03A0ECCCC5A4}"/>
    <cellStyle name="20% - uthevingsfarge 4 25 2" xfId="15897" xr:uid="{C8B3040D-203B-4CDD-9ABD-C5BBFF1F9E69}"/>
    <cellStyle name="20% - uthevingsfarge 4 25 2 2" xfId="15898" xr:uid="{7924350D-4490-4B7F-B6AD-E6F9017B598F}"/>
    <cellStyle name="20% - uthevingsfarge 4 25 2_AVA DVA EL" xfId="15899" xr:uid="{0B33AF5B-B857-416E-9286-4E15CC2715D9}"/>
    <cellStyle name="20% - uthevingsfarge 4 25 3" xfId="15900" xr:uid="{7EBE21D4-7A60-4367-B6D2-E939A954B9A8}"/>
    <cellStyle name="20% - uthevingsfarge 4 25_4Q16" xfId="15901" xr:uid="{599E3009-6436-4CB8-92D0-1C9ED5B3B5CF}"/>
    <cellStyle name="20% - uthevingsfarge 4 26" xfId="15902" xr:uid="{9BE18047-8A86-4132-B75B-6EBCE5CADF7B}"/>
    <cellStyle name="20% - uthevingsfarge 4 26 2" xfId="15903" xr:uid="{EA7D43D0-9C47-4F5D-8750-37138352B0AD}"/>
    <cellStyle name="20% - uthevingsfarge 4 26 2 2" xfId="15904" xr:uid="{936ADCD7-0BC8-4406-8D80-CFF3AEAB721D}"/>
    <cellStyle name="20% - uthevingsfarge 4 26 2_AVA DVA EL" xfId="15905" xr:uid="{2F1CF4AA-467C-4946-8D2F-7CC694DE59D1}"/>
    <cellStyle name="20% - uthevingsfarge 4 26 3" xfId="15906" xr:uid="{6CA762D4-C9E2-4555-931F-8E0A851C8647}"/>
    <cellStyle name="20% - uthevingsfarge 4 26_4Q16" xfId="15907" xr:uid="{BE7E1378-B96A-4356-AE26-1DFAA8872A57}"/>
    <cellStyle name="20% - uthevingsfarge 4 27" xfId="15908" xr:uid="{5E0D1308-0762-4CA4-A637-243870FF8F54}"/>
    <cellStyle name="20% - uthevingsfarge 4 27 2" xfId="15909" xr:uid="{A0494BA4-D6C0-419B-B3C6-D20168A3024F}"/>
    <cellStyle name="20% - uthevingsfarge 4 27 2 2" xfId="15910" xr:uid="{086F8623-FDD9-48A9-9BCD-7B42DD4DB54A}"/>
    <cellStyle name="20% - uthevingsfarge 4 27 2_AVA DVA EL" xfId="15911" xr:uid="{D90B7887-8A36-4ECA-840A-5AFD80B275D8}"/>
    <cellStyle name="20% - uthevingsfarge 4 27 3" xfId="15912" xr:uid="{C4E4B589-AEF0-4822-9A50-C24657242F3F}"/>
    <cellStyle name="20% - uthevingsfarge 4 27_4Q16" xfId="15913" xr:uid="{6CE9AEEA-60DE-4478-A8E9-D818BBB5DFA2}"/>
    <cellStyle name="20% - uthevingsfarge 4 28" xfId="15914" xr:uid="{8883B0CE-1586-42AD-8777-2727F056BEE3}"/>
    <cellStyle name="20% - uthevingsfarge 4 28 2" xfId="15915" xr:uid="{51B29D1D-F35E-461C-AB7A-92CE6AB58ABB}"/>
    <cellStyle name="20% - uthevingsfarge 4 28 2 2" xfId="15916" xr:uid="{3416E5D2-FD1D-4610-B0A6-930501312CC9}"/>
    <cellStyle name="20% - uthevingsfarge 4 28 2_AVA DVA EL" xfId="15917" xr:uid="{C3200ABB-4916-41C5-B4A7-E0222849918B}"/>
    <cellStyle name="20% - uthevingsfarge 4 28 3" xfId="15918" xr:uid="{1583F206-C06F-4935-AFCA-791C15BE77D1}"/>
    <cellStyle name="20% - uthevingsfarge 4 28_4Q16" xfId="15919" xr:uid="{DB241EA0-24FC-4595-84AF-127CFFE9C58C}"/>
    <cellStyle name="20% - uthevingsfarge 4 29" xfId="15920" xr:uid="{1AC73B32-CDBF-4740-AC64-CAE3E11C4F7E}"/>
    <cellStyle name="20% - uthevingsfarge 4 29 2" xfId="15921" xr:uid="{2B860584-F7B7-408B-8D96-7B96943B66F8}"/>
    <cellStyle name="20% - uthevingsfarge 4 29 2 2" xfId="15922" xr:uid="{3F4DD00E-F3C0-4578-8051-8579A0417D99}"/>
    <cellStyle name="20% - uthevingsfarge 4 29 2_AVA DVA EL" xfId="15923" xr:uid="{D1CB2C8B-F37C-464D-8298-FE893FD9EEF4}"/>
    <cellStyle name="20% - uthevingsfarge 4 29 3" xfId="15924" xr:uid="{378D6EEA-B544-4BFC-8B4A-16ED078FFD07}"/>
    <cellStyle name="20% - uthevingsfarge 4 29_4Q16" xfId="15925"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26"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27"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28" xr:uid="{89327748-695B-4FC7-83C0-0612F582DA1B}"/>
    <cellStyle name="20% - uthevingsfarge 4 3 2 5 3" xfId="15929" xr:uid="{F4C433E2-E68E-46B5-BEF1-0AFF77818D3D}"/>
    <cellStyle name="20% - uthevingsfarge 4 3 2 5_AVA DVA EL" xfId="15930" xr:uid="{04EF0D97-A05E-4C07-99C3-EB365A579AF7}"/>
    <cellStyle name="20% - uthevingsfarge 4 3 2 6" xfId="15931" xr:uid="{CE242FBE-82DF-4153-96FF-E049A34EC527}"/>
    <cellStyle name="20% - uthevingsfarge 4 3 2 6 2" xfId="15932" xr:uid="{84A6A6DC-1000-4CEC-83CF-DB4039A4E05D}"/>
    <cellStyle name="20% - uthevingsfarge 4 3 2 6_AVA DVA EL" xfId="15933" xr:uid="{718035A5-6CB7-40A5-86D3-BFC8899477A0}"/>
    <cellStyle name="20% - uthevingsfarge 4 3 2 7" xfId="15934"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35"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36"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37" xr:uid="{55C1902B-4CDA-4FCA-8787-743CA2D7E170}"/>
    <cellStyle name="20% - uthevingsfarge 4 3_4Q16" xfId="15938" xr:uid="{A6F851E5-5E9D-4F41-85C1-5445F2BB462D}"/>
    <cellStyle name="20% - uthevingsfarge 4 30" xfId="15939" xr:uid="{0BA3F8AA-26F4-4CF7-B143-62C89F6D468C}"/>
    <cellStyle name="20% - uthevingsfarge 4 30 2" xfId="15940" xr:uid="{24BAAB16-6032-4E96-918C-C1B8DD1B4D0B}"/>
    <cellStyle name="20% - uthevingsfarge 4 30 2 2" xfId="15941" xr:uid="{3F97948C-F25D-401C-B5D8-57F6FA3D2B9B}"/>
    <cellStyle name="20% - uthevingsfarge 4 30 2_AVA DVA EL" xfId="15942" xr:uid="{91C67435-6BB2-4CD4-B7F9-67AE5F65328F}"/>
    <cellStyle name="20% - uthevingsfarge 4 30 3" xfId="15943" xr:uid="{FB59A650-E230-4B69-B09F-9FDC007B32AD}"/>
    <cellStyle name="20% - uthevingsfarge 4 30_4Q16" xfId="15944" xr:uid="{0A5D2E26-79DD-4C4B-9A2D-4A480408805B}"/>
    <cellStyle name="20% - uthevingsfarge 4 31" xfId="15945" xr:uid="{3B586087-B8AA-4012-BE53-74B2E88F2EE0}"/>
    <cellStyle name="20% - uthevingsfarge 4 31 2" xfId="15946" xr:uid="{C59F448B-2EFC-4E25-9F07-802825F8489F}"/>
    <cellStyle name="20% - uthevingsfarge 4 31 2 2" xfId="15947" xr:uid="{10D23E90-A07F-4BDE-9D9D-07B400734045}"/>
    <cellStyle name="20% - uthevingsfarge 4 31 2_AVA DVA EL" xfId="15948" xr:uid="{87FBB835-46F5-41FE-B719-2DF10FEF2B80}"/>
    <cellStyle name="20% - uthevingsfarge 4 31 3" xfId="15949" xr:uid="{6EB38C0A-F762-4D1B-BFD5-570DAC208709}"/>
    <cellStyle name="20% - uthevingsfarge 4 31_4Q16" xfId="15950" xr:uid="{AB5CF72A-1CB8-4824-B4BB-188800E196FF}"/>
    <cellStyle name="20% - uthevingsfarge 4 32" xfId="15951" xr:uid="{0B3FFA24-7F50-499C-B7DA-A5F64435870D}"/>
    <cellStyle name="20% - uthevingsfarge 4 32 2" xfId="15952" xr:uid="{E7D60A4C-39D9-4D07-89C2-AB287FD739B0}"/>
    <cellStyle name="20% - uthevingsfarge 4 32 2 2" xfId="15953" xr:uid="{352AB1E5-8152-4079-9689-9F6A0BAB0C2F}"/>
    <cellStyle name="20% - uthevingsfarge 4 32 2_AVA DVA EL" xfId="15954" xr:uid="{EF688139-4803-48EC-8669-2934F7C98351}"/>
    <cellStyle name="20% - uthevingsfarge 4 32 3" xfId="15955" xr:uid="{3F3FBC65-C41A-4F29-88BE-5F1B2ADB8B7B}"/>
    <cellStyle name="20% - uthevingsfarge 4 32_4Q16" xfId="15956" xr:uid="{A56A7E75-8626-4A15-AD97-6ACFB7699C20}"/>
    <cellStyle name="20% - uthevingsfarge 4 33" xfId="15957" xr:uid="{532EF389-283D-4A1B-9348-8960DC3AB8F8}"/>
    <cellStyle name="20% - uthevingsfarge 4 33 2" xfId="15958" xr:uid="{709876FA-AEC3-4652-836B-8E5EFCE9BE80}"/>
    <cellStyle name="20% - uthevingsfarge 4 33 2 2" xfId="15959" xr:uid="{320F38ED-366B-43C4-9563-0027F993C3F5}"/>
    <cellStyle name="20% - uthevingsfarge 4 33 2_AVA DVA EL" xfId="15960" xr:uid="{04AE07BA-A4F2-4599-830F-112F2D424796}"/>
    <cellStyle name="20% - uthevingsfarge 4 33 3" xfId="15961" xr:uid="{BF255F43-1D80-4F7D-8DD6-EECF4E1FA6C1}"/>
    <cellStyle name="20% - uthevingsfarge 4 33_4Q16" xfId="15962" xr:uid="{39E57E3B-B7A6-4194-A8EE-7F91DE98F169}"/>
    <cellStyle name="20% - uthevingsfarge 4 34" xfId="15963" xr:uid="{B01FC932-C124-4533-8378-8E1EA7530B6A}"/>
    <cellStyle name="20% - uthevingsfarge 4 34 2" xfId="15964" xr:uid="{7B9FA154-00C1-45BF-BD23-7A8D43146700}"/>
    <cellStyle name="20% - uthevingsfarge 4 34 2 2" xfId="15965" xr:uid="{6C1E0B7F-D9D7-41D7-A882-889EC88002C4}"/>
    <cellStyle name="20% - uthevingsfarge 4 34 2_AVA DVA EL" xfId="15966" xr:uid="{92D22291-5B23-47AB-B0F1-F2968754BAAC}"/>
    <cellStyle name="20% - uthevingsfarge 4 34 3" xfId="15967" xr:uid="{4A062D15-10FE-4D14-AF82-ADA3750E0A7E}"/>
    <cellStyle name="20% - uthevingsfarge 4 34_4Q16" xfId="15968" xr:uid="{86D87AD2-D016-4C9B-B711-33D9D08739F4}"/>
    <cellStyle name="20% - uthevingsfarge 4 35" xfId="15969" xr:uid="{B35F0A10-60F9-4168-B451-EDC27B50B08E}"/>
    <cellStyle name="20% - uthevingsfarge 4 35 2" xfId="15970" xr:uid="{1E4FFE6D-D931-43DD-9C0C-88895EB624C2}"/>
    <cellStyle name="20% - uthevingsfarge 4 35 2 2" xfId="15971" xr:uid="{D479FD8E-0C6A-40A2-B251-586C7B806E4D}"/>
    <cellStyle name="20% - uthevingsfarge 4 35 2_AVA DVA EL" xfId="15972" xr:uid="{CA7FA78B-6F7D-4D2C-B7E5-ABCDACD323AA}"/>
    <cellStyle name="20% - uthevingsfarge 4 35 3" xfId="15973" xr:uid="{858CED4F-FE76-4A98-ABCB-A2C56DB92B12}"/>
    <cellStyle name="20% - uthevingsfarge 4 35_4Q16" xfId="15974" xr:uid="{BA443296-5729-452C-8BF9-A6BA2410C027}"/>
    <cellStyle name="20% - uthevingsfarge 4 36" xfId="15975" xr:uid="{3A9599C0-C919-42BE-A0F3-A8ECE34AB066}"/>
    <cellStyle name="20% - uthevingsfarge 4 36 2" xfId="15976" xr:uid="{993418B3-12E2-4BF4-B026-F23509F3A5B8}"/>
    <cellStyle name="20% - uthevingsfarge 4 36 2 2" xfId="15977" xr:uid="{8F253C9C-838E-4512-AA53-957F6511F479}"/>
    <cellStyle name="20% - uthevingsfarge 4 36 2_AVA DVA EL" xfId="15978" xr:uid="{F03C9C92-3B25-466D-8EF1-D397AEB7E132}"/>
    <cellStyle name="20% - uthevingsfarge 4 36 3" xfId="15979" xr:uid="{E8490722-3FC6-4850-9F9E-9D415F6EFBC7}"/>
    <cellStyle name="20% - uthevingsfarge 4 36_4Q16" xfId="15980" xr:uid="{E3A40415-61A2-471C-A8D1-3E8FF4EBC8E8}"/>
    <cellStyle name="20% - uthevingsfarge 4 37" xfId="15981" xr:uid="{00C22C15-E781-4D51-B92E-42F75B807D1E}"/>
    <cellStyle name="20% - uthevingsfarge 4 37 2" xfId="15982" xr:uid="{89EC891B-0307-42B1-B766-7D0886EB2721}"/>
    <cellStyle name="20% - uthevingsfarge 4 37 2 2" xfId="15983" xr:uid="{531FEB1E-C074-4BBF-9F43-9BF0777769F1}"/>
    <cellStyle name="20% - uthevingsfarge 4 37 2_AVA DVA EL" xfId="15984" xr:uid="{54FEC499-1729-488C-A128-053903B0BBD7}"/>
    <cellStyle name="20% - uthevingsfarge 4 37 3" xfId="15985" xr:uid="{055480F4-C857-409D-87AC-D93D1B344F4F}"/>
    <cellStyle name="20% - uthevingsfarge 4 37_4Q16" xfId="15986" xr:uid="{31F40250-E67C-4AFE-8229-D6B5867865DB}"/>
    <cellStyle name="20% - uthevingsfarge 4 38" xfId="15987" xr:uid="{8C8329F5-EA40-4438-9F72-26BEF8025835}"/>
    <cellStyle name="20% - uthevingsfarge 4 38 2" xfId="15988" xr:uid="{406D7F27-4954-464E-83DA-2D024A521D97}"/>
    <cellStyle name="20% - uthevingsfarge 4 38 2 2" xfId="15989" xr:uid="{08CD3BCF-DA7D-40F4-BE6A-38BE53C22CB7}"/>
    <cellStyle name="20% - uthevingsfarge 4 38 2_AVA DVA EL" xfId="15990" xr:uid="{59DA10C4-1979-4117-99F5-E9B3489B829A}"/>
    <cellStyle name="20% - uthevingsfarge 4 38 3" xfId="15991" xr:uid="{A17D5512-9BF0-43DF-8581-7D7F806DA4B1}"/>
    <cellStyle name="20% - uthevingsfarge 4 38_4Q16" xfId="15992" xr:uid="{E31B7AC5-80F8-48D8-8E0D-8DE0CD996238}"/>
    <cellStyle name="20% - uthevingsfarge 4 39" xfId="15993" xr:uid="{E34F582B-512C-4635-89DF-0FAC291883B8}"/>
    <cellStyle name="20% - uthevingsfarge 4 39 2" xfId="15994" xr:uid="{B99E4736-86A2-4273-9467-5F2ECE258176}"/>
    <cellStyle name="20% - uthevingsfarge 4 39 2 2" xfId="15995" xr:uid="{9B0BDBF3-46C1-4819-B5DB-112A75F68ADC}"/>
    <cellStyle name="20% - uthevingsfarge 4 39 2_AVA DVA EL" xfId="15996" xr:uid="{D85D43B9-72CF-45B0-A42C-4CBADBEA031A}"/>
    <cellStyle name="20% - uthevingsfarge 4 39 3" xfId="15997" xr:uid="{21A0A3CD-5C13-41FB-B818-167824462BED}"/>
    <cellStyle name="20% - uthevingsfarge 4 39_4Q16" xfId="15998" xr:uid="{A503BDAF-9ACB-48BE-94E9-A84F2898AF9E}"/>
    <cellStyle name="20% - uthevingsfarge 4 4" xfId="4253" xr:uid="{82D0AFB3-C1F8-421F-9897-6DA9F664CFFC}"/>
    <cellStyle name="20% - uthevingsfarge 4 4 10" xfId="41011"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12" xr:uid="{AC40FD6B-203D-48CA-AEB0-2FA4C2182757}"/>
    <cellStyle name="20% - uthevingsfarge 4 4 2 6" xfId="41013" xr:uid="{4642D085-154B-4FCC-AE01-9FB24343481F}"/>
    <cellStyle name="20% - uthevingsfarge 4 4 2 7" xfId="41014" xr:uid="{FF8E987B-CEA9-442D-B54F-B6E05ACDB1BF}"/>
    <cellStyle name="20% - uthevingsfarge 4 4 2 8" xfId="41015" xr:uid="{DE3EBD1E-75E9-4DFB-8F6E-5F07FB552980}"/>
    <cellStyle name="20% - uthevingsfarge 4 4 2 9" xfId="41016"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5999"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00"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01" xr:uid="{F4115AE9-CD1E-4E11-A93E-DA1C052F5693}"/>
    <cellStyle name="20% - uthevingsfarge 4 4 5 3" xfId="16002" xr:uid="{135B12D0-AE6A-419C-91A3-1DD7111D151B}"/>
    <cellStyle name="20% - uthevingsfarge 4 4 5_AVA DVA EL" xfId="16003" xr:uid="{BF350496-84FC-4083-8118-55D5CE38299F}"/>
    <cellStyle name="20% - uthevingsfarge 4 4 6" xfId="16004" xr:uid="{90BAEEAF-930F-40E6-A381-414E2320CEE4}"/>
    <cellStyle name="20% - uthevingsfarge 4 4 6 2" xfId="16005" xr:uid="{AAD89BF8-277F-4C3A-8BC7-2359581C848B}"/>
    <cellStyle name="20% - uthevingsfarge 4 4 6_AVA DVA EL" xfId="16006" xr:uid="{1B13FC07-14D6-4D6E-9F9C-FE0566FE6D47}"/>
    <cellStyle name="20% - uthevingsfarge 4 4 7" xfId="16007" xr:uid="{03E86BE7-60E3-49A9-B32E-392FC6B3601E}"/>
    <cellStyle name="20% - uthevingsfarge 4 4 8" xfId="41017" xr:uid="{B58E98C8-1810-43AA-8369-C4CED6478532}"/>
    <cellStyle name="20% - uthevingsfarge 4 4 9" xfId="41018" xr:uid="{81DDD762-3AC8-4E8E-B50F-EF1FC8DFCAFB}"/>
    <cellStyle name="20% - uthevingsfarge 4 4_3. Chng in credit spreads" xfId="4270" xr:uid="{8F0BF466-20E8-44AB-A42B-4B1F8E4051CC}"/>
    <cellStyle name="20% - uthevingsfarge 4 40" xfId="16008" xr:uid="{3074F4FA-892D-4B6D-AAEF-E4A77B21927D}"/>
    <cellStyle name="20% - uthevingsfarge 4 40 2" xfId="16009" xr:uid="{5D7CEE61-1410-4D3A-913F-15D7ACAA241B}"/>
    <cellStyle name="20% - uthevingsfarge 4 40 2 2" xfId="16010" xr:uid="{9847F469-63B3-4DF6-852D-0BC233B4BA83}"/>
    <cellStyle name="20% - uthevingsfarge 4 40 2_AVA DVA EL" xfId="16011" xr:uid="{F56E04F4-E25A-4853-BEEF-EAB94F58771D}"/>
    <cellStyle name="20% - uthevingsfarge 4 40 3" xfId="16012" xr:uid="{5A25A019-6D94-4568-ABB0-4C814E189B70}"/>
    <cellStyle name="20% - uthevingsfarge 4 40_4Q16" xfId="16013" xr:uid="{2438CCC8-1F4C-4ACF-B2AC-70C6796B0F9F}"/>
    <cellStyle name="20% - uthevingsfarge 4 41" xfId="16014" xr:uid="{2872B75E-EC4E-4014-8394-08978C71BD0D}"/>
    <cellStyle name="20% - uthevingsfarge 4 41 2" xfId="16015" xr:uid="{3BB02A32-427E-4AA6-A13D-EE67E5E9E8A4}"/>
    <cellStyle name="20% - uthevingsfarge 4 41 2 2" xfId="16016" xr:uid="{9AF3A57E-4428-4793-9BE0-775E30CBE664}"/>
    <cellStyle name="20% - uthevingsfarge 4 41 2_AVA DVA EL" xfId="16017" xr:uid="{3626B3EE-02DF-4AB6-92B3-8590F25EB3C3}"/>
    <cellStyle name="20% - uthevingsfarge 4 41 3" xfId="16018" xr:uid="{B7017929-C7DD-4C1E-B347-6B62FFC9A589}"/>
    <cellStyle name="20% - uthevingsfarge 4 41_4Q16" xfId="16019" xr:uid="{6412FF39-2F1B-4044-88EF-080DEA2F9AF1}"/>
    <cellStyle name="20% - uthevingsfarge 4 42" xfId="16020" xr:uid="{387BBAD2-8339-4023-B557-3ACEDA28F8AF}"/>
    <cellStyle name="20% - uthevingsfarge 4 42 2" xfId="16021" xr:uid="{59B3924A-F368-4907-8AED-D4B31FC10B4B}"/>
    <cellStyle name="20% - uthevingsfarge 4 42 2 2" xfId="16022" xr:uid="{1892DDB8-E854-454C-9A45-94DDE50421B0}"/>
    <cellStyle name="20% - uthevingsfarge 4 42 2_AVA DVA EL" xfId="16023" xr:uid="{1239BD2A-847F-4DEC-8711-B44DDC3DBE07}"/>
    <cellStyle name="20% - uthevingsfarge 4 42 3" xfId="16024" xr:uid="{0B1C92A4-056F-4B8B-8464-5092ADD68110}"/>
    <cellStyle name="20% - uthevingsfarge 4 42_4Q16" xfId="16025" xr:uid="{6C99C64F-D357-4DAC-9C89-1443C986C00E}"/>
    <cellStyle name="20% - uthevingsfarge 4 43" xfId="16026" xr:uid="{6CA69937-23C5-4323-9DAF-5FA2E850C0FD}"/>
    <cellStyle name="20% - uthevingsfarge 4 43 2" xfId="16027" xr:uid="{63772F20-E9F8-4CF2-961E-0BEC0C6668E0}"/>
    <cellStyle name="20% - uthevingsfarge 4 43 2 2" xfId="16028" xr:uid="{DB680762-FF84-4272-8879-10F1F71B55F7}"/>
    <cellStyle name="20% - uthevingsfarge 4 43 2_AVA DVA EL" xfId="16029" xr:uid="{9E9B7DEA-5659-40CF-BB32-44193E110BC7}"/>
    <cellStyle name="20% - uthevingsfarge 4 43 3" xfId="16030" xr:uid="{C84EAC32-C498-4C85-AE7A-06A99B9A2584}"/>
    <cellStyle name="20% - uthevingsfarge 4 43_4Q16" xfId="16031" xr:uid="{19625EFC-CEB5-478D-A796-E06B3F07520B}"/>
    <cellStyle name="20% - uthevingsfarge 4 44" xfId="16032" xr:uid="{D2A151F7-6897-4BC3-852E-CA0347178C7A}"/>
    <cellStyle name="20% - uthevingsfarge 4 44 2" xfId="16033" xr:uid="{750B0151-386A-4C45-B545-43025CEB5688}"/>
    <cellStyle name="20% - uthevingsfarge 4 44 2 2" xfId="16034" xr:uid="{4AA8EC83-06A1-41BC-993C-D0C3120F4A8F}"/>
    <cellStyle name="20% - uthevingsfarge 4 44 2_AVA DVA EL" xfId="16035" xr:uid="{9E116A24-2D0E-489D-BCAF-781D89FB9CFF}"/>
    <cellStyle name="20% - uthevingsfarge 4 44 3" xfId="16036" xr:uid="{1A28291B-CE0D-41C3-9306-583DCB74C59C}"/>
    <cellStyle name="20% - uthevingsfarge 4 44_4Q16" xfId="16037" xr:uid="{6FF1F8A7-62C1-4121-A58B-9049C3D96304}"/>
    <cellStyle name="20% - uthevingsfarge 4 45" xfId="16038" xr:uid="{435EDB98-3A8A-4FE7-B4BF-F36D797695A2}"/>
    <cellStyle name="20% - uthevingsfarge 4 45 2" xfId="16039" xr:uid="{3602EB3E-4AD5-4259-906F-11111B3E38E4}"/>
    <cellStyle name="20% - uthevingsfarge 4 45 2 2" xfId="16040" xr:uid="{1C6C8415-0F9A-4AEB-A378-69E2ED5205D8}"/>
    <cellStyle name="20% - uthevingsfarge 4 45 2_AVA DVA EL" xfId="16041" xr:uid="{A7F4DFD7-3E46-4C57-A1CE-8DC410DD7FEF}"/>
    <cellStyle name="20% - uthevingsfarge 4 45 3" xfId="16042" xr:uid="{7B35B55A-9709-4960-A78B-AD5389EB9465}"/>
    <cellStyle name="20% - uthevingsfarge 4 45_4Q16" xfId="16043" xr:uid="{150B43AB-7DD3-4F57-99ED-E0D6B61A3490}"/>
    <cellStyle name="20% - uthevingsfarge 4 46" xfId="16044" xr:uid="{DD32620C-E678-4754-92B5-280F53DF9724}"/>
    <cellStyle name="20% - uthevingsfarge 4 46 2" xfId="16045" xr:uid="{F7E3C232-CC7A-4CFB-B1C3-5BA71BCDA8CA}"/>
    <cellStyle name="20% - uthevingsfarge 4 46 2 2" xfId="16046" xr:uid="{3080C5DC-BEF1-4F27-8EA9-05CEF72FA267}"/>
    <cellStyle name="20% - uthevingsfarge 4 46 2_AVA DVA EL" xfId="16047" xr:uid="{C8F1BBF0-B453-4D16-9B12-9BC3F817D65C}"/>
    <cellStyle name="20% - uthevingsfarge 4 46 3" xfId="16048" xr:uid="{0F2B26F0-5070-4842-948C-23A558676C49}"/>
    <cellStyle name="20% - uthevingsfarge 4 46_4Q16" xfId="16049" xr:uid="{28AC7408-A85A-4613-994B-35C5C1A34DA1}"/>
    <cellStyle name="20% - uthevingsfarge 4 47" xfId="16050" xr:uid="{389972B7-7AB5-4364-B7C7-75390F781AE7}"/>
    <cellStyle name="20% - uthevingsfarge 4 47 2" xfId="16051" xr:uid="{21C001EB-9F4C-4495-BD54-6998D1A977C4}"/>
    <cellStyle name="20% - uthevingsfarge 4 47 2 2" xfId="16052" xr:uid="{8761116E-1B28-48B1-885C-DA2D73AD5FD2}"/>
    <cellStyle name="20% - uthevingsfarge 4 47 2_AVA DVA EL" xfId="16053" xr:uid="{0C512B63-3333-40E3-BF5B-E6DD72EE91AC}"/>
    <cellStyle name="20% - uthevingsfarge 4 47 3" xfId="16054" xr:uid="{8B232B5F-7E7A-4D08-8D49-F54E00C585B1}"/>
    <cellStyle name="20% - uthevingsfarge 4 47_4Q16" xfId="16055" xr:uid="{D25E2F5E-C62A-464F-9D4E-C894BE571ED0}"/>
    <cellStyle name="20% - uthevingsfarge 4 48" xfId="16056" xr:uid="{42C928FC-9C26-4906-ABBF-D839ADCDA160}"/>
    <cellStyle name="20% - uthevingsfarge 4 48 2" xfId="16057" xr:uid="{E71A423F-2817-4E02-A1B6-8E1F8F2C1A6D}"/>
    <cellStyle name="20% - uthevingsfarge 4 48 2 2" xfId="16058" xr:uid="{0C281868-2A78-44B3-8FB0-80F85EAA40ED}"/>
    <cellStyle name="20% - uthevingsfarge 4 48 2_AVA DVA EL" xfId="16059" xr:uid="{EDD792D1-4664-4110-BCB4-F5D2303CE15E}"/>
    <cellStyle name="20% - uthevingsfarge 4 48 3" xfId="16060" xr:uid="{B0631B01-500C-4D0C-9455-F6C40674EA1B}"/>
    <cellStyle name="20% - uthevingsfarge 4 48_4Q16" xfId="16061" xr:uid="{876B363F-50F6-49DA-BC21-BACA637989D8}"/>
    <cellStyle name="20% - uthevingsfarge 4 49" xfId="16062" xr:uid="{C55465BC-79C9-40B2-A002-44E16B98BA28}"/>
    <cellStyle name="20% - uthevingsfarge 4 49 2" xfId="16063" xr:uid="{08AEC341-9A4B-4B41-AE91-AFE70272D2F1}"/>
    <cellStyle name="20% - uthevingsfarge 4 49 2 2" xfId="16064" xr:uid="{5DDD7944-E0D9-4405-9BE5-F1AB3E3D654B}"/>
    <cellStyle name="20% - uthevingsfarge 4 49 2_AVA DVA EL" xfId="16065" xr:uid="{E38ADA46-8876-4301-B315-C060F245E21A}"/>
    <cellStyle name="20% - uthevingsfarge 4 49 3" xfId="16066" xr:uid="{62BAB2A9-56BB-4112-8D22-AA00E87AC1E1}"/>
    <cellStyle name="20% - uthevingsfarge 4 49_4Q16" xfId="16067" xr:uid="{0CB8E6B4-65FF-40B9-BB35-626CE01BE99C}"/>
    <cellStyle name="20% - uthevingsfarge 4 5" xfId="4271" xr:uid="{2AC8B800-A9B6-4689-AC60-5E913F059264}"/>
    <cellStyle name="20% - uthevingsfarge 4 5 10" xfId="41019"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20" xr:uid="{507E8F37-E4C2-4BDF-A920-701F8E2835DF}"/>
    <cellStyle name="20% - uthevingsfarge 4 5 2 6" xfId="41021" xr:uid="{F099E7A0-86E8-4B87-92D3-5D486C6C4D65}"/>
    <cellStyle name="20% - uthevingsfarge 4 5 2 7" xfId="41022" xr:uid="{2A9FCA9D-464C-43CE-87FE-58A7FA586E12}"/>
    <cellStyle name="20% - uthevingsfarge 4 5 2 8" xfId="41023" xr:uid="{51B47232-D5C6-46FB-B42A-28E7A7DFC1BC}"/>
    <cellStyle name="20% - uthevingsfarge 4 5 2 9" xfId="41024"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25" xr:uid="{E65C9F44-0F17-4229-ADE1-55DBF6952FF9}"/>
    <cellStyle name="20% - uthevingsfarge 4 5 7" xfId="41026" xr:uid="{E854FD95-998E-4A23-A65F-17F7AC99D4D5}"/>
    <cellStyle name="20% - uthevingsfarge 4 5 8" xfId="41027" xr:uid="{FF266730-EB43-4450-A812-B640498665F8}"/>
    <cellStyle name="20% - uthevingsfarge 4 5 9" xfId="41028" xr:uid="{DAA1E268-E118-481E-B76C-A5067FD6815A}"/>
    <cellStyle name="20% - uthevingsfarge 4 5_3. Chng in credit spreads" xfId="4288" xr:uid="{44F2F02C-2F76-4056-999C-952F6D84C057}"/>
    <cellStyle name="20% - uthevingsfarge 4 50" xfId="16068" xr:uid="{932FFFEC-419E-4CB3-BB77-EDADA8B430B5}"/>
    <cellStyle name="20% - uthevingsfarge 4 50 2" xfId="16069" xr:uid="{DBC063C2-F830-4413-9800-BCF70C8DE1DD}"/>
    <cellStyle name="20% - uthevingsfarge 4 50 2 2" xfId="16070" xr:uid="{3E2AC407-DF61-403B-BF9D-EAE550877216}"/>
    <cellStyle name="20% - uthevingsfarge 4 50 2_AVA DVA EL" xfId="16071" xr:uid="{BFB52A9D-F682-4430-95A9-B11084D853C8}"/>
    <cellStyle name="20% - uthevingsfarge 4 50 3" xfId="16072" xr:uid="{741E13B3-F014-4E15-8577-C0DCA49A7FC9}"/>
    <cellStyle name="20% - uthevingsfarge 4 50_4Q16" xfId="16073" xr:uid="{3D555984-A173-408F-8CC5-198B2DB0C78C}"/>
    <cellStyle name="20% - uthevingsfarge 4 51" xfId="16074" xr:uid="{C7FBE455-C56E-42B6-B7AE-180BDB710984}"/>
    <cellStyle name="20% - uthevingsfarge 4 51 2" xfId="16075" xr:uid="{448C0FCE-A2D9-4946-A63D-BDD94A38CEF4}"/>
    <cellStyle name="20% - uthevingsfarge 4 51 2 2" xfId="16076" xr:uid="{9E5999B5-7542-49C8-BF9F-09076392F2E5}"/>
    <cellStyle name="20% - uthevingsfarge 4 51 2_AVA DVA EL" xfId="16077" xr:uid="{8647F00F-CB40-442D-855D-7A0E093E9E49}"/>
    <cellStyle name="20% - uthevingsfarge 4 51 3" xfId="16078" xr:uid="{3A7D9E06-2D67-4C7C-A783-9ED1E03E55CE}"/>
    <cellStyle name="20% - uthevingsfarge 4 51_4Q16" xfId="16079" xr:uid="{13DBEC12-27CB-4CC8-A807-7C299B958146}"/>
    <cellStyle name="20% - uthevingsfarge 4 52" xfId="16080" xr:uid="{6445E495-88A8-429C-8ABD-4163CF2B1911}"/>
    <cellStyle name="20% - uthevingsfarge 4 52 2" xfId="16081" xr:uid="{E007ECC0-3C21-4052-B147-F7DF4B0E97BD}"/>
    <cellStyle name="20% - uthevingsfarge 4 52 2 2" xfId="16082" xr:uid="{C8C2DE6E-DD6D-4DD7-998D-28BAEE5F48DB}"/>
    <cellStyle name="20% - uthevingsfarge 4 52 2_AVA DVA EL" xfId="16083" xr:uid="{75100581-2194-464D-8D6E-8AA175496AD3}"/>
    <cellStyle name="20% - uthevingsfarge 4 52 3" xfId="16084" xr:uid="{4A876984-CE9D-4CD1-A721-ADD293318CEE}"/>
    <cellStyle name="20% - uthevingsfarge 4 52_4Q16" xfId="16085" xr:uid="{B8AE3436-D714-4FBF-BF8E-863FFD1D09B2}"/>
    <cellStyle name="20% - uthevingsfarge 4 53" xfId="16086" xr:uid="{636F8A2E-F851-45EB-A9EC-2F4198843C67}"/>
    <cellStyle name="20% - uthevingsfarge 4 53 2" xfId="16087" xr:uid="{C656D810-3B18-4090-9436-B67711D8DC7D}"/>
    <cellStyle name="20% - uthevingsfarge 4 53 2 2" xfId="16088" xr:uid="{B07DE1AA-2999-4F57-81C0-8ABA132E645B}"/>
    <cellStyle name="20% - uthevingsfarge 4 53 2_AVA DVA EL" xfId="16089" xr:uid="{6914D1D1-E90A-4E44-841A-1F3E93716CC0}"/>
    <cellStyle name="20% - uthevingsfarge 4 53 3" xfId="16090" xr:uid="{7C3911D2-C99F-408D-91C7-5DA3BC5AE443}"/>
    <cellStyle name="20% - uthevingsfarge 4 53_4Q16" xfId="16091" xr:uid="{56DC1FDF-AE31-4BA3-8E87-FECBABA6B3A6}"/>
    <cellStyle name="20% - uthevingsfarge 4 54" xfId="16092" xr:uid="{66ED4024-FBA7-4BE4-9670-B65776005AE0}"/>
    <cellStyle name="20% - uthevingsfarge 4 54 2" xfId="16093" xr:uid="{4091675E-B67E-4402-8350-4368A8854630}"/>
    <cellStyle name="20% - uthevingsfarge 4 54 2 2" xfId="16094" xr:uid="{A21526DF-0021-487D-99EF-03201E396DE8}"/>
    <cellStyle name="20% - uthevingsfarge 4 54 2_AVA DVA EL" xfId="16095" xr:uid="{71F80B4A-2D6F-4C7E-9892-467E385DD175}"/>
    <cellStyle name="20% - uthevingsfarge 4 54 3" xfId="16096" xr:uid="{69E59F68-B26E-4292-9E20-A01BA27D9D94}"/>
    <cellStyle name="20% - uthevingsfarge 4 54_4Q16" xfId="16097" xr:uid="{0BAF4B9A-A11B-41C6-AD8F-DABF61C4BE6D}"/>
    <cellStyle name="20% - uthevingsfarge 4 55" xfId="16098" xr:uid="{637C4B5C-D0BA-4863-8DCF-9E5E15093BB9}"/>
    <cellStyle name="20% - uthevingsfarge 4 55 2" xfId="16099" xr:uid="{D5DE34FB-E8DF-4700-9D11-4B9A54A6AB9A}"/>
    <cellStyle name="20% - uthevingsfarge 4 55 2 2" xfId="16100" xr:uid="{C4BBAE4A-20BF-4AD4-8730-0C50437551D5}"/>
    <cellStyle name="20% - uthevingsfarge 4 55 2_AVA DVA EL" xfId="16101" xr:uid="{8FE90E9B-3B5B-4AD2-909E-B09E99851ACE}"/>
    <cellStyle name="20% - uthevingsfarge 4 55 3" xfId="16102" xr:uid="{1004787E-F5AA-4160-963D-E050B86814DD}"/>
    <cellStyle name="20% - uthevingsfarge 4 55_4Q16" xfId="16103" xr:uid="{695811DD-D048-4A57-B3EC-379DA7C3E71B}"/>
    <cellStyle name="20% - uthevingsfarge 4 56" xfId="16104" xr:uid="{E270FB24-654C-4EC1-B5C7-BA5812F6435D}"/>
    <cellStyle name="20% - uthevingsfarge 4 56 2" xfId="16105" xr:uid="{1F924600-AD3F-4506-950D-964691D8766A}"/>
    <cellStyle name="20% - uthevingsfarge 4 56 2 2" xfId="16106" xr:uid="{6596CDFC-F9AC-4B58-93A3-5F020F4B802E}"/>
    <cellStyle name="20% - uthevingsfarge 4 56 2_AVA DVA EL" xfId="16107" xr:uid="{E07807C3-C605-457F-B80E-D380A665E7CA}"/>
    <cellStyle name="20% - uthevingsfarge 4 56 3" xfId="16108" xr:uid="{0102329D-265B-4E24-B569-83CC8666FAA3}"/>
    <cellStyle name="20% - uthevingsfarge 4 56_4Q16" xfId="16109" xr:uid="{99417F10-2322-4589-BE4F-894C5A3C042F}"/>
    <cellStyle name="20% - uthevingsfarge 4 57" xfId="16110" xr:uid="{EFCBB120-AA34-4FCF-B518-BCA9925B15E9}"/>
    <cellStyle name="20% - uthevingsfarge 4 57 2" xfId="16111" xr:uid="{6B63F547-3BBB-456D-9B65-3AAD9EFF9E74}"/>
    <cellStyle name="20% - uthevingsfarge 4 57 2 2" xfId="16112" xr:uid="{E7C0C35F-051C-4472-AD71-77E11B36B16C}"/>
    <cellStyle name="20% - uthevingsfarge 4 57 2_AVA DVA EL" xfId="16113" xr:uid="{8D361E4C-7489-4761-8FD7-8187B75AC07D}"/>
    <cellStyle name="20% - uthevingsfarge 4 57 3" xfId="16114" xr:uid="{BFD8E5A3-BFE0-4BB5-9423-846E220763F8}"/>
    <cellStyle name="20% - uthevingsfarge 4 57_4Q16" xfId="16115" xr:uid="{757796C2-1B93-4209-BBA6-5CAC15FC17C8}"/>
    <cellStyle name="20% - uthevingsfarge 4 58" xfId="16116" xr:uid="{6DFBB8A4-6D92-49CC-926D-4B27853F5133}"/>
    <cellStyle name="20% - uthevingsfarge 4 58 2" xfId="16117" xr:uid="{E1BADC91-40D6-41A8-9275-E17FC069B0AD}"/>
    <cellStyle name="20% - uthevingsfarge 4 58 2 2" xfId="16118" xr:uid="{F54322A3-FA57-4217-98E6-23540F965FE6}"/>
    <cellStyle name="20% - uthevingsfarge 4 58 2_AVA DVA EL" xfId="16119" xr:uid="{54BC7112-3246-4B2D-820C-D7C7DAC7F013}"/>
    <cellStyle name="20% - uthevingsfarge 4 58 3" xfId="16120" xr:uid="{12ACD013-840E-4B1E-A583-346E9BBEB80D}"/>
    <cellStyle name="20% - uthevingsfarge 4 58_4Q16" xfId="16121" xr:uid="{3EC16709-43C1-4738-A80C-5E54BA20C376}"/>
    <cellStyle name="20% - uthevingsfarge 4 59" xfId="16122" xr:uid="{C7350F6A-910D-4E01-AAC5-85F487707C89}"/>
    <cellStyle name="20% - uthevingsfarge 4 59 2" xfId="16123" xr:uid="{71031992-378B-4F47-8D7F-E5D0FBCFF2A0}"/>
    <cellStyle name="20% - uthevingsfarge 4 59 2 2" xfId="16124" xr:uid="{555AA401-121C-4275-9C10-04C48BCE7A68}"/>
    <cellStyle name="20% - uthevingsfarge 4 59 2_AVA DVA EL" xfId="16125" xr:uid="{A977223D-8D4D-4EB7-B8F5-8E0C659EE38C}"/>
    <cellStyle name="20% - uthevingsfarge 4 59 3" xfId="16126" xr:uid="{EABA21FF-7D64-4AB6-AAF6-E693B69FA92D}"/>
    <cellStyle name="20% - uthevingsfarge 4 59_4Q16" xfId="16127"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29"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28" xr:uid="{BDD39B6B-3BDC-4BA8-9C8C-E738710B2832}"/>
    <cellStyle name="20% - uthevingsfarge 4 6 6" xfId="41030" xr:uid="{548384B1-BB14-4D33-8FCA-79F8F94C651E}"/>
    <cellStyle name="20% - uthevingsfarge 4 6 7" xfId="41031" xr:uid="{7FF9B0C1-F13C-47AE-BEDE-3600B609FE0D}"/>
    <cellStyle name="20% - uthevingsfarge 4 6 8" xfId="41032" xr:uid="{01038494-140B-4428-848C-A53274C18A01}"/>
    <cellStyle name="20% - uthevingsfarge 4 6 9" xfId="41033" xr:uid="{8163F8F8-E8F6-438E-B6E1-CA23D007685E}"/>
    <cellStyle name="20% - uthevingsfarge 4 6_3. Chng in credit spreads" xfId="4297" xr:uid="{2EB2625E-88E0-4581-844E-8D6CF265B349}"/>
    <cellStyle name="20% - uthevingsfarge 4 60" xfId="16129" xr:uid="{B94FA1DD-E903-468E-982E-507670B0F747}"/>
    <cellStyle name="20% - uthevingsfarge 4 60 2" xfId="16130" xr:uid="{396F044E-489F-4CDC-806F-CAA59F0FD194}"/>
    <cellStyle name="20% - uthevingsfarge 4 60 3" xfId="16131" xr:uid="{0932B7F6-C28D-4ED2-B811-BC9C273D1C53}"/>
    <cellStyle name="20% - uthevingsfarge 4 60_AVA DVA EL" xfId="16132" xr:uid="{6F88CCFB-1D28-46F8-BFC3-9CD31E550F62}"/>
    <cellStyle name="20% - uthevingsfarge 4 61" xfId="16133" xr:uid="{CB030369-704A-4393-BA8E-C16CCA51FFCA}"/>
    <cellStyle name="20% - uthevingsfarge 4 61 2" xfId="16134" xr:uid="{339E0791-8501-4CBE-89ED-40F7F43D20D7}"/>
    <cellStyle name="20% - uthevingsfarge 4 61 3" xfId="16135" xr:uid="{E509B9A1-B173-40B8-9ECB-B63741D0EF04}"/>
    <cellStyle name="20% - uthevingsfarge 4 61_AVA DVA EL" xfId="16136" xr:uid="{961961BF-3833-46A5-A124-C8BB2E70F411}"/>
    <cellStyle name="20% - uthevingsfarge 4 62" xfId="16137" xr:uid="{96C8F340-E7B1-49DA-83AC-B303FB430461}"/>
    <cellStyle name="20% - uthevingsfarge 4 62 2" xfId="16138" xr:uid="{0BEB610D-72F1-4CDD-8136-7D2D57EB6A87}"/>
    <cellStyle name="20% - uthevingsfarge 4 62_AVA DVA EL" xfId="16139" xr:uid="{DD43A47B-669B-44CB-8046-85766E7EAEA3}"/>
    <cellStyle name="20% - uthevingsfarge 4 63" xfId="16140" xr:uid="{2A10B9F3-0FCB-4C30-8BA5-6F167C7B2E51}"/>
    <cellStyle name="20% - uthevingsfarge 4 64" xfId="16141" xr:uid="{2A140B77-D831-4783-97DD-849341D74D14}"/>
    <cellStyle name="20% - uthevingsfarge 4 65" xfId="16142" xr:uid="{831C4654-763B-4B5A-A901-9AAECED4ADCD}"/>
    <cellStyle name="20% - uthevingsfarge 4 66" xfId="16143" xr:uid="{5C77615B-279D-4A9C-9678-08711BA52C9C}"/>
    <cellStyle name="20% - uthevingsfarge 4 7" xfId="4298" xr:uid="{14EA4DF7-E3C7-45DA-A3BA-C711BF36951B}"/>
    <cellStyle name="20% - uthevingsfarge 4 7 2" xfId="4299" xr:uid="{747F6084-7F9E-46BF-8BD6-E3747EA41D9E}"/>
    <cellStyle name="20% - uthevingsfarge 4 7 2 2" xfId="16144" xr:uid="{34E6A4CE-7BF2-416F-B3CF-D96F7680A61F}"/>
    <cellStyle name="20% - uthevingsfarge 4 7 2_AVA DVA EL" xfId="16145" xr:uid="{A00D6515-2149-4C00-BF87-7D3B032B9D80}"/>
    <cellStyle name="20% - uthevingsfarge 4 7 3" xfId="16146" xr:uid="{D06044E4-C9FB-4A65-9314-610FE12D7959}"/>
    <cellStyle name="20% - uthevingsfarge 4 7 3 2" xfId="16147" xr:uid="{0A2F7C40-6C7F-4667-9096-5E3A9D288CC6}"/>
    <cellStyle name="20% - uthevingsfarge 4 7 3_AVA DVA EL" xfId="16148" xr:uid="{92C3A314-D25B-4D8A-831D-64BE2C639083}"/>
    <cellStyle name="20% - uthevingsfarge 4 7 4" xfId="16149" xr:uid="{B274E881-BA47-4A30-8296-BCF7EA12FB99}"/>
    <cellStyle name="20% - uthevingsfarge 4 7 5" xfId="16150"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51" xr:uid="{649D68B0-A528-4983-B115-2C0E1CFB7E0A}"/>
    <cellStyle name="20% - uthevingsfarge 4 8 2_AVA DVA EL" xfId="16152" xr:uid="{20A5C2CD-D332-4231-9DE9-F9627A74BC69}"/>
    <cellStyle name="20% - uthevingsfarge 4 8 3" xfId="16153" xr:uid="{EE7DE7CC-A46F-42D6-8CBF-92BB99C38B5B}"/>
    <cellStyle name="20% - uthevingsfarge 4 8_3. Chng in credit spreads" xfId="4303" xr:uid="{79CAB9BC-5A1A-459F-9563-38DF709C06F8}"/>
    <cellStyle name="20% - uthevingsfarge 4 9" xfId="4304" xr:uid="{6D925BC0-BF34-4537-A9F8-41CB4B6DD806}"/>
    <cellStyle name="20% - uthevingsfarge 4 9 2" xfId="16154" xr:uid="{3CD4A2F0-8556-4491-B45D-18F3B531F738}"/>
    <cellStyle name="20% - uthevingsfarge 4 9 2 2" xfId="16155" xr:uid="{56731900-F46A-472E-9FAB-EB23AD3A42E5}"/>
    <cellStyle name="20% - uthevingsfarge 4 9 2_AVA DVA EL" xfId="16156" xr:uid="{212B2CFF-1478-4A61-A1B3-A02BFE55956A}"/>
    <cellStyle name="20% - uthevingsfarge 4 9 3" xfId="16157" xr:uid="{CD7600F0-0474-4510-9334-F294AA06B935}"/>
    <cellStyle name="20% - uthevingsfarge 4 9_4Q16" xfId="16158"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159" xr:uid="{B1B92053-EDE4-4AC4-B703-E4E4B1EA91F7}"/>
    <cellStyle name="20% - uthevingsfarge 5 10 2 2" xfId="16160" xr:uid="{A7D5967E-FE40-4CA6-82DD-817D4913B362}"/>
    <cellStyle name="20% - uthevingsfarge 5 10 2_AVA DVA EL" xfId="16161" xr:uid="{4B21C141-8E19-4AFC-BFEB-D6925409821D}"/>
    <cellStyle name="20% - uthevingsfarge 5 10 3" xfId="16162" xr:uid="{60F87A2C-CCE1-41D4-AC18-D5D336BA7B34}"/>
    <cellStyle name="20% - uthevingsfarge 5 10_4Q16" xfId="16163" xr:uid="{66F20662-E22E-455C-8101-F0B45E444A89}"/>
    <cellStyle name="20% - uthevingsfarge 5 11" xfId="16164" xr:uid="{B1F87181-1C8A-4A8B-BEDF-A0C0CCDEE0A9}"/>
    <cellStyle name="20% - uthevingsfarge 5 11 2" xfId="16165" xr:uid="{ED21F7E3-D7B4-4DD2-9293-998EA76CBF3D}"/>
    <cellStyle name="20% - uthevingsfarge 5 11 2 2" xfId="16166" xr:uid="{13D847B6-32D3-44BF-BB82-94C7ADFB00A7}"/>
    <cellStyle name="20% - uthevingsfarge 5 11 2_AVA DVA EL" xfId="16167" xr:uid="{6E7CB12C-1B60-443B-AB6D-BA946168139C}"/>
    <cellStyle name="20% - uthevingsfarge 5 11 3" xfId="16168" xr:uid="{8A9F6ADE-9B0C-4C05-B13C-55A5463FE3FC}"/>
    <cellStyle name="20% - uthevingsfarge 5 11_4Q16" xfId="16169" xr:uid="{649CC4E0-F09B-4A3D-8D5B-E98250EF4F84}"/>
    <cellStyle name="20% - uthevingsfarge 5 12" xfId="16170" xr:uid="{2621AF7E-BCAA-4E9F-8D97-A5BA240ECD90}"/>
    <cellStyle name="20% - uthevingsfarge 5 12 2" xfId="16171" xr:uid="{5BD2C02F-2F00-4657-91C8-30C60978F5DC}"/>
    <cellStyle name="20% - uthevingsfarge 5 12 2 2" xfId="16172" xr:uid="{A71B81AD-8893-487D-85AF-C8FAB1D9F005}"/>
    <cellStyle name="20% - uthevingsfarge 5 12 2_AVA DVA EL" xfId="16173" xr:uid="{144B8A21-BC15-478A-A706-8FF1FFDEE2FE}"/>
    <cellStyle name="20% - uthevingsfarge 5 12 3" xfId="16174" xr:uid="{96DECED7-305F-47A7-A73E-D538FB047A90}"/>
    <cellStyle name="20% - uthevingsfarge 5 12_4Q16" xfId="16175" xr:uid="{F328DB9A-F975-4EB0-B597-3D42FB171893}"/>
    <cellStyle name="20% - uthevingsfarge 5 13" xfId="16176" xr:uid="{12A1E033-873F-45E0-BD53-E87FC779C97D}"/>
    <cellStyle name="20% - uthevingsfarge 5 13 2" xfId="16177" xr:uid="{2121587F-7F24-4A35-9509-767573C5F977}"/>
    <cellStyle name="20% - uthevingsfarge 5 13 2 2" xfId="16178" xr:uid="{CE3CA0F7-B356-4C1D-B321-A292CDF7AFD0}"/>
    <cellStyle name="20% - uthevingsfarge 5 13 2_AVA DVA EL" xfId="16179" xr:uid="{05C3A931-D0DF-4DE2-92B7-5A1382AC2C23}"/>
    <cellStyle name="20% - uthevingsfarge 5 13 3" xfId="16180" xr:uid="{8D51B37B-77EF-4560-B382-172F841B8BFA}"/>
    <cellStyle name="20% - uthevingsfarge 5 13_4Q16" xfId="16181" xr:uid="{1C1928CB-4C01-469E-8B34-3C5D8DD889CE}"/>
    <cellStyle name="20% - uthevingsfarge 5 14" xfId="16182" xr:uid="{243BD835-5455-4705-8342-B5EEE2517309}"/>
    <cellStyle name="20% - uthevingsfarge 5 14 2" xfId="16183" xr:uid="{E5107830-EDB4-42F8-8A17-DAE57027BE23}"/>
    <cellStyle name="20% - uthevingsfarge 5 14 2 2" xfId="16184" xr:uid="{2792AF51-DBF9-4C63-81A9-C874AC815B78}"/>
    <cellStyle name="20% - uthevingsfarge 5 14 2_AVA DVA EL" xfId="16185" xr:uid="{6B454FE6-1B66-41F7-9C11-E1E0AFBF6DF4}"/>
    <cellStyle name="20% - uthevingsfarge 5 14 3" xfId="16186" xr:uid="{5E16B103-7D25-4706-AE27-CE488B8FB835}"/>
    <cellStyle name="20% - uthevingsfarge 5 14_4Q16" xfId="16187" xr:uid="{5A0A73FA-196C-4DE4-8806-96F7B84BFAED}"/>
    <cellStyle name="20% - uthevingsfarge 5 15" xfId="16188" xr:uid="{449D5491-D45F-4FD0-8509-A4393DA9A42F}"/>
    <cellStyle name="20% - uthevingsfarge 5 15 2" xfId="16189" xr:uid="{A3250DC5-627A-4DE4-A897-6A79A3FC3D78}"/>
    <cellStyle name="20% - uthevingsfarge 5 15 2 2" xfId="16190" xr:uid="{C1DFDE9A-5510-4DD2-8C12-9734782119AE}"/>
    <cellStyle name="20% - uthevingsfarge 5 15 2_AVA DVA EL" xfId="16191" xr:uid="{F4F5547F-0A15-40CC-A39E-922E12D01AE4}"/>
    <cellStyle name="20% - uthevingsfarge 5 15 3" xfId="16192" xr:uid="{28F981E0-1409-4F0E-9D33-C7C3DCBF5AEF}"/>
    <cellStyle name="20% - uthevingsfarge 5 15_4Q16" xfId="16193" xr:uid="{7FF871CF-9C3A-4874-8478-7E3FEC0B8216}"/>
    <cellStyle name="20% - uthevingsfarge 5 16" xfId="16194" xr:uid="{7F2B02CA-3A07-4D5D-A163-721A6F1165D7}"/>
    <cellStyle name="20% - uthevingsfarge 5 16 2" xfId="16195" xr:uid="{2894E0FD-6769-4D96-9B35-49724A6E7F92}"/>
    <cellStyle name="20% - uthevingsfarge 5 16 2 2" xfId="16196" xr:uid="{58C97EEF-8C6D-49F3-BB42-28E48AAF83CE}"/>
    <cellStyle name="20% - uthevingsfarge 5 16 2_AVA DVA EL" xfId="16197" xr:uid="{D9747941-C89A-411A-B4DA-F269A99D9FE8}"/>
    <cellStyle name="20% - uthevingsfarge 5 16 3" xfId="16198" xr:uid="{7409B15A-2ED4-45AE-8E59-E4A88FD3D1B2}"/>
    <cellStyle name="20% - uthevingsfarge 5 16_4Q16" xfId="16199" xr:uid="{205589D9-468A-4CF2-8393-581E1EAA3AC2}"/>
    <cellStyle name="20% - uthevingsfarge 5 17" xfId="16200" xr:uid="{885BD6B5-B8FB-461B-B32E-F71597AC3C26}"/>
    <cellStyle name="20% - uthevingsfarge 5 17 2" xfId="16201" xr:uid="{1B77DE31-9BD8-45BE-B7AB-B267F9A72C72}"/>
    <cellStyle name="20% - uthevingsfarge 5 17 2 2" xfId="16202" xr:uid="{5680E7C2-6690-4EF6-9BB6-E86FCEA7B5F0}"/>
    <cellStyle name="20% - uthevingsfarge 5 17 2_AVA DVA EL" xfId="16203" xr:uid="{F8A44A3F-7216-4A67-808F-07FCD57FB72F}"/>
    <cellStyle name="20% - uthevingsfarge 5 17 3" xfId="16204" xr:uid="{17F8B4F8-A7CE-49EE-B456-16FBE8733A6A}"/>
    <cellStyle name="20% - uthevingsfarge 5 17_4Q16" xfId="16205" xr:uid="{94616BAC-615F-4070-ADF4-AA636C489B97}"/>
    <cellStyle name="20% - uthevingsfarge 5 18" xfId="16206" xr:uid="{B28339AA-212D-4E09-A366-195A9FF8AA46}"/>
    <cellStyle name="20% - uthevingsfarge 5 18 2" xfId="16207" xr:uid="{C568E228-4101-4293-A653-0B12955608F1}"/>
    <cellStyle name="20% - uthevingsfarge 5 18 2 2" xfId="16208" xr:uid="{3044B6D0-801D-486A-8DF5-11A7939E6706}"/>
    <cellStyle name="20% - uthevingsfarge 5 18 2_AVA DVA EL" xfId="16209" xr:uid="{1D4C990F-79C4-4B5C-95FA-C3AFDCB8AB2E}"/>
    <cellStyle name="20% - uthevingsfarge 5 18 3" xfId="16210" xr:uid="{4848F604-2AF2-4E10-ABE3-A78157CBED7E}"/>
    <cellStyle name="20% - uthevingsfarge 5 18_4Q16" xfId="16211" xr:uid="{4E6FE8A1-1255-47B1-A5DF-5CFD4FD1A198}"/>
    <cellStyle name="20% - uthevingsfarge 5 19" xfId="16212" xr:uid="{67C8C8CF-B3FB-4853-ADF1-6F54317A433F}"/>
    <cellStyle name="20% - uthevingsfarge 5 19 2" xfId="16213" xr:uid="{79185148-3B7F-40F5-ABC7-9333D8FBA3F0}"/>
    <cellStyle name="20% - uthevingsfarge 5 19 2 2" xfId="16214" xr:uid="{3781C459-C2CA-4C2F-8843-879BE7EC8302}"/>
    <cellStyle name="20% - uthevingsfarge 5 19 2_AVA DVA EL" xfId="16215" xr:uid="{8BEA9E61-4A71-48E3-B1D7-6F179986A33A}"/>
    <cellStyle name="20% - uthevingsfarge 5 19 3" xfId="16216" xr:uid="{826F28AC-5210-4D18-841C-010821B04FC4}"/>
    <cellStyle name="20% - uthevingsfarge 5 19_4Q16" xfId="16217" xr:uid="{C1D7EB79-D8EB-4B7A-811C-2809CEE12489}"/>
    <cellStyle name="20% - uthevingsfarge 5 2" xfId="4308" xr:uid="{4571FF07-B4BC-4742-B9CB-355E73262D04}"/>
    <cellStyle name="20% - uthevingsfarge 5 2 10" xfId="16218" xr:uid="{5389C991-62E7-4487-A245-E89332DBE8A2}"/>
    <cellStyle name="20% - uthevingsfarge 5 2 10 2" xfId="16219" xr:uid="{D6C0986B-9E2B-4874-B68C-60FC9B33810A}"/>
    <cellStyle name="20% - uthevingsfarge 5 2 10 3" xfId="16220" xr:uid="{A3841D00-48B6-41C7-96C8-98AA44CD563D}"/>
    <cellStyle name="20% - uthevingsfarge 5 2 10_AVA DVA EL" xfId="16221" xr:uid="{6B16A3EB-3090-42D4-A370-93733A6F523B}"/>
    <cellStyle name="20% - uthevingsfarge 5 2 11" xfId="16222" xr:uid="{868F9760-C7BD-4AD7-B942-FDC539D89C1D}"/>
    <cellStyle name="20% - uthevingsfarge 5 2 12" xfId="16223"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24"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25"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26"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27"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34"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28"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29"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35"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30"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31"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32" xr:uid="{9FFE9054-987F-4A9F-8AB1-AB00A9A661B4}"/>
    <cellStyle name="20% - uthevingsfarge 5 2 7 2_AVA DVA EL" xfId="16233" xr:uid="{4C43A5D0-FBDF-4D7A-8F76-73D4861AD3BC}"/>
    <cellStyle name="20% - uthevingsfarge 5 2 7 3" xfId="16234" xr:uid="{32D7DBED-8D7C-4B47-8992-5F5CCA8521B4}"/>
    <cellStyle name="20% - uthevingsfarge 5 2 7 4" xfId="16235"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36" xr:uid="{D276DC04-1AAA-4CC6-A264-43C56414AE3C}"/>
    <cellStyle name="20% - uthevingsfarge 5 2 8_3. Chng in credit spreads" xfId="4413" xr:uid="{79FABB76-8CC9-47AF-9623-48890BAEBDC2}"/>
    <cellStyle name="20% - uthevingsfarge 5 2 9" xfId="16237" xr:uid="{171F856E-71C5-4DD7-B0E1-58E5DE4968A3}"/>
    <cellStyle name="20% - uthevingsfarge 5 2 9 2" xfId="16238" xr:uid="{32911FCD-DDCF-489A-B919-07811464B483}"/>
    <cellStyle name="20% - uthevingsfarge 5 2 9 3" xfId="16239" xr:uid="{B6BAFEC8-FD58-4C22-8F30-18DBAFE51BDE}"/>
    <cellStyle name="20% - uthevingsfarge 5 2 9_AVA DVA EL" xfId="16240" xr:uid="{3AC13C61-11BD-4A0E-853C-81A48B650D55}"/>
    <cellStyle name="20% - uthevingsfarge 5 2_4Q16" xfId="16241" xr:uid="{B6B5DD63-4279-4DEE-82E0-2FFBFE06534B}"/>
    <cellStyle name="20% - uthevingsfarge 5 20" xfId="16242" xr:uid="{45F4E47C-3204-47CB-8F55-46DA8FD1282D}"/>
    <cellStyle name="20% - uthevingsfarge 5 20 2" xfId="16243" xr:uid="{14BBCBEF-AB59-418E-9682-2B45767AD9DA}"/>
    <cellStyle name="20% - uthevingsfarge 5 20 2 2" xfId="16244" xr:uid="{048CAB70-175C-4E80-963A-2D3081AA9BF7}"/>
    <cellStyle name="20% - uthevingsfarge 5 20 2_AVA DVA EL" xfId="16245" xr:uid="{D1CFC1FC-253F-48CD-BA4E-A69D3685B267}"/>
    <cellStyle name="20% - uthevingsfarge 5 20 3" xfId="16246" xr:uid="{4C307F6E-7E42-4A82-A186-18F14FE64E8E}"/>
    <cellStyle name="20% - uthevingsfarge 5 20_4Q16" xfId="16247" xr:uid="{95E95387-4870-4AB2-A93D-F6758457C206}"/>
    <cellStyle name="20% - uthevingsfarge 5 21" xfId="16248" xr:uid="{89753B1A-8355-4737-BD17-23C880B7CA07}"/>
    <cellStyle name="20% - uthevingsfarge 5 21 2" xfId="16249" xr:uid="{EDFCD3CF-4C6C-4F00-BB1A-BF53F88FE07F}"/>
    <cellStyle name="20% - uthevingsfarge 5 21 2 2" xfId="16250" xr:uid="{D860C542-4910-4844-85F3-9D5DE161A268}"/>
    <cellStyle name="20% - uthevingsfarge 5 21 2_AVA DVA EL" xfId="16251" xr:uid="{594E9643-EF9E-4831-9C53-9CEAF37EDEC6}"/>
    <cellStyle name="20% - uthevingsfarge 5 21 3" xfId="16252" xr:uid="{C193A1C9-2926-4A2E-AB8A-D9A540282E9D}"/>
    <cellStyle name="20% - uthevingsfarge 5 21_4Q16" xfId="16253" xr:uid="{61271A32-A908-4AFB-AFED-8F8A91E2DEB2}"/>
    <cellStyle name="20% - uthevingsfarge 5 22" xfId="16254" xr:uid="{175CEAA9-A20A-47B2-A40E-BB0362EC3655}"/>
    <cellStyle name="20% - uthevingsfarge 5 22 2" xfId="16255" xr:uid="{4E92FCE3-2621-4AE7-AF28-DB67261E192C}"/>
    <cellStyle name="20% - uthevingsfarge 5 22 2 2" xfId="16256" xr:uid="{33BAA5D7-725A-4158-BD30-ED08CEEB9F95}"/>
    <cellStyle name="20% - uthevingsfarge 5 22 2_AVA DVA EL" xfId="16257" xr:uid="{B3D70662-D8A0-4DF6-8FA9-9FA1DCD524FD}"/>
    <cellStyle name="20% - uthevingsfarge 5 22 3" xfId="16258" xr:uid="{CDDA7D75-0886-41F5-BD9B-CAE12ECB008A}"/>
    <cellStyle name="20% - uthevingsfarge 5 22_4Q16" xfId="16259" xr:uid="{C6B22D35-DFAE-4F08-95C0-2B276143D454}"/>
    <cellStyle name="20% - uthevingsfarge 5 23" xfId="16260" xr:uid="{4F1CD803-E5EE-4DBD-8704-9074031AAD8F}"/>
    <cellStyle name="20% - uthevingsfarge 5 23 2" xfId="16261" xr:uid="{170519AC-1620-4BF4-B0C1-0B01C6E44A84}"/>
    <cellStyle name="20% - uthevingsfarge 5 23 2 2" xfId="16262" xr:uid="{123B9B03-4C25-4D42-AAA6-5E080D28C466}"/>
    <cellStyle name="20% - uthevingsfarge 5 23 2_AVA DVA EL" xfId="16263" xr:uid="{3B08330D-E70F-43C3-B68D-A61DBA73E9E7}"/>
    <cellStyle name="20% - uthevingsfarge 5 23 3" xfId="16264" xr:uid="{CF8376B6-69D9-4FB0-BD86-B4DFFFFAFDD5}"/>
    <cellStyle name="20% - uthevingsfarge 5 23_4Q16" xfId="16265" xr:uid="{02526826-7346-4189-A480-1D275A175773}"/>
    <cellStyle name="20% - uthevingsfarge 5 24" xfId="16266" xr:uid="{3AFB9BC6-63C0-4795-93C2-5D311AF8F348}"/>
    <cellStyle name="20% - uthevingsfarge 5 24 2" xfId="16267" xr:uid="{3B474D30-82D6-4EAD-AE09-9F81C028576F}"/>
    <cellStyle name="20% - uthevingsfarge 5 24 2 2" xfId="16268" xr:uid="{71E0CBE5-DAEB-4668-85D3-9E4DE9A9E132}"/>
    <cellStyle name="20% - uthevingsfarge 5 24 2_AVA DVA EL" xfId="16269" xr:uid="{780C6BD1-9C4A-48A2-B4B2-83B9CC5273A2}"/>
    <cellStyle name="20% - uthevingsfarge 5 24 3" xfId="16270" xr:uid="{59BC5BDB-9C7F-43B1-B032-D08FFCDEBBED}"/>
    <cellStyle name="20% - uthevingsfarge 5 24_4Q16" xfId="16271" xr:uid="{DD7D5517-E251-4DFF-94CD-F4FABA380EC3}"/>
    <cellStyle name="20% - uthevingsfarge 5 25" xfId="16272" xr:uid="{4EE8E895-3E2C-4661-A81D-E2FE602756CC}"/>
    <cellStyle name="20% - uthevingsfarge 5 25 2" xfId="16273" xr:uid="{05AF1981-1CEB-4544-BF05-364C63278E43}"/>
    <cellStyle name="20% - uthevingsfarge 5 25 2 2" xfId="16274" xr:uid="{AFBAC567-F999-48F7-BBA9-F66FED4C2B6F}"/>
    <cellStyle name="20% - uthevingsfarge 5 25 2_AVA DVA EL" xfId="16275" xr:uid="{28A70077-94DB-4373-BFDD-17A6304642B4}"/>
    <cellStyle name="20% - uthevingsfarge 5 25 3" xfId="16276" xr:uid="{D0D37753-E1A9-48F4-AD21-76BA7A776E1B}"/>
    <cellStyle name="20% - uthevingsfarge 5 25_4Q16" xfId="16277" xr:uid="{1621220D-9385-456D-B8B3-61BB46DEE347}"/>
    <cellStyle name="20% - uthevingsfarge 5 26" xfId="16278" xr:uid="{57D5FA6D-28B0-4396-9CB9-BB22C208C081}"/>
    <cellStyle name="20% - uthevingsfarge 5 26 2" xfId="16279" xr:uid="{C32E6F9A-573F-40EB-8E2D-2ABC0EBECBC9}"/>
    <cellStyle name="20% - uthevingsfarge 5 26 2 2" xfId="16280" xr:uid="{EC457DE0-43DF-4BC2-BB2A-B4E8628EA41B}"/>
    <cellStyle name="20% - uthevingsfarge 5 26 2_AVA DVA EL" xfId="16281" xr:uid="{5385C98D-BB15-45BF-A6B0-0ACA1C29C79F}"/>
    <cellStyle name="20% - uthevingsfarge 5 26 3" xfId="16282" xr:uid="{D0F495F1-7B58-491F-828A-45F95695E478}"/>
    <cellStyle name="20% - uthevingsfarge 5 26_4Q16" xfId="16283" xr:uid="{06F0C44C-69FB-4EED-8CCB-6EA6B9978F8F}"/>
    <cellStyle name="20% - uthevingsfarge 5 27" xfId="16284" xr:uid="{CA81ACCE-A33E-4A4B-B8A4-D650DB405EE1}"/>
    <cellStyle name="20% - uthevingsfarge 5 27 2" xfId="16285" xr:uid="{0FFE041B-BE18-4D12-8F4F-CAF274815014}"/>
    <cellStyle name="20% - uthevingsfarge 5 27 2 2" xfId="16286" xr:uid="{A3700B47-0C47-4EB8-B0AA-62915DF3EBBD}"/>
    <cellStyle name="20% - uthevingsfarge 5 27 2_AVA DVA EL" xfId="16287" xr:uid="{D7D38D94-AF95-488F-9C9B-2FFABCB327E7}"/>
    <cellStyle name="20% - uthevingsfarge 5 27 3" xfId="16288" xr:uid="{B1513347-00BA-4FC7-9489-31E88C4CE806}"/>
    <cellStyle name="20% - uthevingsfarge 5 27_4Q16" xfId="16289" xr:uid="{E7B056D6-B5E3-4F86-8B56-5534D059842E}"/>
    <cellStyle name="20% - uthevingsfarge 5 28" xfId="16290" xr:uid="{E62B9EEF-88C5-498F-8CB5-CDDD37AA2299}"/>
    <cellStyle name="20% - uthevingsfarge 5 28 2" xfId="16291" xr:uid="{705E7D46-2CD7-4F70-A3E5-E2CF5CBFF7D7}"/>
    <cellStyle name="20% - uthevingsfarge 5 28 2 2" xfId="16292" xr:uid="{8B021EA1-6776-44DD-9E24-2E80FAC893F2}"/>
    <cellStyle name="20% - uthevingsfarge 5 28 2_AVA DVA EL" xfId="16293" xr:uid="{F392BEBC-33B2-473D-B170-FAF8554BF233}"/>
    <cellStyle name="20% - uthevingsfarge 5 28 3" xfId="16294" xr:uid="{C8D9A225-6C5F-41B3-BBC1-86ECFF5F56A7}"/>
    <cellStyle name="20% - uthevingsfarge 5 28_4Q16" xfId="16295" xr:uid="{3C00A508-5CC3-4A2A-8A55-EF34AA673F45}"/>
    <cellStyle name="20% - uthevingsfarge 5 29" xfId="16296" xr:uid="{73393370-B220-4AD9-BA47-8AFB3CAA1F8F}"/>
    <cellStyle name="20% - uthevingsfarge 5 29 2" xfId="16297" xr:uid="{7D662E1A-03C6-4929-9C64-14A0AE30163D}"/>
    <cellStyle name="20% - uthevingsfarge 5 29 2 2" xfId="16298" xr:uid="{38E30D7F-52C1-4D6C-9207-46E88AD3B3F9}"/>
    <cellStyle name="20% - uthevingsfarge 5 29 2_AVA DVA EL" xfId="16299" xr:uid="{C3E50495-FC73-4843-81C0-BC926164B64E}"/>
    <cellStyle name="20% - uthevingsfarge 5 29 3" xfId="16300" xr:uid="{70ACDCDE-E855-4B94-B9C8-F4BFA98CFF4B}"/>
    <cellStyle name="20% - uthevingsfarge 5 29_4Q16" xfId="16301"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02"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03"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04" xr:uid="{4F33EB5A-3AEC-401D-B42F-5B7026C3A81D}"/>
    <cellStyle name="20% - uthevingsfarge 5 3 2 5 3" xfId="16305" xr:uid="{8936815C-6599-4BF5-83E9-1046FB76B77D}"/>
    <cellStyle name="20% - uthevingsfarge 5 3 2 5_AVA DVA EL" xfId="16306" xr:uid="{E163084A-855D-4B42-B53F-0AE682FC51B3}"/>
    <cellStyle name="20% - uthevingsfarge 5 3 2 6" xfId="16307" xr:uid="{F2C25611-5EFE-4842-866C-5C2126B4E943}"/>
    <cellStyle name="20% - uthevingsfarge 5 3 2 6 2" xfId="16308" xr:uid="{2F41B41D-E511-4F85-82B0-D094FB9C9E36}"/>
    <cellStyle name="20% - uthevingsfarge 5 3 2 6_AVA DVA EL" xfId="16309" xr:uid="{952EA68D-6AED-4308-8540-1CD4B1DB5563}"/>
    <cellStyle name="20% - uthevingsfarge 5 3 2 7" xfId="16310"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11"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12"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13" xr:uid="{66E3AA16-6956-404A-AF2E-35E73E3E85E7}"/>
    <cellStyle name="20% - uthevingsfarge 5 3_4Q16" xfId="16314" xr:uid="{00E63A4A-E1AE-4A23-A7A5-4545C6785C2E}"/>
    <cellStyle name="20% - uthevingsfarge 5 30" xfId="16315" xr:uid="{3C43E786-8E5C-4FD0-9444-B90A3C64F5FA}"/>
    <cellStyle name="20% - uthevingsfarge 5 30 2" xfId="16316" xr:uid="{E63A33FF-6C00-457A-A7AD-45A9279E5D43}"/>
    <cellStyle name="20% - uthevingsfarge 5 30 2 2" xfId="16317" xr:uid="{2DCF494C-BDB7-4256-B04B-25FE72B592F5}"/>
    <cellStyle name="20% - uthevingsfarge 5 30 2_AVA DVA EL" xfId="16318" xr:uid="{26A2A4E7-2271-420B-8DB5-AFCD77BC33FA}"/>
    <cellStyle name="20% - uthevingsfarge 5 30 3" xfId="16319" xr:uid="{A7CE5AA0-089E-4942-9568-032BC8F30788}"/>
    <cellStyle name="20% - uthevingsfarge 5 30_4Q16" xfId="16320" xr:uid="{C405554D-EC38-40C0-8A89-0ACE30093AC9}"/>
    <cellStyle name="20% - uthevingsfarge 5 31" xfId="16321" xr:uid="{3AD22F3C-9132-4900-B7F3-1FEC9FB1B1C7}"/>
    <cellStyle name="20% - uthevingsfarge 5 31 2" xfId="16322" xr:uid="{7647B793-5325-4492-9ACA-EC4BE978273C}"/>
    <cellStyle name="20% - uthevingsfarge 5 31 2 2" xfId="16323" xr:uid="{BA219946-E496-49E7-95E9-B948437E86F1}"/>
    <cellStyle name="20% - uthevingsfarge 5 31 2_AVA DVA EL" xfId="16324" xr:uid="{4C98795A-77CB-4F78-9AD6-9B0D786AD48A}"/>
    <cellStyle name="20% - uthevingsfarge 5 31 3" xfId="16325" xr:uid="{09DDA755-2537-414C-BBB3-F4FFB109D0D4}"/>
    <cellStyle name="20% - uthevingsfarge 5 31_4Q16" xfId="16326" xr:uid="{83D333E3-19D9-4677-9D6B-B0F0771CE71D}"/>
    <cellStyle name="20% - uthevingsfarge 5 32" xfId="16327" xr:uid="{B7866603-23AA-4FA0-A02C-85F4743FBF3D}"/>
    <cellStyle name="20% - uthevingsfarge 5 32 2" xfId="16328" xr:uid="{51251706-AACB-410D-83A8-E3F23A727A7A}"/>
    <cellStyle name="20% - uthevingsfarge 5 32 2 2" xfId="16329" xr:uid="{7A32A7EA-21E7-411D-82DB-C25A106105EE}"/>
    <cellStyle name="20% - uthevingsfarge 5 32 2_AVA DVA EL" xfId="16330" xr:uid="{329DCB87-421A-4152-98ED-5FE466E8F44C}"/>
    <cellStyle name="20% - uthevingsfarge 5 32 3" xfId="16331" xr:uid="{20304683-8BE5-42A2-9618-759BAC35025F}"/>
    <cellStyle name="20% - uthevingsfarge 5 32_4Q16" xfId="16332" xr:uid="{FD40E18B-3B74-432A-B3F2-25F9667F0DAD}"/>
    <cellStyle name="20% - uthevingsfarge 5 33" xfId="16333" xr:uid="{4C63DB67-656C-4811-AF56-9D3E9AADE637}"/>
    <cellStyle name="20% - uthevingsfarge 5 33 2" xfId="16334" xr:uid="{99D0820C-549E-4F35-BD9F-8E305F86DC0B}"/>
    <cellStyle name="20% - uthevingsfarge 5 33 2 2" xfId="16335" xr:uid="{4C843271-828D-4BB2-9681-099E8F942930}"/>
    <cellStyle name="20% - uthevingsfarge 5 33 2_AVA DVA EL" xfId="16336" xr:uid="{68DF0B47-E8DF-410C-A67B-710E869728D3}"/>
    <cellStyle name="20% - uthevingsfarge 5 33 3" xfId="16337" xr:uid="{1DFA7DCE-A566-44D3-AA45-8B437A33358C}"/>
    <cellStyle name="20% - uthevingsfarge 5 33_4Q16" xfId="16338" xr:uid="{458A419B-4724-43A7-8D2F-6DEE0894B306}"/>
    <cellStyle name="20% - uthevingsfarge 5 34" xfId="16339" xr:uid="{EA2B4FC8-E22F-4E6B-9621-0F65B23A3645}"/>
    <cellStyle name="20% - uthevingsfarge 5 34 2" xfId="16340" xr:uid="{CE4378F4-0F80-407A-A822-E5A38C030128}"/>
    <cellStyle name="20% - uthevingsfarge 5 34 2 2" xfId="16341" xr:uid="{3CB2E4F5-6584-4762-BA52-6F8936A8E469}"/>
    <cellStyle name="20% - uthevingsfarge 5 34 2_AVA DVA EL" xfId="16342" xr:uid="{3C021A62-9CE9-45EA-84E5-7FF2133DA7A6}"/>
    <cellStyle name="20% - uthevingsfarge 5 34 3" xfId="16343" xr:uid="{4925B1DF-37A0-4F7B-8EEF-1AF0BC3B7F20}"/>
    <cellStyle name="20% - uthevingsfarge 5 34_4Q16" xfId="16344" xr:uid="{5AAAAA4B-DB58-4405-AFDE-0C7AD9FF503E}"/>
    <cellStyle name="20% - uthevingsfarge 5 35" xfId="16345" xr:uid="{340B3FA7-3216-4423-A4F2-A91D41F50548}"/>
    <cellStyle name="20% - uthevingsfarge 5 35 2" xfId="16346" xr:uid="{047CADF9-A860-4060-82E1-E4FC4D9D8258}"/>
    <cellStyle name="20% - uthevingsfarge 5 35 2 2" xfId="16347" xr:uid="{82DAD6EF-6E62-4555-85FD-2128AFE8093D}"/>
    <cellStyle name="20% - uthevingsfarge 5 35 2_AVA DVA EL" xfId="16348" xr:uid="{A6DED150-CA8E-429B-B03E-170A0A5F8691}"/>
    <cellStyle name="20% - uthevingsfarge 5 35 3" xfId="16349" xr:uid="{698E20EC-661E-43A9-BB9B-97B49E0E689A}"/>
    <cellStyle name="20% - uthevingsfarge 5 35_4Q16" xfId="16350" xr:uid="{C4ED3219-C42D-48FE-A462-E48E210A1782}"/>
    <cellStyle name="20% - uthevingsfarge 5 36" xfId="16351" xr:uid="{1F72FA8B-F4EE-4B05-851C-A3C45911B51A}"/>
    <cellStyle name="20% - uthevingsfarge 5 36 2" xfId="16352" xr:uid="{38C3CCB3-587E-4DBA-BE05-D678FBD7D74E}"/>
    <cellStyle name="20% - uthevingsfarge 5 36 2 2" xfId="16353" xr:uid="{31C3A5DE-AE52-4831-B458-878BE4F405A1}"/>
    <cellStyle name="20% - uthevingsfarge 5 36 2_AVA DVA EL" xfId="16354" xr:uid="{8D6EB7AE-CC80-4A65-80EF-3674EB466A96}"/>
    <cellStyle name="20% - uthevingsfarge 5 36 3" xfId="16355" xr:uid="{05D862DF-5C5D-4877-B795-70A7045A0643}"/>
    <cellStyle name="20% - uthevingsfarge 5 36_4Q16" xfId="16356" xr:uid="{24F0E577-87A7-4BA0-B234-90FD16F3EA70}"/>
    <cellStyle name="20% - uthevingsfarge 5 37" xfId="16357" xr:uid="{BB4ECD27-9849-4A52-B94C-70B987552121}"/>
    <cellStyle name="20% - uthevingsfarge 5 37 2" xfId="16358" xr:uid="{52BB0222-D71B-4DBD-BBEE-1B67737AA987}"/>
    <cellStyle name="20% - uthevingsfarge 5 37 2 2" xfId="16359" xr:uid="{2FF8A553-826E-4D0B-B367-232B7ADA3A21}"/>
    <cellStyle name="20% - uthevingsfarge 5 37 2_AVA DVA EL" xfId="16360" xr:uid="{DF5420A0-24B3-4637-B644-7A396018016F}"/>
    <cellStyle name="20% - uthevingsfarge 5 37 3" xfId="16361" xr:uid="{B4438A75-F107-4D98-88D3-7BB9625258C5}"/>
    <cellStyle name="20% - uthevingsfarge 5 37_4Q16" xfId="16362" xr:uid="{BD663014-C46B-412C-9522-F2F099372A6C}"/>
    <cellStyle name="20% - uthevingsfarge 5 38" xfId="16363" xr:uid="{C48F1235-3FDA-42A4-9BA8-681B8667B786}"/>
    <cellStyle name="20% - uthevingsfarge 5 38 2" xfId="16364" xr:uid="{D07774F4-A933-46B8-BA93-3B5C88006465}"/>
    <cellStyle name="20% - uthevingsfarge 5 38 2 2" xfId="16365" xr:uid="{C2FEFA7E-3E96-49FB-A721-B32CB72DB6E8}"/>
    <cellStyle name="20% - uthevingsfarge 5 38 2_AVA DVA EL" xfId="16366" xr:uid="{F8FB5D17-A200-4EF7-9FF3-74F547B454A9}"/>
    <cellStyle name="20% - uthevingsfarge 5 38 3" xfId="16367" xr:uid="{B78FD5A3-31E8-4F3A-9681-48E664FB8F03}"/>
    <cellStyle name="20% - uthevingsfarge 5 38_4Q16" xfId="16368" xr:uid="{7EFEC7CF-695C-4323-B969-60B75394F926}"/>
    <cellStyle name="20% - uthevingsfarge 5 39" xfId="16369" xr:uid="{7AA2B8CD-541F-4C1E-8234-73F9E2A2C1A2}"/>
    <cellStyle name="20% - uthevingsfarge 5 39 2" xfId="16370" xr:uid="{2BBC125C-B078-4858-9911-986D5266AE2F}"/>
    <cellStyle name="20% - uthevingsfarge 5 39 2 2" xfId="16371" xr:uid="{FC65B38C-11A9-4C8B-9ED2-1B9ED625ADBD}"/>
    <cellStyle name="20% - uthevingsfarge 5 39 2_AVA DVA EL" xfId="16372" xr:uid="{F3C89020-1A8B-4421-9ECA-96D341E52F03}"/>
    <cellStyle name="20% - uthevingsfarge 5 39 3" xfId="16373" xr:uid="{9FE20E4F-8645-471A-9E18-32977B552F2D}"/>
    <cellStyle name="20% - uthevingsfarge 5 39_4Q16" xfId="16374" xr:uid="{3108DA52-E81E-4A0B-AD2D-177453242E9E}"/>
    <cellStyle name="20% - uthevingsfarge 5 4" xfId="4469" xr:uid="{85616D3A-A868-4147-9BB3-DE28077C42F3}"/>
    <cellStyle name="20% - uthevingsfarge 5 4 10" xfId="41036"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37" xr:uid="{2E3A0130-5622-409B-8389-FF42F4D557F7}"/>
    <cellStyle name="20% - uthevingsfarge 5 4 2 6" xfId="41038" xr:uid="{DB6FA9B0-D5F7-46BA-B6D2-34ACD16ECC6A}"/>
    <cellStyle name="20% - uthevingsfarge 5 4 2 7" xfId="41039" xr:uid="{6456177C-8765-4E80-9BA6-04589A56D750}"/>
    <cellStyle name="20% - uthevingsfarge 5 4 2 8" xfId="41040" xr:uid="{1A1D90CF-4CDD-40BF-9AA2-6F1E7ECE3736}"/>
    <cellStyle name="20% - uthevingsfarge 5 4 2 9" xfId="41041"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375"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376"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377" xr:uid="{4AF8907B-1220-47D0-B802-ACAE2CB262EA}"/>
    <cellStyle name="20% - uthevingsfarge 5 4 5 3" xfId="16378" xr:uid="{C2E87D34-8701-4B95-BDDB-5695319F94D6}"/>
    <cellStyle name="20% - uthevingsfarge 5 4 5_AVA DVA EL" xfId="16379" xr:uid="{DFB60399-24F2-4BE5-B667-6C6B8092DDDE}"/>
    <cellStyle name="20% - uthevingsfarge 5 4 6" xfId="16380" xr:uid="{410882C5-E8ED-4023-BA0B-D271C0CB36F4}"/>
    <cellStyle name="20% - uthevingsfarge 5 4 6 2" xfId="16381" xr:uid="{64C53377-D04F-4BAF-BEE2-3FA9BDACB1BD}"/>
    <cellStyle name="20% - uthevingsfarge 5 4 6_AVA DVA EL" xfId="16382" xr:uid="{5F1E9B35-7E4C-4B64-B87F-44D7D3AAB518}"/>
    <cellStyle name="20% - uthevingsfarge 5 4 7" xfId="16383" xr:uid="{56A7C1F1-7B7F-49EA-A0CA-7B1C352A1443}"/>
    <cellStyle name="20% - uthevingsfarge 5 4 8" xfId="41042" xr:uid="{192FA5CD-F9E7-4425-87EA-9D88A325C5C3}"/>
    <cellStyle name="20% - uthevingsfarge 5 4 9" xfId="41043" xr:uid="{D89D6672-6412-433F-AB75-5646E754A06C}"/>
    <cellStyle name="20% - uthevingsfarge 5 4_3. Chng in credit spreads" xfId="4486" xr:uid="{01FE9F2C-5027-4519-B2E8-4C8BE4662B05}"/>
    <cellStyle name="20% - uthevingsfarge 5 40" xfId="16384" xr:uid="{6CCCC052-04C2-4733-8AFF-6F4B9CDCF957}"/>
    <cellStyle name="20% - uthevingsfarge 5 40 2" xfId="16385" xr:uid="{1476E107-B638-47BB-827B-7E5CE97BE720}"/>
    <cellStyle name="20% - uthevingsfarge 5 40 2 2" xfId="16386" xr:uid="{ECFEA55A-4B5E-4AC1-BD34-E1F375383121}"/>
    <cellStyle name="20% - uthevingsfarge 5 40 2_AVA DVA EL" xfId="16387" xr:uid="{2B5CB707-3AC1-4292-B9E6-22D675148CD2}"/>
    <cellStyle name="20% - uthevingsfarge 5 40 3" xfId="16388" xr:uid="{5B765CC7-F9DC-4388-9AA2-B10BD2AEEF7A}"/>
    <cellStyle name="20% - uthevingsfarge 5 40_4Q16" xfId="16389" xr:uid="{2EC54DF2-27A9-42C4-8C3C-97FD6694C62F}"/>
    <cellStyle name="20% - uthevingsfarge 5 41" xfId="16390" xr:uid="{0822FDFD-4E91-4EB5-BE1C-4575D19D2389}"/>
    <cellStyle name="20% - uthevingsfarge 5 41 2" xfId="16391" xr:uid="{AFF17F43-5914-45FA-96B0-B69077BB8E84}"/>
    <cellStyle name="20% - uthevingsfarge 5 41 2 2" xfId="16392" xr:uid="{D00E1CCD-FAC5-43D8-8647-E89237067367}"/>
    <cellStyle name="20% - uthevingsfarge 5 41 2_AVA DVA EL" xfId="16393" xr:uid="{14EE1D19-1121-4496-9701-20113EE81A7D}"/>
    <cellStyle name="20% - uthevingsfarge 5 41 3" xfId="16394" xr:uid="{D685A715-06D3-4FF2-A2AF-B5CD6B867096}"/>
    <cellStyle name="20% - uthevingsfarge 5 41_4Q16" xfId="16395" xr:uid="{0E4669F1-7B2F-4641-A452-E0B3FD87CDF5}"/>
    <cellStyle name="20% - uthevingsfarge 5 42" xfId="16396" xr:uid="{96D248C5-FF1C-4D20-9859-FE6F846C57C8}"/>
    <cellStyle name="20% - uthevingsfarge 5 42 2" xfId="16397" xr:uid="{2C0B22DD-0801-4837-B554-3EF9803B7815}"/>
    <cellStyle name="20% - uthevingsfarge 5 42 2 2" xfId="16398" xr:uid="{EC82ACD7-85EB-46A0-9CE6-6D0C9C640F4F}"/>
    <cellStyle name="20% - uthevingsfarge 5 42 2_AVA DVA EL" xfId="16399" xr:uid="{9DE922C0-E121-4193-8CE0-9DDC2BFE1E50}"/>
    <cellStyle name="20% - uthevingsfarge 5 42 3" xfId="16400" xr:uid="{F824679E-A61A-404C-93C6-9B9E65B2B401}"/>
    <cellStyle name="20% - uthevingsfarge 5 42_4Q16" xfId="16401" xr:uid="{7B7DC6C4-F54C-4C62-847B-AA0EEF6D20D5}"/>
    <cellStyle name="20% - uthevingsfarge 5 43" xfId="16402" xr:uid="{CF114E80-2F1A-4B6A-A274-6D20AF9A53D8}"/>
    <cellStyle name="20% - uthevingsfarge 5 43 2" xfId="16403" xr:uid="{D1767E72-4040-4E31-B9E1-A567DBE9E875}"/>
    <cellStyle name="20% - uthevingsfarge 5 43 2 2" xfId="16404" xr:uid="{F806CDD1-3044-448D-BD89-39C905C0185B}"/>
    <cellStyle name="20% - uthevingsfarge 5 43 2_AVA DVA EL" xfId="16405" xr:uid="{D10BB3FE-CD2E-47F7-94CF-DA504C72A9A9}"/>
    <cellStyle name="20% - uthevingsfarge 5 43 3" xfId="16406" xr:uid="{F2D7481D-2147-4AD1-A644-D25DC996F0D9}"/>
    <cellStyle name="20% - uthevingsfarge 5 43_4Q16" xfId="16407" xr:uid="{A5921295-FB7A-444A-B534-60360A8A6D4A}"/>
    <cellStyle name="20% - uthevingsfarge 5 44" xfId="16408" xr:uid="{60D89CFE-6E7C-4BA4-9307-BE2347931A66}"/>
    <cellStyle name="20% - uthevingsfarge 5 44 2" xfId="16409" xr:uid="{E8257197-5AE8-4F81-B46C-5DCC135DD2EC}"/>
    <cellStyle name="20% - uthevingsfarge 5 44 2 2" xfId="16410" xr:uid="{B27B1626-339B-4E5C-B542-0BC8110F67F2}"/>
    <cellStyle name="20% - uthevingsfarge 5 44 2_AVA DVA EL" xfId="16411" xr:uid="{453091C0-6077-4CC0-BF62-88FE50EE1E00}"/>
    <cellStyle name="20% - uthevingsfarge 5 44 3" xfId="16412" xr:uid="{1EFB1395-AD06-4D94-B265-5DFE4FC88932}"/>
    <cellStyle name="20% - uthevingsfarge 5 44_4Q16" xfId="16413" xr:uid="{24306BD2-C297-4F1A-AE07-25505BB2DB51}"/>
    <cellStyle name="20% - uthevingsfarge 5 45" xfId="16414" xr:uid="{A2B37D8A-974E-4E7E-B1CB-84B06213DDBE}"/>
    <cellStyle name="20% - uthevingsfarge 5 45 2" xfId="16415" xr:uid="{370AA341-1B19-4D4B-89A8-FA7343AA3549}"/>
    <cellStyle name="20% - uthevingsfarge 5 45 2 2" xfId="16416" xr:uid="{4A522676-155A-488E-AA8D-70B0C896E94F}"/>
    <cellStyle name="20% - uthevingsfarge 5 45 2_AVA DVA EL" xfId="16417" xr:uid="{45974247-B806-4A3B-A954-13752A372F20}"/>
    <cellStyle name="20% - uthevingsfarge 5 45 3" xfId="16418" xr:uid="{0A2BCE02-5C1F-414D-872F-F4FB602C5D66}"/>
    <cellStyle name="20% - uthevingsfarge 5 45_4Q16" xfId="16419" xr:uid="{73D399E7-AC52-47F8-8151-6CA4377A301D}"/>
    <cellStyle name="20% - uthevingsfarge 5 46" xfId="16420" xr:uid="{A7068786-A568-40C2-9A6F-0B67CCE68F1D}"/>
    <cellStyle name="20% - uthevingsfarge 5 46 2" xfId="16421" xr:uid="{41CA36A7-432A-44D2-A0D1-941C4E881A9D}"/>
    <cellStyle name="20% - uthevingsfarge 5 46 2 2" xfId="16422" xr:uid="{5F202C72-AA89-40B9-BA65-48A4715995F5}"/>
    <cellStyle name="20% - uthevingsfarge 5 46 2_AVA DVA EL" xfId="16423" xr:uid="{33379FA3-B2F4-4862-A7E9-15C8F71168E1}"/>
    <cellStyle name="20% - uthevingsfarge 5 46 3" xfId="16424" xr:uid="{1901EEC9-B929-468D-B180-23B485DE2C67}"/>
    <cellStyle name="20% - uthevingsfarge 5 46_4Q16" xfId="16425" xr:uid="{63387DCA-C7DA-468B-B185-BB2610E6DDA0}"/>
    <cellStyle name="20% - uthevingsfarge 5 47" xfId="16426" xr:uid="{569B362E-1DEC-4FC5-B404-D1CCEE48E7BB}"/>
    <cellStyle name="20% - uthevingsfarge 5 47 2" xfId="16427" xr:uid="{D129132E-D57F-4801-9800-317A8DF36EC3}"/>
    <cellStyle name="20% - uthevingsfarge 5 47 2 2" xfId="16428" xr:uid="{B2FC12F1-A85B-4891-A980-8C55D8DD6F57}"/>
    <cellStyle name="20% - uthevingsfarge 5 47 2_AVA DVA EL" xfId="16429" xr:uid="{98C19D1C-F961-4041-A1B7-D4A3D21B8BEE}"/>
    <cellStyle name="20% - uthevingsfarge 5 47 3" xfId="16430" xr:uid="{ECAFBB20-F75C-498E-A837-F3A6E87CEA10}"/>
    <cellStyle name="20% - uthevingsfarge 5 47_4Q16" xfId="16431" xr:uid="{B3FCE290-BB2A-4CE6-8E48-1FF81C612806}"/>
    <cellStyle name="20% - uthevingsfarge 5 48" xfId="16432" xr:uid="{CFCDAD24-BDE4-4A83-B0DD-D71970812F42}"/>
    <cellStyle name="20% - uthevingsfarge 5 48 2" xfId="16433" xr:uid="{1FD5C46F-4771-4C4C-9900-D86543C3CBD7}"/>
    <cellStyle name="20% - uthevingsfarge 5 48 2 2" xfId="16434" xr:uid="{423DD473-5781-4EA2-99C2-9FD9FFF3E7B0}"/>
    <cellStyle name="20% - uthevingsfarge 5 48 2_AVA DVA EL" xfId="16435" xr:uid="{E31E8BFD-4927-4014-975A-5BF83A7859C7}"/>
    <cellStyle name="20% - uthevingsfarge 5 48 3" xfId="16436" xr:uid="{FC7189BD-380D-479C-97E8-8062CE3BB312}"/>
    <cellStyle name="20% - uthevingsfarge 5 48_4Q16" xfId="16437" xr:uid="{E0817E86-E0B8-437E-BA0C-AB232B3D69B4}"/>
    <cellStyle name="20% - uthevingsfarge 5 49" xfId="16438" xr:uid="{74CED18B-4D4A-4BAB-B154-74508B94BFCD}"/>
    <cellStyle name="20% - uthevingsfarge 5 49 2" xfId="16439" xr:uid="{5B0E39A4-78A9-413F-96A9-91472EA7CA35}"/>
    <cellStyle name="20% - uthevingsfarge 5 49 2 2" xfId="16440" xr:uid="{E4B7E7E5-5E39-4C3B-9560-1C3CCC17F2F9}"/>
    <cellStyle name="20% - uthevingsfarge 5 49 2_AVA DVA EL" xfId="16441" xr:uid="{557ED46C-C701-4961-B040-E8A40D373727}"/>
    <cellStyle name="20% - uthevingsfarge 5 49 3" xfId="16442" xr:uid="{5E6E5C17-76BD-4819-B74D-73F755AF87E1}"/>
    <cellStyle name="20% - uthevingsfarge 5 49_4Q16" xfId="16443" xr:uid="{16DDD441-4C88-4A6C-AEF0-F600987CEF13}"/>
    <cellStyle name="20% - uthevingsfarge 5 5" xfId="4487" xr:uid="{B654611B-3CEC-4DC9-A6E7-D7B3F3744281}"/>
    <cellStyle name="20% - uthevingsfarge 5 5 10" xfId="41044"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45" xr:uid="{CB317A58-5448-4B26-9E16-EC64C564324B}"/>
    <cellStyle name="20% - uthevingsfarge 5 5 2 6" xfId="41046" xr:uid="{8F101F13-8159-459C-AC58-803138234148}"/>
    <cellStyle name="20% - uthevingsfarge 5 5 2 7" xfId="41047" xr:uid="{710E2734-81D6-4CB5-8963-3A2C6EF142F6}"/>
    <cellStyle name="20% - uthevingsfarge 5 5 2 8" xfId="41048" xr:uid="{54087C5E-82BA-453B-A1AC-4C42EC1C5FA1}"/>
    <cellStyle name="20% - uthevingsfarge 5 5 2 9" xfId="41049"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050" xr:uid="{314CA3C7-46C9-448B-A990-1944CEDE8094}"/>
    <cellStyle name="20% - uthevingsfarge 5 5 7" xfId="41051" xr:uid="{D0D9FE91-E916-4E65-BBF6-F8EA4DDE3319}"/>
    <cellStyle name="20% - uthevingsfarge 5 5 8" xfId="41052" xr:uid="{5DD0A186-39D0-471E-9824-A057DE9C06E6}"/>
    <cellStyle name="20% - uthevingsfarge 5 5 9" xfId="41053" xr:uid="{0FF440C0-7D16-4746-88D8-EFD4C54793C8}"/>
    <cellStyle name="20% - uthevingsfarge 5 5_3. Chng in credit spreads" xfId="4504" xr:uid="{A1E43848-632F-4572-BF68-E790C24EB1E7}"/>
    <cellStyle name="20% - uthevingsfarge 5 50" xfId="16444" xr:uid="{9C38527A-BD7E-4FB5-9286-9C9F31D594DC}"/>
    <cellStyle name="20% - uthevingsfarge 5 50 2" xfId="16445" xr:uid="{D438B2C8-87A3-4E5C-9D61-8414CCA7ED12}"/>
    <cellStyle name="20% - uthevingsfarge 5 50 2 2" xfId="16446" xr:uid="{79403A4E-FB2D-4D7F-8C0F-257675C38579}"/>
    <cellStyle name="20% - uthevingsfarge 5 50 2_AVA DVA EL" xfId="16447" xr:uid="{C2866A31-12BC-4274-B035-AB22A5DB2DD0}"/>
    <cellStyle name="20% - uthevingsfarge 5 50 3" xfId="16448" xr:uid="{562F0EFB-B25C-499F-BA57-B1663A8B1E9A}"/>
    <cellStyle name="20% - uthevingsfarge 5 50_4Q16" xfId="16449" xr:uid="{EA0809CB-4E7D-4A01-83D9-DF0B0F71A2A9}"/>
    <cellStyle name="20% - uthevingsfarge 5 51" xfId="16450" xr:uid="{F0E0C176-E2C5-4608-A65A-EB4EC932E291}"/>
    <cellStyle name="20% - uthevingsfarge 5 51 2" xfId="16451" xr:uid="{32299D26-3832-4C12-851E-D12CCB118890}"/>
    <cellStyle name="20% - uthevingsfarge 5 51 2 2" xfId="16452" xr:uid="{1AFF40D8-F881-4394-8E0B-58D006B976C4}"/>
    <cellStyle name="20% - uthevingsfarge 5 51 2_AVA DVA EL" xfId="16453" xr:uid="{923EF800-7182-4B5C-BFC1-3E8CAB0D016E}"/>
    <cellStyle name="20% - uthevingsfarge 5 51 3" xfId="16454" xr:uid="{1D74610D-80DF-4F91-BB21-64D885F6B4BC}"/>
    <cellStyle name="20% - uthevingsfarge 5 51_4Q16" xfId="16455" xr:uid="{01F651CD-FF3F-4D27-B91B-4410391DBB0A}"/>
    <cellStyle name="20% - uthevingsfarge 5 52" xfId="16456" xr:uid="{F5BA9E5D-E045-4D9C-99D3-D1C1E5CEB07E}"/>
    <cellStyle name="20% - uthevingsfarge 5 52 2" xfId="16457" xr:uid="{8E60FE7A-DE80-4ECF-A52C-1C687DC1A985}"/>
    <cellStyle name="20% - uthevingsfarge 5 52 2 2" xfId="16458" xr:uid="{F27417D5-E2B9-407A-9AD9-0F528ACD92DD}"/>
    <cellStyle name="20% - uthevingsfarge 5 52 2_AVA DVA EL" xfId="16459" xr:uid="{F4643AF1-C1E9-46BD-B5D1-8C7D6A281090}"/>
    <cellStyle name="20% - uthevingsfarge 5 52 3" xfId="16460" xr:uid="{866F8E6F-722D-4CE2-9CA3-B7E4A9E481B6}"/>
    <cellStyle name="20% - uthevingsfarge 5 52_4Q16" xfId="16461" xr:uid="{F3048811-37F6-4E0E-BE49-C27EC60150A4}"/>
    <cellStyle name="20% - uthevingsfarge 5 53" xfId="16462" xr:uid="{0825E719-6D90-4FCC-BC89-EDF6FF3ADE75}"/>
    <cellStyle name="20% - uthevingsfarge 5 53 2" xfId="16463" xr:uid="{BC808FE6-24B1-4203-8F3C-44CB6B646F87}"/>
    <cellStyle name="20% - uthevingsfarge 5 53 2 2" xfId="16464" xr:uid="{E2AA9D89-B32E-47C9-9C5A-A8C35C54C0FC}"/>
    <cellStyle name="20% - uthevingsfarge 5 53 2_AVA DVA EL" xfId="16465" xr:uid="{8B06CDC4-40F8-4949-A78D-9FF2D703A21D}"/>
    <cellStyle name="20% - uthevingsfarge 5 53 3" xfId="16466" xr:uid="{7967546A-9F9F-447D-A925-E8BDF88FE13A}"/>
    <cellStyle name="20% - uthevingsfarge 5 53_4Q16" xfId="16467" xr:uid="{01002D68-08BC-414A-9F37-512C7C6AD13C}"/>
    <cellStyle name="20% - uthevingsfarge 5 54" xfId="16468" xr:uid="{A52B3554-20F0-47FF-9D73-6BB1AC28982D}"/>
    <cellStyle name="20% - uthevingsfarge 5 54 2" xfId="16469" xr:uid="{6697CCD0-9FA6-4909-8912-A7F54EE3E5AB}"/>
    <cellStyle name="20% - uthevingsfarge 5 54 2 2" xfId="16470" xr:uid="{EA20CA6E-53A0-4163-ABB3-F84BBFDCC2C9}"/>
    <cellStyle name="20% - uthevingsfarge 5 54 2_AVA DVA EL" xfId="16471" xr:uid="{59C04209-3529-42B1-B224-AD34ABD898A1}"/>
    <cellStyle name="20% - uthevingsfarge 5 54 3" xfId="16472" xr:uid="{E165D993-90E1-44C9-80AC-74D2A5E2E850}"/>
    <cellStyle name="20% - uthevingsfarge 5 54_4Q16" xfId="16473" xr:uid="{06FCDBDD-01AB-4575-8B26-A744B3688F64}"/>
    <cellStyle name="20% - uthevingsfarge 5 55" xfId="16474" xr:uid="{24D77F26-1EB5-4ED1-9873-48931D849E5B}"/>
    <cellStyle name="20% - uthevingsfarge 5 55 2" xfId="16475" xr:uid="{9B72624F-E747-40F8-A815-28D334B796F3}"/>
    <cellStyle name="20% - uthevingsfarge 5 55 2 2" xfId="16476" xr:uid="{6A82E437-BAD8-4AD8-A34A-48094FDAF1F2}"/>
    <cellStyle name="20% - uthevingsfarge 5 55 2_AVA DVA EL" xfId="16477" xr:uid="{5E457333-03D2-4D13-B507-15C87C07DD41}"/>
    <cellStyle name="20% - uthevingsfarge 5 55 3" xfId="16478" xr:uid="{8C36C315-0983-43E3-8A6A-4D9C7627C1ED}"/>
    <cellStyle name="20% - uthevingsfarge 5 55_4Q16" xfId="16479" xr:uid="{8925E378-3DF7-48CC-B689-A05FABB7472F}"/>
    <cellStyle name="20% - uthevingsfarge 5 56" xfId="16480" xr:uid="{7E39CA55-0903-4FD7-A52D-77084867F7F4}"/>
    <cellStyle name="20% - uthevingsfarge 5 56 2" xfId="16481" xr:uid="{A0E08B9F-51BF-405C-B5BF-28ED16831613}"/>
    <cellStyle name="20% - uthevingsfarge 5 56 2 2" xfId="16482" xr:uid="{E131A944-6498-449E-ADD9-2E77E8817927}"/>
    <cellStyle name="20% - uthevingsfarge 5 56 2_AVA DVA EL" xfId="16483" xr:uid="{D7D75A22-8403-4C3D-B971-0DF035745F89}"/>
    <cellStyle name="20% - uthevingsfarge 5 56 3" xfId="16484" xr:uid="{6AD56863-7ADF-473C-87C0-22DEB4C1B19F}"/>
    <cellStyle name="20% - uthevingsfarge 5 56_4Q16" xfId="16485" xr:uid="{54F7571F-9900-41A0-ABBE-B1AE6A43E866}"/>
    <cellStyle name="20% - uthevingsfarge 5 57" xfId="16486" xr:uid="{0E77AD84-E2FF-43E5-8FA7-E5B21E3C1672}"/>
    <cellStyle name="20% - uthevingsfarge 5 57 2" xfId="16487" xr:uid="{89F7FFAF-6009-474D-82B8-A614E3F677FB}"/>
    <cellStyle name="20% - uthevingsfarge 5 57 2 2" xfId="16488" xr:uid="{8B5ABDFD-17FF-4710-848E-3AD2F31A2445}"/>
    <cellStyle name="20% - uthevingsfarge 5 57 2_AVA DVA EL" xfId="16489" xr:uid="{5DE18248-A5F0-4E7B-81A3-A0FBD7B579B0}"/>
    <cellStyle name="20% - uthevingsfarge 5 57 3" xfId="16490" xr:uid="{B93AE34A-1B3D-4FD2-AA52-77E6BAC85A97}"/>
    <cellStyle name="20% - uthevingsfarge 5 57_4Q16" xfId="16491" xr:uid="{0DD5E42B-DA57-41A2-9A85-CF2E875280C7}"/>
    <cellStyle name="20% - uthevingsfarge 5 58" xfId="16492" xr:uid="{B0A9CFAF-1F01-4422-929C-FAAC2269016A}"/>
    <cellStyle name="20% - uthevingsfarge 5 58 2" xfId="16493" xr:uid="{09EDDE5C-75D6-4990-9FA3-1B5E46FE0FBD}"/>
    <cellStyle name="20% - uthevingsfarge 5 58 2 2" xfId="16494" xr:uid="{C07B8AE0-5371-41ED-AC30-07AE797409CE}"/>
    <cellStyle name="20% - uthevingsfarge 5 58 2_AVA DVA EL" xfId="16495" xr:uid="{793D3680-AF96-427E-AAE0-BD5A6D97D504}"/>
    <cellStyle name="20% - uthevingsfarge 5 58 3" xfId="16496" xr:uid="{9730B4C9-A65D-4599-AAC6-513A97077E58}"/>
    <cellStyle name="20% - uthevingsfarge 5 58_4Q16" xfId="16497" xr:uid="{92FF9A7A-C5C1-4DE7-BBF4-813FD3154E53}"/>
    <cellStyle name="20% - uthevingsfarge 5 59" xfId="16498" xr:uid="{E1FB587E-D490-40A4-BE24-933D2B5E8FD3}"/>
    <cellStyle name="20% - uthevingsfarge 5 59 2" xfId="16499" xr:uid="{E603139C-636F-4DF4-993A-5B4B307459B9}"/>
    <cellStyle name="20% - uthevingsfarge 5 59 2 2" xfId="16500" xr:uid="{B96E5AB8-9922-4082-A70B-9D988E6CE55A}"/>
    <cellStyle name="20% - uthevingsfarge 5 59 2_AVA DVA EL" xfId="16501" xr:uid="{C7B356FA-8434-45D0-B5A0-7FFBBE0C985C}"/>
    <cellStyle name="20% - uthevingsfarge 5 59 3" xfId="16502" xr:uid="{DB05F881-2369-4DD2-9D50-E7AA842F00E3}"/>
    <cellStyle name="20% - uthevingsfarge 5 59_4Q16" xfId="16503"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054"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04" xr:uid="{D541E7C6-6D35-4123-902B-DBB9750641EC}"/>
    <cellStyle name="20% - uthevingsfarge 5 6 6" xfId="41055" xr:uid="{856C19A5-259B-43A4-AF2C-99609A019473}"/>
    <cellStyle name="20% - uthevingsfarge 5 6 7" xfId="41056" xr:uid="{AE4519B7-8734-438C-8E5B-E379525E8243}"/>
    <cellStyle name="20% - uthevingsfarge 5 6 8" xfId="41057" xr:uid="{C307790A-0CC8-4B42-9C4E-E17E93B3379D}"/>
    <cellStyle name="20% - uthevingsfarge 5 6 9" xfId="41058" xr:uid="{489DB524-319D-4395-A0AA-73C26CA8425A}"/>
    <cellStyle name="20% - uthevingsfarge 5 6_3. Chng in credit spreads" xfId="4513" xr:uid="{08E95C8F-7067-4DF6-BE99-F1D434561CED}"/>
    <cellStyle name="20% - uthevingsfarge 5 60" xfId="16505" xr:uid="{D9CC9FEA-1950-45C9-840F-92A7647DCEBB}"/>
    <cellStyle name="20% - uthevingsfarge 5 60 2" xfId="16506" xr:uid="{7A80EE5B-16AF-4CB4-8DD9-F1F56E43F2CE}"/>
    <cellStyle name="20% - uthevingsfarge 5 60 3" xfId="16507" xr:uid="{158C4308-2384-46E8-811E-E20EE5EA19B3}"/>
    <cellStyle name="20% - uthevingsfarge 5 60_AVA DVA EL" xfId="16508" xr:uid="{BCE2F235-D848-40A6-AB3E-8B0907D710B9}"/>
    <cellStyle name="20% - uthevingsfarge 5 61" xfId="16509" xr:uid="{C0E46088-79AA-47EE-BE84-A8C5FCF7D6F1}"/>
    <cellStyle name="20% - uthevingsfarge 5 61 2" xfId="16510" xr:uid="{CC929738-9CEB-4508-8D8C-E39EE9067B78}"/>
    <cellStyle name="20% - uthevingsfarge 5 61 3" xfId="16511" xr:uid="{2FCDEB64-8541-473C-9173-EC18338F58A3}"/>
    <cellStyle name="20% - uthevingsfarge 5 61_AVA DVA EL" xfId="16512" xr:uid="{056F7881-2B60-433E-B592-D588D8E07B6B}"/>
    <cellStyle name="20% - uthevingsfarge 5 62" xfId="16513" xr:uid="{193BB6BC-4BDB-4E1A-A3B7-E630C0DB8FD9}"/>
    <cellStyle name="20% - uthevingsfarge 5 62 2" xfId="16514" xr:uid="{51985B46-CCCD-448B-9BF0-E6E462245C65}"/>
    <cellStyle name="20% - uthevingsfarge 5 62_AVA DVA EL" xfId="16515" xr:uid="{A7870CBF-9930-41D8-8F04-2A02D5B961A3}"/>
    <cellStyle name="20% - uthevingsfarge 5 63" xfId="16516" xr:uid="{885A0794-62F0-46E2-A4FD-CC5BF18D2256}"/>
    <cellStyle name="20% - uthevingsfarge 5 64" xfId="16517" xr:uid="{6138F408-18B7-4094-8A4C-ED1B793EADE3}"/>
    <cellStyle name="20% - uthevingsfarge 5 65" xfId="16518" xr:uid="{4F57DEB0-A7E4-46DB-88CC-4DF871CBF9AC}"/>
    <cellStyle name="20% - uthevingsfarge 5 66" xfId="16519" xr:uid="{F58757E5-B9A4-4C6D-96F0-B7F7FCF71A04}"/>
    <cellStyle name="20% - uthevingsfarge 5 7" xfId="4514" xr:uid="{95BD765C-CFFF-486C-8E68-283348A4A0E4}"/>
    <cellStyle name="20% - uthevingsfarge 5 7 2" xfId="4515" xr:uid="{ADDE66F2-B2B5-47D9-BAE1-45156CC05274}"/>
    <cellStyle name="20% - uthevingsfarge 5 7 2 2" xfId="16520" xr:uid="{DFF31819-E79C-4ED0-A759-F354EEEA1111}"/>
    <cellStyle name="20% - uthevingsfarge 5 7 2_AVA DVA EL" xfId="16521" xr:uid="{77FE2896-4976-4BE8-8BE1-9B836351C38D}"/>
    <cellStyle name="20% - uthevingsfarge 5 7 3" xfId="16522" xr:uid="{A9D003A0-6592-43E1-90F8-F3268E966A93}"/>
    <cellStyle name="20% - uthevingsfarge 5 7 3 2" xfId="16523" xr:uid="{7D95BD2E-833D-4B29-8523-F8CDD7CA6D4E}"/>
    <cellStyle name="20% - uthevingsfarge 5 7 3_AVA DVA EL" xfId="16524" xr:uid="{585FAC8D-7E1E-44C2-BB91-4AAF80436F60}"/>
    <cellStyle name="20% - uthevingsfarge 5 7 4" xfId="16525" xr:uid="{080413CA-C3A6-4AD2-9062-270D012EE130}"/>
    <cellStyle name="20% - uthevingsfarge 5 7 5" xfId="16526"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27" xr:uid="{611E7515-81D3-4A9F-978F-3C3792DEE663}"/>
    <cellStyle name="20% - uthevingsfarge 5 8 2_AVA DVA EL" xfId="16528" xr:uid="{49F7DDE7-EA8E-4BF6-94E4-E689A19B7FFD}"/>
    <cellStyle name="20% - uthevingsfarge 5 8 3" xfId="16529" xr:uid="{3A5CF16A-2F51-461D-B55D-A899A2FAAFB8}"/>
    <cellStyle name="20% - uthevingsfarge 5 8_3. Chng in credit spreads" xfId="4519" xr:uid="{FF4729BC-9CF4-49C6-8845-7AED98B394E8}"/>
    <cellStyle name="20% - uthevingsfarge 5 9" xfId="4520" xr:uid="{82083931-ACFD-4BC5-935A-44778A48FC98}"/>
    <cellStyle name="20% - uthevingsfarge 5 9 2" xfId="16530" xr:uid="{52D52F6F-C2B9-4F56-BB9D-42681E87A21C}"/>
    <cellStyle name="20% - uthevingsfarge 5 9 2 2" xfId="16531" xr:uid="{8CC37A90-8FEA-4D0E-8D3E-FF3B4DCC9080}"/>
    <cellStyle name="20% - uthevingsfarge 5 9 2_AVA DVA EL" xfId="16532" xr:uid="{25529D62-C2F0-4A0C-8AE5-4AE8407FCBAE}"/>
    <cellStyle name="20% - uthevingsfarge 5 9 3" xfId="16533" xr:uid="{938E2C46-53C8-48B8-B347-6ED6723B8602}"/>
    <cellStyle name="20% - uthevingsfarge 5 9_4Q16" xfId="16534"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35" xr:uid="{DC4479B3-A7B0-47AF-978B-455AE6046BB7}"/>
    <cellStyle name="20% - uthevingsfarge 6 10 2 2" xfId="16536" xr:uid="{F812B42F-D13F-4D83-A092-F309C02BE53A}"/>
    <cellStyle name="20% - uthevingsfarge 6 10 2_AVA DVA EL" xfId="16537" xr:uid="{90B49054-4115-4762-B930-7E6400BD0E02}"/>
    <cellStyle name="20% - uthevingsfarge 6 10 3" xfId="16538" xr:uid="{7B6701B6-9EAF-4538-AE46-017F36E9FEAC}"/>
    <cellStyle name="20% - uthevingsfarge 6 10_4Q16" xfId="16539" xr:uid="{4143C450-AA17-42C8-A5D1-7B9D7020A46F}"/>
    <cellStyle name="20% - uthevingsfarge 6 11" xfId="16540" xr:uid="{17B544A4-548E-46DD-ABD0-E61FEDA77309}"/>
    <cellStyle name="20% - uthevingsfarge 6 11 2" xfId="16541" xr:uid="{F5EB485F-2589-473D-8E12-A6E83DF9EA8A}"/>
    <cellStyle name="20% - uthevingsfarge 6 11 2 2" xfId="16542" xr:uid="{09104514-F184-4E45-96A7-36694E6BA602}"/>
    <cellStyle name="20% - uthevingsfarge 6 11 2_AVA DVA EL" xfId="16543" xr:uid="{BD0FC1A2-93F8-4A81-9CED-1B9C01B25B8E}"/>
    <cellStyle name="20% - uthevingsfarge 6 11 3" xfId="16544" xr:uid="{64DD5ED9-3E11-4F16-961B-F4F25242F561}"/>
    <cellStyle name="20% - uthevingsfarge 6 11_4Q16" xfId="16545" xr:uid="{33732F81-A244-45B6-BE9B-6593FF5DBC3B}"/>
    <cellStyle name="20% - uthevingsfarge 6 12" xfId="16546" xr:uid="{BAD95049-90DA-4967-B3E2-7F1CF0BF7196}"/>
    <cellStyle name="20% - uthevingsfarge 6 12 2" xfId="16547" xr:uid="{12D0663B-64BB-4036-912C-114DDB2D423D}"/>
    <cellStyle name="20% - uthevingsfarge 6 12 2 2" xfId="16548" xr:uid="{F9FFF7A1-65FE-4F04-B255-7E9563E59292}"/>
    <cellStyle name="20% - uthevingsfarge 6 12 2_AVA DVA EL" xfId="16549" xr:uid="{5AF2903D-D20F-4AD5-9142-11B02D77FF86}"/>
    <cellStyle name="20% - uthevingsfarge 6 12 3" xfId="16550" xr:uid="{9504AC07-AC14-4DF4-82EA-1B4420E8DCE0}"/>
    <cellStyle name="20% - uthevingsfarge 6 12_4Q16" xfId="16551" xr:uid="{F9960BCD-D5AD-4896-AFC2-F082AD58ABCA}"/>
    <cellStyle name="20% - uthevingsfarge 6 13" xfId="16552" xr:uid="{B55368C2-BEBF-4A99-9C32-F89D2E6C886F}"/>
    <cellStyle name="20% - uthevingsfarge 6 13 2" xfId="16553" xr:uid="{8DE3990D-7A34-46A8-BBD4-CE307CFB4DF8}"/>
    <cellStyle name="20% - uthevingsfarge 6 13 2 2" xfId="16554" xr:uid="{8B2D5E0C-77DE-4DD0-B59A-7D37FCAA7C25}"/>
    <cellStyle name="20% - uthevingsfarge 6 13 2_AVA DVA EL" xfId="16555" xr:uid="{2A5CCB8C-D80D-4CC9-963E-D41F3FEA0F96}"/>
    <cellStyle name="20% - uthevingsfarge 6 13 3" xfId="16556" xr:uid="{7243E7C9-0F10-4461-9B2F-C16042B0BFBA}"/>
    <cellStyle name="20% - uthevingsfarge 6 13_4Q16" xfId="16557" xr:uid="{7679C0D5-6CFB-48B3-BD84-4BEE528542CD}"/>
    <cellStyle name="20% - uthevingsfarge 6 14" xfId="16558" xr:uid="{C79C32D2-09E8-4DC3-A5D9-33FAEA3C01A3}"/>
    <cellStyle name="20% - uthevingsfarge 6 14 2" xfId="16559" xr:uid="{C59DB0BA-4CD5-48B0-BD24-60F48767F719}"/>
    <cellStyle name="20% - uthevingsfarge 6 14 2 2" xfId="16560" xr:uid="{27366165-08DF-48B5-9BB0-073CEC61A32B}"/>
    <cellStyle name="20% - uthevingsfarge 6 14 2_AVA DVA EL" xfId="16561" xr:uid="{B3741E81-1F3E-415B-9BDA-D4FD4F1179C1}"/>
    <cellStyle name="20% - uthevingsfarge 6 14 3" xfId="16562" xr:uid="{EC4B4DAB-6F8B-416E-8E15-27C3AF82C626}"/>
    <cellStyle name="20% - uthevingsfarge 6 14_4Q16" xfId="16563" xr:uid="{E3C6A007-951F-4D97-908E-C69F57AB618F}"/>
    <cellStyle name="20% - uthevingsfarge 6 15" xfId="16564" xr:uid="{3D071389-758A-44D4-9FE3-A7365A97859B}"/>
    <cellStyle name="20% - uthevingsfarge 6 15 2" xfId="16565" xr:uid="{CBCA12CE-60FE-4B3E-9E4D-5000922E6616}"/>
    <cellStyle name="20% - uthevingsfarge 6 15 2 2" xfId="16566" xr:uid="{E83370B4-DD12-4102-BC07-837C62F60DEA}"/>
    <cellStyle name="20% - uthevingsfarge 6 15 2_AVA DVA EL" xfId="16567" xr:uid="{3BC9EA6E-D4FF-46A8-9059-3045F515644D}"/>
    <cellStyle name="20% - uthevingsfarge 6 15 3" xfId="16568" xr:uid="{F7B0A8C8-120B-4B45-BBFE-E37D133CBB18}"/>
    <cellStyle name="20% - uthevingsfarge 6 15_4Q16" xfId="16569" xr:uid="{9563B1BD-1CC4-4B91-8D50-F1232AED3A0C}"/>
    <cellStyle name="20% - uthevingsfarge 6 16" xfId="16570" xr:uid="{793510A7-6408-457A-9075-0E74A1855D0D}"/>
    <cellStyle name="20% - uthevingsfarge 6 16 2" xfId="16571" xr:uid="{CEE1DBC3-54F7-4108-8558-B495C53542AD}"/>
    <cellStyle name="20% - uthevingsfarge 6 16 2 2" xfId="16572" xr:uid="{8D89EF0C-3388-4C9D-A969-8739C936D3AF}"/>
    <cellStyle name="20% - uthevingsfarge 6 16 2_AVA DVA EL" xfId="16573" xr:uid="{2A5A75E7-D116-412A-BA4D-79E2F7E4F4D9}"/>
    <cellStyle name="20% - uthevingsfarge 6 16 3" xfId="16574" xr:uid="{FBEF8C72-8DEC-4EAA-BBE7-9B6CCCA15C03}"/>
    <cellStyle name="20% - uthevingsfarge 6 16_4Q16" xfId="16575" xr:uid="{1099558E-D119-43EB-899D-CB7DD135606B}"/>
    <cellStyle name="20% - uthevingsfarge 6 17" xfId="16576" xr:uid="{C3098B9B-BCFE-4226-8BE7-5DD3608CD6B0}"/>
    <cellStyle name="20% - uthevingsfarge 6 17 2" xfId="16577" xr:uid="{3B31A1AA-FFE8-45ED-B80F-93190556CB13}"/>
    <cellStyle name="20% - uthevingsfarge 6 17 2 2" xfId="16578" xr:uid="{BD100E74-8F1B-4A43-AC1D-989AD8EEF01C}"/>
    <cellStyle name="20% - uthevingsfarge 6 17 2_AVA DVA EL" xfId="16579" xr:uid="{1DEB1D95-976A-4EA4-BBEA-84B733E62EDC}"/>
    <cellStyle name="20% - uthevingsfarge 6 17 3" xfId="16580" xr:uid="{AC9DC31B-53B0-4E0B-87FA-3626AA0CA008}"/>
    <cellStyle name="20% - uthevingsfarge 6 17_4Q16" xfId="16581" xr:uid="{1A09C5E7-278C-43F3-BFB5-86CB7B6FB9EE}"/>
    <cellStyle name="20% - uthevingsfarge 6 18" xfId="16582" xr:uid="{277E96FC-5232-4D74-9781-12766E0C76FA}"/>
    <cellStyle name="20% - uthevingsfarge 6 18 2" xfId="16583" xr:uid="{C477C645-433E-476F-A546-DC3E025BFF83}"/>
    <cellStyle name="20% - uthevingsfarge 6 18 2 2" xfId="16584" xr:uid="{1E7B7F0E-1A1F-4340-A053-3C8EB93AB829}"/>
    <cellStyle name="20% - uthevingsfarge 6 18 2_AVA DVA EL" xfId="16585" xr:uid="{24F87102-CC93-4980-8AB8-674DCA940905}"/>
    <cellStyle name="20% - uthevingsfarge 6 18 3" xfId="16586" xr:uid="{384158F5-440D-4F77-BB28-9C798DDE3DB5}"/>
    <cellStyle name="20% - uthevingsfarge 6 18_4Q16" xfId="16587" xr:uid="{81EF6753-C1F7-4E63-B40C-2ED6F4707D2C}"/>
    <cellStyle name="20% - uthevingsfarge 6 19" xfId="16588" xr:uid="{ABAC8300-9F5E-4339-9565-02D92B0EB933}"/>
    <cellStyle name="20% - uthevingsfarge 6 19 2" xfId="16589" xr:uid="{F92E43B4-27A9-40D2-9B75-FFFB5673E727}"/>
    <cellStyle name="20% - uthevingsfarge 6 19 2 2" xfId="16590" xr:uid="{2220A983-828A-4991-9CB2-3CF2AEFEF0AD}"/>
    <cellStyle name="20% - uthevingsfarge 6 19 2_AVA DVA EL" xfId="16591" xr:uid="{F9404C6A-7D02-4D3C-BF11-54B230184F0C}"/>
    <cellStyle name="20% - uthevingsfarge 6 19 3" xfId="16592" xr:uid="{C2ADD881-DB24-4039-AAB1-96576AD2F363}"/>
    <cellStyle name="20% - uthevingsfarge 6 19_4Q16" xfId="16593" xr:uid="{61451B4A-EC09-403C-AE65-FE320F639DDB}"/>
    <cellStyle name="20% - uthevingsfarge 6 2" xfId="4524" xr:uid="{7F3E18BB-66D1-4FF3-974B-8CBC1A59A19C}"/>
    <cellStyle name="20% - uthevingsfarge 6 2 10" xfId="16594" xr:uid="{295A00FF-C3B4-4614-9AD1-25F4316B4F74}"/>
    <cellStyle name="20% - uthevingsfarge 6 2 10 2" xfId="16595" xr:uid="{C657A33E-B18C-4BC5-8035-192AAF92B005}"/>
    <cellStyle name="20% - uthevingsfarge 6 2 10 3" xfId="16596" xr:uid="{067BAE96-0F3E-4AD5-A360-9421334AD255}"/>
    <cellStyle name="20% - uthevingsfarge 6 2 10_AVA DVA EL" xfId="16597" xr:uid="{242B0CD6-C42A-40B4-BADA-0910516ECED1}"/>
    <cellStyle name="20% - uthevingsfarge 6 2 11" xfId="16598" xr:uid="{33AA34EE-9590-4138-975C-F3FDBBCB78ED}"/>
    <cellStyle name="20% - uthevingsfarge 6 2 12" xfId="16599"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00"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01"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02"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03"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059"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04"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05"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060"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06"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07"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08" xr:uid="{CCCCB315-EF1D-4352-862C-30A633E86417}"/>
    <cellStyle name="20% - uthevingsfarge 6 2 7 2_AVA DVA EL" xfId="16609" xr:uid="{11909A42-E433-48D1-9147-38C8543C1A75}"/>
    <cellStyle name="20% - uthevingsfarge 6 2 7 3" xfId="16610" xr:uid="{FBFBF8DC-98FF-443A-9DD3-ABCBFB13EC48}"/>
    <cellStyle name="20% - uthevingsfarge 6 2 7 4" xfId="16611"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12" xr:uid="{E8B6005D-7472-450D-A5D3-7CAA0688130C}"/>
    <cellStyle name="20% - uthevingsfarge 6 2 8_3. Chng in credit spreads" xfId="4629" xr:uid="{19B69BF5-6B47-42C1-8F2C-DAE8B9996A27}"/>
    <cellStyle name="20% - uthevingsfarge 6 2 9" xfId="16613" xr:uid="{9D33DDFC-15F5-463F-AAA7-54F1158EEEB0}"/>
    <cellStyle name="20% - uthevingsfarge 6 2 9 2" xfId="16614" xr:uid="{C1D5986F-E6B4-4366-95E9-7A59AA00DF2D}"/>
    <cellStyle name="20% - uthevingsfarge 6 2 9 3" xfId="16615" xr:uid="{D804204B-BC75-4199-A94E-25ADD6E6D584}"/>
    <cellStyle name="20% - uthevingsfarge 6 2 9_AVA DVA EL" xfId="16616" xr:uid="{054A53CB-14BD-4BFD-B08C-36BEF2610C67}"/>
    <cellStyle name="20% - uthevingsfarge 6 2_4Q16" xfId="16617" xr:uid="{2B389AE7-D608-4F2A-8C11-6EFF0F764F4E}"/>
    <cellStyle name="20% - uthevingsfarge 6 20" xfId="16618" xr:uid="{493CFF11-4C28-4098-AA69-7CE444544A95}"/>
    <cellStyle name="20% - uthevingsfarge 6 20 2" xfId="16619" xr:uid="{5BFD6A39-CAB0-4969-A5EA-F1484958B58A}"/>
    <cellStyle name="20% - uthevingsfarge 6 20 2 2" xfId="16620" xr:uid="{87119124-701F-439F-A6D4-E271628F4E45}"/>
    <cellStyle name="20% - uthevingsfarge 6 20 2_AVA DVA EL" xfId="16621" xr:uid="{0953E577-4050-4E1E-91E5-4AA754C1D176}"/>
    <cellStyle name="20% - uthevingsfarge 6 20 3" xfId="16622" xr:uid="{FF408CCD-3E48-4781-A8E5-AFA06E0AC760}"/>
    <cellStyle name="20% - uthevingsfarge 6 20_4Q16" xfId="16623" xr:uid="{ECE3EED3-9F15-4E4C-A429-0ECF99B4050B}"/>
    <cellStyle name="20% - uthevingsfarge 6 21" xfId="16624" xr:uid="{06C27389-538C-4379-A2C6-74945FEA4DC2}"/>
    <cellStyle name="20% - uthevingsfarge 6 21 2" xfId="16625" xr:uid="{989CEBF0-F319-4775-A150-2C6DF1B3C7E2}"/>
    <cellStyle name="20% - uthevingsfarge 6 21 2 2" xfId="16626" xr:uid="{B25247DE-955B-4562-A8AE-9765ED2BA0EB}"/>
    <cellStyle name="20% - uthevingsfarge 6 21 2_AVA DVA EL" xfId="16627" xr:uid="{555D35AA-89B3-454F-9496-517AA140D642}"/>
    <cellStyle name="20% - uthevingsfarge 6 21 3" xfId="16628" xr:uid="{0E64C383-2BF6-4ACD-A9E2-01836025B9E4}"/>
    <cellStyle name="20% - uthevingsfarge 6 21_4Q16" xfId="16629" xr:uid="{5663F5FD-8E6D-4494-9C8E-C3E30664F90F}"/>
    <cellStyle name="20% - uthevingsfarge 6 22" xfId="16630" xr:uid="{26F75C7D-9CA5-4EA8-9DDD-55495E78445F}"/>
    <cellStyle name="20% - uthevingsfarge 6 22 2" xfId="16631" xr:uid="{D00DAEE2-E439-4AFE-A75D-7EBB1AFFCB73}"/>
    <cellStyle name="20% - uthevingsfarge 6 22 2 2" xfId="16632" xr:uid="{7BB6CDF0-FB1C-4C5A-AFF5-F5F987C3AE1D}"/>
    <cellStyle name="20% - uthevingsfarge 6 22 2_AVA DVA EL" xfId="16633" xr:uid="{6A784E21-EA57-42CE-95B7-8567A5E659B3}"/>
    <cellStyle name="20% - uthevingsfarge 6 22 3" xfId="16634" xr:uid="{7A1A1147-71EF-49C3-9D3E-D28CC78C06B4}"/>
    <cellStyle name="20% - uthevingsfarge 6 22_4Q16" xfId="16635" xr:uid="{0F265470-3C7A-49E9-90DD-490400E72BA0}"/>
    <cellStyle name="20% - uthevingsfarge 6 23" xfId="16636" xr:uid="{6A9AFC51-A03D-4876-8F65-2AEC6E338358}"/>
    <cellStyle name="20% - uthevingsfarge 6 23 2" xfId="16637" xr:uid="{CAA74F38-D8C3-41CC-BBD3-0B2DDB94F284}"/>
    <cellStyle name="20% - uthevingsfarge 6 23 2 2" xfId="16638" xr:uid="{ECB0CAF2-34A1-4258-B35C-4A60755D2AA5}"/>
    <cellStyle name="20% - uthevingsfarge 6 23 2_AVA DVA EL" xfId="16639" xr:uid="{F023AFEC-2875-4017-BC35-28A891EE5141}"/>
    <cellStyle name="20% - uthevingsfarge 6 23 3" xfId="16640" xr:uid="{82EE55F5-B1BA-4134-95B4-89088DDB2B86}"/>
    <cellStyle name="20% - uthevingsfarge 6 23_4Q16" xfId="16641" xr:uid="{90C32A47-4474-4E0E-9090-5AAF4197B5FA}"/>
    <cellStyle name="20% - uthevingsfarge 6 24" xfId="16642" xr:uid="{D4DDA903-DE95-484A-845A-90EDB99D806B}"/>
    <cellStyle name="20% - uthevingsfarge 6 24 2" xfId="16643" xr:uid="{DA14C41C-3C39-4278-8043-5D3CB1DE0025}"/>
    <cellStyle name="20% - uthevingsfarge 6 24 2 2" xfId="16644" xr:uid="{8D8FB0B4-C223-443F-AA48-E9FF88A710FB}"/>
    <cellStyle name="20% - uthevingsfarge 6 24 2_AVA DVA EL" xfId="16645" xr:uid="{6BB22C6A-07AA-4A96-8F5A-A402F03318CC}"/>
    <cellStyle name="20% - uthevingsfarge 6 24 3" xfId="16646" xr:uid="{89947DA7-F15F-4C65-A6C3-A7D16E4ABBE9}"/>
    <cellStyle name="20% - uthevingsfarge 6 24_4Q16" xfId="16647" xr:uid="{E06448A9-6820-4F7C-BE20-F5FA19CA5F7B}"/>
    <cellStyle name="20% - uthevingsfarge 6 25" xfId="16648" xr:uid="{F2FE9EA6-F5CF-45E2-A6F0-9ED3AA115847}"/>
    <cellStyle name="20% - uthevingsfarge 6 25 2" xfId="16649" xr:uid="{E14C2F12-A8E7-4887-9BE3-CC6295526C1C}"/>
    <cellStyle name="20% - uthevingsfarge 6 25 2 2" xfId="16650" xr:uid="{C5C2EE67-851B-4CAF-9C7C-6AA0B954597C}"/>
    <cellStyle name="20% - uthevingsfarge 6 25 2_AVA DVA EL" xfId="16651" xr:uid="{1B75D207-5AE0-49DA-892A-7CBCF2FDE835}"/>
    <cellStyle name="20% - uthevingsfarge 6 25 3" xfId="16652" xr:uid="{9F47E878-B872-4F7B-A017-4E840D85255D}"/>
    <cellStyle name="20% - uthevingsfarge 6 25_4Q16" xfId="16653" xr:uid="{D05C9CE5-8913-4D85-8F3A-7E2E09B9CEEB}"/>
    <cellStyle name="20% - uthevingsfarge 6 26" xfId="16654" xr:uid="{85D7D539-9D0C-42D6-A783-C2A1D0FD1234}"/>
    <cellStyle name="20% - uthevingsfarge 6 26 2" xfId="16655" xr:uid="{A682356D-E4E1-4951-989B-3A9DD93A799D}"/>
    <cellStyle name="20% - uthevingsfarge 6 26 2 2" xfId="16656" xr:uid="{11099D88-7136-4EA6-8F4C-7EE6CBC843DB}"/>
    <cellStyle name="20% - uthevingsfarge 6 26 2_AVA DVA EL" xfId="16657" xr:uid="{2D147756-50AB-486F-B5C2-C8A0BDC0370C}"/>
    <cellStyle name="20% - uthevingsfarge 6 26 3" xfId="16658" xr:uid="{E6272910-F769-40C9-A9E9-320BB87B4AC0}"/>
    <cellStyle name="20% - uthevingsfarge 6 26_4Q16" xfId="16659" xr:uid="{288C9D8B-8128-42E4-9A60-3F4BD697A3BD}"/>
    <cellStyle name="20% - uthevingsfarge 6 27" xfId="16660" xr:uid="{81D8A99C-B045-450C-9C26-C1FBC9F53B16}"/>
    <cellStyle name="20% - uthevingsfarge 6 27 2" xfId="16661" xr:uid="{C3A7082B-DF84-41FE-B944-848CA8E784F2}"/>
    <cellStyle name="20% - uthevingsfarge 6 27 2 2" xfId="16662" xr:uid="{79D4E619-CBAE-4E9C-9977-2AA3F2AEB866}"/>
    <cellStyle name="20% - uthevingsfarge 6 27 2_AVA DVA EL" xfId="16663" xr:uid="{F405175B-C0F0-4E05-B162-3EE947AE225A}"/>
    <cellStyle name="20% - uthevingsfarge 6 27 3" xfId="16664" xr:uid="{7E01A8F1-5877-4E98-BB1E-764AB51F3244}"/>
    <cellStyle name="20% - uthevingsfarge 6 27_4Q16" xfId="16665" xr:uid="{D9012991-4CC4-4985-B748-678C2359FABA}"/>
    <cellStyle name="20% - uthevingsfarge 6 28" xfId="16666" xr:uid="{4969124B-B690-4DA6-8D78-FC98C5CAC784}"/>
    <cellStyle name="20% - uthevingsfarge 6 28 2" xfId="16667" xr:uid="{65D9DCEE-7CC0-49F0-8A94-B3866F405451}"/>
    <cellStyle name="20% - uthevingsfarge 6 28 2 2" xfId="16668" xr:uid="{046EE401-230D-4F1E-8B85-3F8178914E28}"/>
    <cellStyle name="20% - uthevingsfarge 6 28 2_AVA DVA EL" xfId="16669" xr:uid="{0E9D8D6E-7EF4-42BD-9E5F-42E1E75DF5A8}"/>
    <cellStyle name="20% - uthevingsfarge 6 28 3" xfId="16670" xr:uid="{DC9020D4-3144-4300-B93E-8E316760DF9F}"/>
    <cellStyle name="20% - uthevingsfarge 6 28_4Q16" xfId="16671" xr:uid="{3F9BC95F-3B58-488F-BB5C-4B03833A8005}"/>
    <cellStyle name="20% - uthevingsfarge 6 29" xfId="16672" xr:uid="{892ECAE5-F668-4413-8EDB-88895311134F}"/>
    <cellStyle name="20% - uthevingsfarge 6 29 2" xfId="16673" xr:uid="{A391428D-2B25-4920-B9D4-A9FEF0D53F6D}"/>
    <cellStyle name="20% - uthevingsfarge 6 29 2 2" xfId="16674" xr:uid="{9BA0ED0F-780B-45BA-B273-35428FFF89BB}"/>
    <cellStyle name="20% - uthevingsfarge 6 29 2_AVA DVA EL" xfId="16675" xr:uid="{AB3014D7-6EF5-45D2-BCDC-7013122077ED}"/>
    <cellStyle name="20% - uthevingsfarge 6 29 3" xfId="16676" xr:uid="{9CD8B8F4-A120-4FEE-8E35-0F4EF8409643}"/>
    <cellStyle name="20% - uthevingsfarge 6 29_4Q16" xfId="16677"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678"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679"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680" xr:uid="{38280CA2-12B1-4D82-A041-0EDFDD3E5729}"/>
    <cellStyle name="20% - uthevingsfarge 6 3 2 5 3" xfId="16681" xr:uid="{A2FCABB5-2E90-4584-894C-4659F9796A97}"/>
    <cellStyle name="20% - uthevingsfarge 6 3 2 5_AVA DVA EL" xfId="16682" xr:uid="{88976DD4-1B74-457A-BF74-3357EF2EF267}"/>
    <cellStyle name="20% - uthevingsfarge 6 3 2 6" xfId="16683" xr:uid="{F61453DB-F0A9-4070-8439-77DF4D7821C9}"/>
    <cellStyle name="20% - uthevingsfarge 6 3 2 6 2" xfId="16684" xr:uid="{C31B2E5D-A31B-4B47-ADE9-C56C54087F20}"/>
    <cellStyle name="20% - uthevingsfarge 6 3 2 6_AVA DVA EL" xfId="16685" xr:uid="{24E795D0-2E8B-4FC7-96B2-289D21256128}"/>
    <cellStyle name="20% - uthevingsfarge 6 3 2 7" xfId="16686"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687"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688"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689" xr:uid="{677D2368-D79F-4F38-A489-263B619823E1}"/>
    <cellStyle name="20% - uthevingsfarge 6 3_4Q16" xfId="16690" xr:uid="{89D9C835-5BE5-49E5-AC5C-A069735BFED9}"/>
    <cellStyle name="20% - uthevingsfarge 6 30" xfId="16691" xr:uid="{C08131DD-6764-48D9-AE48-87C40E5B08A9}"/>
    <cellStyle name="20% - uthevingsfarge 6 30 2" xfId="16692" xr:uid="{D1724D47-66DF-42C5-8E9D-172CDD8FFC22}"/>
    <cellStyle name="20% - uthevingsfarge 6 30 2 2" xfId="16693" xr:uid="{973B7208-EA47-4880-8176-3A7319B17E17}"/>
    <cellStyle name="20% - uthevingsfarge 6 30 2_AVA DVA EL" xfId="16694" xr:uid="{EC9ACAD7-E7A0-4729-977E-9DADB7CDEE89}"/>
    <cellStyle name="20% - uthevingsfarge 6 30 3" xfId="16695" xr:uid="{335B2F5A-2D32-4C73-8D06-B3C4839BE975}"/>
    <cellStyle name="20% - uthevingsfarge 6 30_4Q16" xfId="16696" xr:uid="{BE1A9D11-050F-4C01-897B-1E440C5C1B2D}"/>
    <cellStyle name="20% - uthevingsfarge 6 31" xfId="16697" xr:uid="{CF628DBB-1385-4BB6-8548-13C4E870DAF7}"/>
    <cellStyle name="20% - uthevingsfarge 6 31 2" xfId="16698" xr:uid="{DEDDAB85-8662-456E-B7AC-2C91D87FE546}"/>
    <cellStyle name="20% - uthevingsfarge 6 31 2 2" xfId="16699" xr:uid="{D92B69C5-ABD6-48F3-8811-DDED6D2D0514}"/>
    <cellStyle name="20% - uthevingsfarge 6 31 2_AVA DVA EL" xfId="16700" xr:uid="{2E972ADB-5DF9-4B38-9F0B-A20114DF0AEC}"/>
    <cellStyle name="20% - uthevingsfarge 6 31 3" xfId="16701" xr:uid="{65D75C1A-A77A-42A5-88C5-5F506C779411}"/>
    <cellStyle name="20% - uthevingsfarge 6 31_4Q16" xfId="16702" xr:uid="{FDD9B60A-6E52-4B6A-BCFA-FB5FC33705D7}"/>
    <cellStyle name="20% - uthevingsfarge 6 32" xfId="16703" xr:uid="{95DDFFFA-19A0-439E-8202-862A48BA309E}"/>
    <cellStyle name="20% - uthevingsfarge 6 32 2" xfId="16704" xr:uid="{5EDCA495-BDA3-4929-BC39-2FC91937B527}"/>
    <cellStyle name="20% - uthevingsfarge 6 32 2 2" xfId="16705" xr:uid="{E3254537-E497-47A5-A5D4-020EAAAEC796}"/>
    <cellStyle name="20% - uthevingsfarge 6 32 2_AVA DVA EL" xfId="16706" xr:uid="{4EA554A2-628F-45DA-B111-675BC2D9A3DB}"/>
    <cellStyle name="20% - uthevingsfarge 6 32 3" xfId="16707" xr:uid="{7C0E341F-DE2D-4B2B-B5C6-051D6ECB4141}"/>
    <cellStyle name="20% - uthevingsfarge 6 32_4Q16" xfId="16708" xr:uid="{746DA6B7-E91C-447B-AB98-14F99100CE28}"/>
    <cellStyle name="20% - uthevingsfarge 6 33" xfId="16709" xr:uid="{58DE19F6-FCC2-409B-B8BA-C53571B6481F}"/>
    <cellStyle name="20% - uthevingsfarge 6 33 2" xfId="16710" xr:uid="{34BCB623-FE63-4F00-B0ED-F6CA8F317976}"/>
    <cellStyle name="20% - uthevingsfarge 6 33 2 2" xfId="16711" xr:uid="{1CBFE1AC-E33A-418A-940B-4B9D673FC0A4}"/>
    <cellStyle name="20% - uthevingsfarge 6 33 2_AVA DVA EL" xfId="16712" xr:uid="{1945E654-E5A0-47A9-9F5E-D0A48BCC01F4}"/>
    <cellStyle name="20% - uthevingsfarge 6 33 3" xfId="16713" xr:uid="{E387457E-AEB0-4FDD-9F47-2C8380B5757F}"/>
    <cellStyle name="20% - uthevingsfarge 6 33_4Q16" xfId="16714" xr:uid="{CC93B276-FDED-4F76-B83A-98CDA7390B31}"/>
    <cellStyle name="20% - uthevingsfarge 6 34" xfId="16715" xr:uid="{4E9AD194-09F5-4F42-A951-A95E3ECB2A79}"/>
    <cellStyle name="20% - uthevingsfarge 6 34 2" xfId="16716" xr:uid="{81873F74-C524-443A-BBCF-0EA30B7A4FAE}"/>
    <cellStyle name="20% - uthevingsfarge 6 34 2 2" xfId="16717" xr:uid="{F55D530E-CA43-431B-9EEB-0F6F9AAD5B44}"/>
    <cellStyle name="20% - uthevingsfarge 6 34 2_AVA DVA EL" xfId="16718" xr:uid="{3364B5DA-F789-4D2D-9146-5B77FD7467ED}"/>
    <cellStyle name="20% - uthevingsfarge 6 34 3" xfId="16719" xr:uid="{0D6D0D08-B187-4C7B-BD8D-CB8F27B93150}"/>
    <cellStyle name="20% - uthevingsfarge 6 34_4Q16" xfId="16720" xr:uid="{9E49BF6D-7369-4662-A953-25AF42D29D84}"/>
    <cellStyle name="20% - uthevingsfarge 6 35" xfId="16721" xr:uid="{920D26EA-D322-4E22-BE3F-A57497CF54E3}"/>
    <cellStyle name="20% - uthevingsfarge 6 35 2" xfId="16722" xr:uid="{523090CD-05EE-435A-8C4E-38F94D18E805}"/>
    <cellStyle name="20% - uthevingsfarge 6 35 2 2" xfId="16723" xr:uid="{034BBF1B-3C10-409A-90E3-F011B75D5265}"/>
    <cellStyle name="20% - uthevingsfarge 6 35 2_AVA DVA EL" xfId="16724" xr:uid="{A316470C-665E-450B-8187-B07535226BB3}"/>
    <cellStyle name="20% - uthevingsfarge 6 35 3" xfId="16725" xr:uid="{8714AB63-F24A-4997-9BCF-4C7C028508A5}"/>
    <cellStyle name="20% - uthevingsfarge 6 35_4Q16" xfId="16726" xr:uid="{325BAA43-9E75-461B-9ABA-F3DC3D02C2A7}"/>
    <cellStyle name="20% - uthevingsfarge 6 36" xfId="16727" xr:uid="{BC0E7B7A-6996-489F-9AC3-EC94B824C0CD}"/>
    <cellStyle name="20% - uthevingsfarge 6 36 2" xfId="16728" xr:uid="{8FE76C8A-3DED-4ACF-831E-B166C9CA660C}"/>
    <cellStyle name="20% - uthevingsfarge 6 36 2 2" xfId="16729" xr:uid="{26EA63C0-AEF2-4665-A841-E698F96BA6BF}"/>
    <cellStyle name="20% - uthevingsfarge 6 36 2_AVA DVA EL" xfId="16730" xr:uid="{AB98B486-81E3-4CEF-9DFD-2168F9556389}"/>
    <cellStyle name="20% - uthevingsfarge 6 36 3" xfId="16731" xr:uid="{0304B6FD-149B-499F-9A8B-3A01D2F1B519}"/>
    <cellStyle name="20% - uthevingsfarge 6 36_4Q16" xfId="16732" xr:uid="{F1E03D75-4038-499A-976B-706021386D99}"/>
    <cellStyle name="20% - uthevingsfarge 6 37" xfId="16733" xr:uid="{6B60FF70-A486-4AB5-9722-F35E23046A79}"/>
    <cellStyle name="20% - uthevingsfarge 6 37 2" xfId="16734" xr:uid="{5E14DF4A-A07B-416C-AA46-BAC3F9B783B9}"/>
    <cellStyle name="20% - uthevingsfarge 6 37 2 2" xfId="16735" xr:uid="{3826075E-4CD7-48D3-A689-41FEE663478C}"/>
    <cellStyle name="20% - uthevingsfarge 6 37 2_AVA DVA EL" xfId="16736" xr:uid="{700EBEB3-0870-47FB-96B0-08B5BD1034FF}"/>
    <cellStyle name="20% - uthevingsfarge 6 37 3" xfId="16737" xr:uid="{EEA7953A-4CDD-4381-AD11-3633676E21B0}"/>
    <cellStyle name="20% - uthevingsfarge 6 37_4Q16" xfId="16738" xr:uid="{43B7B665-96FE-4757-B5E8-CE12F21B3C23}"/>
    <cellStyle name="20% - uthevingsfarge 6 38" xfId="16739" xr:uid="{786F1686-13AD-4B2B-B17D-47A614F99CFD}"/>
    <cellStyle name="20% - uthevingsfarge 6 38 2" xfId="16740" xr:uid="{7A9CFF62-D946-468F-B6E5-E808920F3DC8}"/>
    <cellStyle name="20% - uthevingsfarge 6 38 2 2" xfId="16741" xr:uid="{5661399D-92BE-4A13-BA9F-B45B258399A5}"/>
    <cellStyle name="20% - uthevingsfarge 6 38 2_AVA DVA EL" xfId="16742" xr:uid="{C8BE3D73-F223-4397-B46C-29B6663A13D6}"/>
    <cellStyle name="20% - uthevingsfarge 6 38 3" xfId="16743" xr:uid="{5B2B500B-5002-439C-B06D-736255D77D66}"/>
    <cellStyle name="20% - uthevingsfarge 6 38_4Q16" xfId="16744" xr:uid="{3B317754-4C42-4A43-989A-3C553A9B89A5}"/>
    <cellStyle name="20% - uthevingsfarge 6 39" xfId="16745" xr:uid="{4BD43619-AC6F-4800-B159-C9520B5C2427}"/>
    <cellStyle name="20% - uthevingsfarge 6 39 2" xfId="16746" xr:uid="{9B9B8575-CBDE-4688-8A30-99C383DFEA60}"/>
    <cellStyle name="20% - uthevingsfarge 6 39 2 2" xfId="16747" xr:uid="{97E09E6B-0FC4-4ED8-8AC3-81B5078BC3A1}"/>
    <cellStyle name="20% - uthevingsfarge 6 39 2_AVA DVA EL" xfId="16748" xr:uid="{CD8D913F-0077-4914-99F6-6B12E358A0D3}"/>
    <cellStyle name="20% - uthevingsfarge 6 39 3" xfId="16749" xr:uid="{988B5D63-8EF2-4A60-BE7E-2BB22D5C80A4}"/>
    <cellStyle name="20% - uthevingsfarge 6 39_4Q16" xfId="16750" xr:uid="{CE293D60-D6C0-481E-BE4B-3D09A85D594F}"/>
    <cellStyle name="20% - uthevingsfarge 6 4" xfId="4685" xr:uid="{7E0B79B9-BCB3-4C73-AB0A-E02BB1FA5284}"/>
    <cellStyle name="20% - uthevingsfarge 6 4 10" xfId="41061"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062" xr:uid="{694D305B-33F6-49C8-AACD-446501999C79}"/>
    <cellStyle name="20% - uthevingsfarge 6 4 2 6" xfId="41063" xr:uid="{822D23C3-208B-4965-8FC0-A2C65731B32C}"/>
    <cellStyle name="20% - uthevingsfarge 6 4 2 7" xfId="41064" xr:uid="{77E29885-8847-40FE-80B2-549B2AD3FBE2}"/>
    <cellStyle name="20% - uthevingsfarge 6 4 2 8" xfId="41065" xr:uid="{6A9A1FBB-C7BD-47B3-9F51-FBAA2A3E1146}"/>
    <cellStyle name="20% - uthevingsfarge 6 4 2 9" xfId="41066"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51"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52"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53" xr:uid="{6EBCFA20-D648-48DB-91E0-AF2BE57F4CD2}"/>
    <cellStyle name="20% - uthevingsfarge 6 4 5 3" xfId="16754" xr:uid="{842D4D11-BACE-478E-A9A1-8D8A0910BEB2}"/>
    <cellStyle name="20% - uthevingsfarge 6 4 5_AVA DVA EL" xfId="16755" xr:uid="{0DB7ADB0-5D36-4342-916F-4625E648A377}"/>
    <cellStyle name="20% - uthevingsfarge 6 4 6" xfId="16756" xr:uid="{598C1A61-0BCF-4DEA-A9FB-6313340853CB}"/>
    <cellStyle name="20% - uthevingsfarge 6 4 6 2" xfId="16757" xr:uid="{CEF2D35E-ED82-402C-BFB3-E826CC11F20C}"/>
    <cellStyle name="20% - uthevingsfarge 6 4 6_AVA DVA EL" xfId="16758" xr:uid="{EA8BF62D-0FD0-4CEC-A4E5-691D29855D6E}"/>
    <cellStyle name="20% - uthevingsfarge 6 4 7" xfId="16759" xr:uid="{548F66B8-2EC9-4BDE-ACC2-2E3D257DE6FC}"/>
    <cellStyle name="20% - uthevingsfarge 6 4 8" xfId="41067" xr:uid="{043366FA-CC3E-45B0-A3C7-131AEE84FD06}"/>
    <cellStyle name="20% - uthevingsfarge 6 4 9" xfId="41068" xr:uid="{29129283-7359-452F-9784-2DBD3B7B7A1E}"/>
    <cellStyle name="20% - uthevingsfarge 6 4_3. Chng in credit spreads" xfId="4702" xr:uid="{C58E5F92-F111-4E00-A691-FABD921F6E23}"/>
    <cellStyle name="20% - uthevingsfarge 6 40" xfId="16760" xr:uid="{BF515319-A519-433B-AE1C-824208855977}"/>
    <cellStyle name="20% - uthevingsfarge 6 40 2" xfId="16761" xr:uid="{9A978A71-281A-4169-AE26-1DAFD91DB97F}"/>
    <cellStyle name="20% - uthevingsfarge 6 40 2 2" xfId="16762" xr:uid="{47063A63-2571-47DC-8A6C-A39A67C31631}"/>
    <cellStyle name="20% - uthevingsfarge 6 40 2_AVA DVA EL" xfId="16763" xr:uid="{123A9062-A4DC-46F8-80A2-31B541F59F60}"/>
    <cellStyle name="20% - uthevingsfarge 6 40 3" xfId="16764" xr:uid="{711F634F-F1BE-40BF-B13E-86CFEBD182C2}"/>
    <cellStyle name="20% - uthevingsfarge 6 40_4Q16" xfId="16765" xr:uid="{3875A2BD-257F-43C9-9C64-DD795E4383A7}"/>
    <cellStyle name="20% - uthevingsfarge 6 41" xfId="16766" xr:uid="{EFE4809A-A006-4A70-9151-BD3DE1588B33}"/>
    <cellStyle name="20% - uthevingsfarge 6 41 2" xfId="16767" xr:uid="{5FB7F224-1DAC-42DC-B70D-25A84BD509A9}"/>
    <cellStyle name="20% - uthevingsfarge 6 41 2 2" xfId="16768" xr:uid="{DE7020C8-CC75-443A-A31C-0BE1A7A2FA32}"/>
    <cellStyle name="20% - uthevingsfarge 6 41 2_AVA DVA EL" xfId="16769" xr:uid="{F6A90BFC-30E3-406E-801A-5E8B187CCD82}"/>
    <cellStyle name="20% - uthevingsfarge 6 41 3" xfId="16770" xr:uid="{90FA28CC-261F-46B5-829D-51B9787B6C4A}"/>
    <cellStyle name="20% - uthevingsfarge 6 41_4Q16" xfId="16771" xr:uid="{D6CDA20D-1AD0-4C51-85DB-04F85CB55682}"/>
    <cellStyle name="20% - uthevingsfarge 6 42" xfId="16772" xr:uid="{70F1E57E-6779-4DE8-8142-EFBEEA305633}"/>
    <cellStyle name="20% - uthevingsfarge 6 42 2" xfId="16773" xr:uid="{1474B0B5-6AD9-46E9-A902-9242BB19DA09}"/>
    <cellStyle name="20% - uthevingsfarge 6 42 2 2" xfId="16774" xr:uid="{52936384-F774-4136-A610-A743019CA5A2}"/>
    <cellStyle name="20% - uthevingsfarge 6 42 2_AVA DVA EL" xfId="16775" xr:uid="{37C401CF-A3D1-41FF-B775-83751F3E16FB}"/>
    <cellStyle name="20% - uthevingsfarge 6 42 3" xfId="16776" xr:uid="{D2945193-ACE7-406D-9CB7-E061A21AD955}"/>
    <cellStyle name="20% - uthevingsfarge 6 42_4Q16" xfId="16777" xr:uid="{ABEFD8A1-819D-4E9D-BDFC-AA45111B98AC}"/>
    <cellStyle name="20% - uthevingsfarge 6 43" xfId="16778" xr:uid="{8FD14180-E2FB-46E0-A9F7-DA877311F267}"/>
    <cellStyle name="20% - uthevingsfarge 6 43 2" xfId="16779" xr:uid="{E84448DB-443D-4993-AC65-ED788E8054ED}"/>
    <cellStyle name="20% - uthevingsfarge 6 43 2 2" xfId="16780" xr:uid="{C92F3814-C437-4B87-A4BF-B7349952643F}"/>
    <cellStyle name="20% - uthevingsfarge 6 43 2_AVA DVA EL" xfId="16781" xr:uid="{634227A9-79D5-4C2A-91F0-E01252E50E09}"/>
    <cellStyle name="20% - uthevingsfarge 6 43 3" xfId="16782" xr:uid="{D821936F-7181-433A-B843-E4226F6553C0}"/>
    <cellStyle name="20% - uthevingsfarge 6 43_4Q16" xfId="16783" xr:uid="{BD87C82B-081F-4290-B917-09DCF4373AE9}"/>
    <cellStyle name="20% - uthevingsfarge 6 44" xfId="16784" xr:uid="{746DEBD9-3CB6-4E68-AFBD-366579FFF075}"/>
    <cellStyle name="20% - uthevingsfarge 6 44 2" xfId="16785" xr:uid="{F8717A99-51F0-4B6E-B053-20AE8B762A41}"/>
    <cellStyle name="20% - uthevingsfarge 6 44 2 2" xfId="16786" xr:uid="{1FADA996-265E-4E64-BA04-757FD0C352F9}"/>
    <cellStyle name="20% - uthevingsfarge 6 44 2_AVA DVA EL" xfId="16787" xr:uid="{D7166FE6-D726-44C5-9E1E-4822228F3AD2}"/>
    <cellStyle name="20% - uthevingsfarge 6 44 3" xfId="16788" xr:uid="{0BEA360F-CC40-4FD3-A5EF-D76426E7F6B6}"/>
    <cellStyle name="20% - uthevingsfarge 6 44_4Q16" xfId="16789" xr:uid="{3B82D994-A6A2-43EB-8F3F-11DFA7F9D99C}"/>
    <cellStyle name="20% - uthevingsfarge 6 45" xfId="16790" xr:uid="{11BB700C-D612-402C-B722-0397A9ECC693}"/>
    <cellStyle name="20% - uthevingsfarge 6 45 2" xfId="16791" xr:uid="{F6C8259C-B476-4B8E-AEA3-43CF8AFFB70E}"/>
    <cellStyle name="20% - uthevingsfarge 6 45 2 2" xfId="16792" xr:uid="{1494842F-CE4F-4412-8353-3E933800F551}"/>
    <cellStyle name="20% - uthevingsfarge 6 45 2_AVA DVA EL" xfId="16793" xr:uid="{0BE8F54B-BC30-4490-BB20-763C6C18974E}"/>
    <cellStyle name="20% - uthevingsfarge 6 45 3" xfId="16794" xr:uid="{D9D10DDF-3219-452F-A005-69C83CE280B3}"/>
    <cellStyle name="20% - uthevingsfarge 6 45_4Q16" xfId="16795" xr:uid="{3F08DF90-91BE-4652-879F-A0C95B6093F3}"/>
    <cellStyle name="20% - uthevingsfarge 6 46" xfId="16796" xr:uid="{4E7AAC54-E65E-4E14-A83F-641135E65441}"/>
    <cellStyle name="20% - uthevingsfarge 6 46 2" xfId="16797" xr:uid="{73351767-CB91-43A2-9ECC-E385B4CC5C5C}"/>
    <cellStyle name="20% - uthevingsfarge 6 46 2 2" xfId="16798" xr:uid="{072379B1-FA26-40EA-A6F7-82B0E659BD78}"/>
    <cellStyle name="20% - uthevingsfarge 6 46 2_AVA DVA EL" xfId="16799" xr:uid="{7337CC14-BF60-4B1C-8508-2F101D8F57CF}"/>
    <cellStyle name="20% - uthevingsfarge 6 46 3" xfId="16800" xr:uid="{41630B89-9395-4088-803B-81AF52B3ADD8}"/>
    <cellStyle name="20% - uthevingsfarge 6 46_4Q16" xfId="16801" xr:uid="{4D41D599-23B8-493D-8E42-A23BE01D6CF8}"/>
    <cellStyle name="20% - uthevingsfarge 6 47" xfId="16802" xr:uid="{E342D23C-525B-42CB-B291-D0930B3275FE}"/>
    <cellStyle name="20% - uthevingsfarge 6 47 2" xfId="16803" xr:uid="{DC5823A9-58B9-4A8F-9687-79111378B9EA}"/>
    <cellStyle name="20% - uthevingsfarge 6 47 2 2" xfId="16804" xr:uid="{511ABC61-D9DF-4124-AFD3-ADB4D128408A}"/>
    <cellStyle name="20% - uthevingsfarge 6 47 2_AVA DVA EL" xfId="16805" xr:uid="{7D0A4840-35A3-4DEB-80EB-017890FE8A84}"/>
    <cellStyle name="20% - uthevingsfarge 6 47 3" xfId="16806" xr:uid="{5CB762B6-9C0F-48DC-9912-967769D2D1A0}"/>
    <cellStyle name="20% - uthevingsfarge 6 47_4Q16" xfId="16807" xr:uid="{ACBCEE24-406D-4EB5-A41B-A4E95376102D}"/>
    <cellStyle name="20% - uthevingsfarge 6 48" xfId="16808" xr:uid="{B62439ED-BEF3-43F6-A829-7816E6A26218}"/>
    <cellStyle name="20% - uthevingsfarge 6 48 2" xfId="16809" xr:uid="{0DA2C54B-B08E-4CF9-9515-E58DB4C231D5}"/>
    <cellStyle name="20% - uthevingsfarge 6 48 2 2" xfId="16810" xr:uid="{E8B8A195-F68C-4778-BFD8-C09F8E4377A8}"/>
    <cellStyle name="20% - uthevingsfarge 6 48 2_AVA DVA EL" xfId="16811" xr:uid="{3A0E6450-3A12-49A7-8874-950293541335}"/>
    <cellStyle name="20% - uthevingsfarge 6 48 3" xfId="16812" xr:uid="{B6C7120F-995F-4B13-9121-64D267D046EC}"/>
    <cellStyle name="20% - uthevingsfarge 6 48_4Q16" xfId="16813" xr:uid="{5C816010-5A54-4393-A6A2-AD1F8E3D9A53}"/>
    <cellStyle name="20% - uthevingsfarge 6 49" xfId="16814" xr:uid="{82074931-2371-452D-86C5-B09F36CD56BF}"/>
    <cellStyle name="20% - uthevingsfarge 6 49 2" xfId="16815" xr:uid="{F191BA62-9703-4E92-977A-3E6CBD1722EC}"/>
    <cellStyle name="20% - uthevingsfarge 6 49 2 2" xfId="16816" xr:uid="{1FCA2302-94B2-47CD-8CEC-9365A41894F8}"/>
    <cellStyle name="20% - uthevingsfarge 6 49 2_AVA DVA EL" xfId="16817" xr:uid="{E513B078-0B8B-485A-9C6D-BA2D0C333733}"/>
    <cellStyle name="20% - uthevingsfarge 6 49 3" xfId="16818" xr:uid="{3B75335A-6977-49AD-A6CD-3A262C52C4CF}"/>
    <cellStyle name="20% - uthevingsfarge 6 49_4Q16" xfId="16819" xr:uid="{8AD6B06F-02D9-41BD-862F-0F142B3EB1F8}"/>
    <cellStyle name="20% - uthevingsfarge 6 5" xfId="4703" xr:uid="{23A357C1-BDA5-4E45-862D-62ADB77A835D}"/>
    <cellStyle name="20% - uthevingsfarge 6 5 10" xfId="41069"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070" xr:uid="{FEA9657E-A4D4-4807-B279-1C97E7F2AEA9}"/>
    <cellStyle name="20% - uthevingsfarge 6 5 2 6" xfId="41071" xr:uid="{9D076072-9C68-4336-AD09-74322B61E7F6}"/>
    <cellStyle name="20% - uthevingsfarge 6 5 2 7" xfId="41072" xr:uid="{390BA4A3-1B29-4560-A432-6F2453CBA3A5}"/>
    <cellStyle name="20% - uthevingsfarge 6 5 2 8" xfId="41073" xr:uid="{536A1946-3DE9-481F-841C-4E30B8B45AE9}"/>
    <cellStyle name="20% - uthevingsfarge 6 5 2 9" xfId="41074"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075" xr:uid="{6F35E059-17E8-43A9-A1BC-C0B824DBCC96}"/>
    <cellStyle name="20% - uthevingsfarge 6 5 7" xfId="41076" xr:uid="{2C1CB7E5-FC49-4D9B-A10D-E868FCD3E6A6}"/>
    <cellStyle name="20% - uthevingsfarge 6 5 8" xfId="41077" xr:uid="{603EE617-9A85-4909-BFE1-ADC686FFD9E1}"/>
    <cellStyle name="20% - uthevingsfarge 6 5 9" xfId="41078" xr:uid="{3B192409-3971-4101-BAC8-6950AEF8C35E}"/>
    <cellStyle name="20% - uthevingsfarge 6 5_3. Chng in credit spreads" xfId="4720" xr:uid="{E9AB62A0-8A83-43DB-8942-12A30C3B14B0}"/>
    <cellStyle name="20% - uthevingsfarge 6 50" xfId="16820" xr:uid="{7B60AF9A-1DC6-4980-A923-79B59A039760}"/>
    <cellStyle name="20% - uthevingsfarge 6 50 2" xfId="16821" xr:uid="{C09CF044-A4D7-4D5A-84E0-D56BDCD60FF4}"/>
    <cellStyle name="20% - uthevingsfarge 6 50 2 2" xfId="16822" xr:uid="{C470A0D2-E542-49E5-9DA6-CA04F922A3B7}"/>
    <cellStyle name="20% - uthevingsfarge 6 50 2_AVA DVA EL" xfId="16823" xr:uid="{A198B4A8-1703-40E8-BA2A-BF23EB5BBDA8}"/>
    <cellStyle name="20% - uthevingsfarge 6 50 3" xfId="16824" xr:uid="{D63EAEEF-A6D1-4AB3-A52D-F15C0F7798AE}"/>
    <cellStyle name="20% - uthevingsfarge 6 50_4Q16" xfId="16825" xr:uid="{AF5B1278-6CFD-43CD-AB04-78ABF38E3390}"/>
    <cellStyle name="20% - uthevingsfarge 6 51" xfId="16826" xr:uid="{1FE80315-152E-4305-BD99-CDAAFDAC90E5}"/>
    <cellStyle name="20% - uthevingsfarge 6 51 2" xfId="16827" xr:uid="{22DC1270-1877-442B-BB6F-22CCF452BF4D}"/>
    <cellStyle name="20% - uthevingsfarge 6 51 2 2" xfId="16828" xr:uid="{B04CE0A6-C20B-4573-818A-CB0A3CF3EBBD}"/>
    <cellStyle name="20% - uthevingsfarge 6 51 2_AVA DVA EL" xfId="16829" xr:uid="{E74A8DEF-E39B-402D-9322-881D834EDBD7}"/>
    <cellStyle name="20% - uthevingsfarge 6 51 3" xfId="16830" xr:uid="{51B6CAD7-6193-4FC7-A31D-9CF0392EE5B6}"/>
    <cellStyle name="20% - uthevingsfarge 6 51_4Q16" xfId="16831" xr:uid="{7D9615B2-8E92-4725-B067-FFFDD1BC504A}"/>
    <cellStyle name="20% - uthevingsfarge 6 52" xfId="16832" xr:uid="{D49A63FC-5DBF-4072-BF70-4BCCFC1D0A13}"/>
    <cellStyle name="20% - uthevingsfarge 6 52 2" xfId="16833" xr:uid="{60A1C230-0E6F-4034-876F-3A6D15E3C391}"/>
    <cellStyle name="20% - uthevingsfarge 6 52 2 2" xfId="16834" xr:uid="{CB22C8C6-4AEF-4F67-8CDD-666BEA88C94C}"/>
    <cellStyle name="20% - uthevingsfarge 6 52 2_AVA DVA EL" xfId="16835" xr:uid="{00376EE1-6D6A-4092-B531-EB79A346824F}"/>
    <cellStyle name="20% - uthevingsfarge 6 52 3" xfId="16836" xr:uid="{AC75D667-061C-4149-82EB-8B4CCD1ECCB6}"/>
    <cellStyle name="20% - uthevingsfarge 6 52_4Q16" xfId="16837" xr:uid="{1B4F086B-65A3-4964-B7AF-B392F58CE71B}"/>
    <cellStyle name="20% - uthevingsfarge 6 53" xfId="16838" xr:uid="{3F1FD7A5-8869-4ED9-AC98-C291F9CBE7F9}"/>
    <cellStyle name="20% - uthevingsfarge 6 53 2" xfId="16839" xr:uid="{9576F4EE-FD99-4ECF-996D-9836BC860057}"/>
    <cellStyle name="20% - uthevingsfarge 6 53 2 2" xfId="16840" xr:uid="{8B713AAF-D33D-48DA-BFA0-C222DBE5DE29}"/>
    <cellStyle name="20% - uthevingsfarge 6 53 2_AVA DVA EL" xfId="16841" xr:uid="{E0FB2268-BFF7-47D0-BFD7-CE74DFA0B455}"/>
    <cellStyle name="20% - uthevingsfarge 6 53 3" xfId="16842" xr:uid="{8ABC24D3-4ED5-4830-B228-C9A713533F02}"/>
    <cellStyle name="20% - uthevingsfarge 6 53_4Q16" xfId="16843" xr:uid="{06B30E97-95CD-4482-90CA-6EDAF805123B}"/>
    <cellStyle name="20% - uthevingsfarge 6 54" xfId="16844" xr:uid="{948D54D9-E64D-43E6-B4B7-1C83B7F72B29}"/>
    <cellStyle name="20% - uthevingsfarge 6 54 2" xfId="16845" xr:uid="{7E2B3185-B7FE-4F0E-8442-190641139215}"/>
    <cellStyle name="20% - uthevingsfarge 6 54 2 2" xfId="16846" xr:uid="{4775730F-47FB-4742-A976-27D2D1F85928}"/>
    <cellStyle name="20% - uthevingsfarge 6 54 2_AVA DVA EL" xfId="16847" xr:uid="{320F63DC-2F49-4CAF-ACED-4E9BD00D4F53}"/>
    <cellStyle name="20% - uthevingsfarge 6 54 3" xfId="16848" xr:uid="{496FF39B-476D-45AD-8417-E345590C4A7A}"/>
    <cellStyle name="20% - uthevingsfarge 6 54_4Q16" xfId="16849" xr:uid="{CD6029B3-E7A0-4443-A886-9376A1C00164}"/>
    <cellStyle name="20% - uthevingsfarge 6 55" xfId="16850" xr:uid="{F60F2C71-8B9A-4D1A-A524-83154A6DDBA0}"/>
    <cellStyle name="20% - uthevingsfarge 6 55 2" xfId="16851" xr:uid="{5DF7FF5A-14A2-4B6F-94EB-945C810B2342}"/>
    <cellStyle name="20% - uthevingsfarge 6 55 2 2" xfId="16852" xr:uid="{C2445E5A-12E8-4EDF-98B7-6D28369BF809}"/>
    <cellStyle name="20% - uthevingsfarge 6 55 2_AVA DVA EL" xfId="16853" xr:uid="{B3A825A3-D8DD-4449-9E3E-E7C0B1AC6418}"/>
    <cellStyle name="20% - uthevingsfarge 6 55 3" xfId="16854" xr:uid="{DCB904EB-BDA5-43F9-8FA9-077DFB6ADB51}"/>
    <cellStyle name="20% - uthevingsfarge 6 55_4Q16" xfId="16855" xr:uid="{024363FC-CECF-4F5A-9BA4-938E49D6850C}"/>
    <cellStyle name="20% - uthevingsfarge 6 56" xfId="16856" xr:uid="{3A4838E1-E6A0-46F7-A8A8-486AF9F8B3D9}"/>
    <cellStyle name="20% - uthevingsfarge 6 56 2" xfId="16857" xr:uid="{55B45EE7-BBE7-4806-8E85-478FCCDB0C1B}"/>
    <cellStyle name="20% - uthevingsfarge 6 56 2 2" xfId="16858" xr:uid="{880F2CBF-259E-4C28-BB5B-9FB794122EBF}"/>
    <cellStyle name="20% - uthevingsfarge 6 56 2_AVA DVA EL" xfId="16859" xr:uid="{ACA92CF6-2D75-4E01-BDDA-7574C92BEB70}"/>
    <cellStyle name="20% - uthevingsfarge 6 56 3" xfId="16860" xr:uid="{AA493731-97B8-4778-91F5-B07C6883D157}"/>
    <cellStyle name="20% - uthevingsfarge 6 56_4Q16" xfId="16861" xr:uid="{999F8691-1B18-4D90-A10A-E8F7DF80DAFA}"/>
    <cellStyle name="20% - uthevingsfarge 6 57" xfId="16862" xr:uid="{8F953892-BF3C-4078-8E53-17287961E8DE}"/>
    <cellStyle name="20% - uthevingsfarge 6 57 2" xfId="16863" xr:uid="{A53E3D54-3876-48F2-A0D3-21FEDBFEFC51}"/>
    <cellStyle name="20% - uthevingsfarge 6 57 2 2" xfId="16864" xr:uid="{BC96BC47-4965-427F-9F23-84C926447748}"/>
    <cellStyle name="20% - uthevingsfarge 6 57 2_AVA DVA EL" xfId="16865" xr:uid="{4D89219D-77C0-493D-A3B5-4B300031FCF7}"/>
    <cellStyle name="20% - uthevingsfarge 6 57 3" xfId="16866" xr:uid="{C54C8DE8-110F-46CC-890F-C0F7D4856ED4}"/>
    <cellStyle name="20% - uthevingsfarge 6 57_4Q16" xfId="16867" xr:uid="{AF53CA3A-52CD-45F2-9DDE-EDD9FF0EE7F2}"/>
    <cellStyle name="20% - uthevingsfarge 6 58" xfId="16868" xr:uid="{451E0F8D-A57C-4688-A395-FDAF61BE4AA9}"/>
    <cellStyle name="20% - uthevingsfarge 6 58 2" xfId="16869" xr:uid="{491E747F-65C9-48BC-9E16-C5259F2DA570}"/>
    <cellStyle name="20% - uthevingsfarge 6 58 2 2" xfId="16870" xr:uid="{9841CFB4-2F9B-47F4-8353-E90D03F265A2}"/>
    <cellStyle name="20% - uthevingsfarge 6 58 2_AVA DVA EL" xfId="16871" xr:uid="{0DC3CC86-1C65-4B18-BE8F-ABA515EBA052}"/>
    <cellStyle name="20% - uthevingsfarge 6 58 3" xfId="16872" xr:uid="{1A484D41-3BE2-492D-89D5-6B65980BFCF9}"/>
    <cellStyle name="20% - uthevingsfarge 6 58_4Q16" xfId="16873" xr:uid="{AE541E9F-C947-40F1-9288-C814BAE59D98}"/>
    <cellStyle name="20% - uthevingsfarge 6 59" xfId="16874" xr:uid="{9EEAA118-DF18-4FA6-9941-442FD1557B0F}"/>
    <cellStyle name="20% - uthevingsfarge 6 59 2" xfId="16875" xr:uid="{4004F255-8315-46A8-81E8-D01629534C77}"/>
    <cellStyle name="20% - uthevingsfarge 6 59 2 2" xfId="16876" xr:uid="{2CF04A94-C8D3-400A-9702-9BCF26FB6821}"/>
    <cellStyle name="20% - uthevingsfarge 6 59 2_AVA DVA EL" xfId="16877" xr:uid="{9404C285-00EC-4C1F-A7C7-75D56DF44DDD}"/>
    <cellStyle name="20% - uthevingsfarge 6 59 3" xfId="16878" xr:uid="{F3B7CBDA-0E14-4DBC-845D-159EEA9EDB14}"/>
    <cellStyle name="20% - uthevingsfarge 6 59_4Q16" xfId="16879"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079"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880" xr:uid="{3FDD2D68-567F-4E52-9755-16BB0714CC4C}"/>
    <cellStyle name="20% - uthevingsfarge 6 6 6" xfId="41080" xr:uid="{2E5CCD1B-8212-4D92-B3BD-354B8221A86B}"/>
    <cellStyle name="20% - uthevingsfarge 6 6 7" xfId="41081" xr:uid="{21837394-47A6-47F2-8CD6-3130538831E1}"/>
    <cellStyle name="20% - uthevingsfarge 6 6 8" xfId="41082" xr:uid="{E1F56C1A-1A65-4BEE-8191-170643612D94}"/>
    <cellStyle name="20% - uthevingsfarge 6 6 9" xfId="41083" xr:uid="{6EFD1612-A21F-43C9-9D66-FBF05E6FFF6C}"/>
    <cellStyle name="20% - uthevingsfarge 6 6_3. Chng in credit spreads" xfId="4729" xr:uid="{B4DE0B4B-355C-472A-A110-C050F88E2803}"/>
    <cellStyle name="20% - uthevingsfarge 6 60" xfId="16881" xr:uid="{824602FB-357C-4986-812F-F0CA8088FE8E}"/>
    <cellStyle name="20% - uthevingsfarge 6 60 2" xfId="16882" xr:uid="{B6C18E41-85C6-47DA-9DF1-F562364F81BF}"/>
    <cellStyle name="20% - uthevingsfarge 6 60 3" xfId="16883" xr:uid="{F269CCF3-CA57-4671-B841-943FECBD3219}"/>
    <cellStyle name="20% - uthevingsfarge 6 60_AVA DVA EL" xfId="16884" xr:uid="{580270E2-88D0-4140-B6F3-73DD5985033F}"/>
    <cellStyle name="20% - uthevingsfarge 6 61" xfId="16885" xr:uid="{EB1745DF-B974-4D9C-8873-E56A286A81EF}"/>
    <cellStyle name="20% - uthevingsfarge 6 61 2" xfId="16886" xr:uid="{0419F1F7-BA36-46D1-9272-BCF571E0392C}"/>
    <cellStyle name="20% - uthevingsfarge 6 61 3" xfId="16887" xr:uid="{90F994D5-2832-45D8-BF37-8839127E4F68}"/>
    <cellStyle name="20% - uthevingsfarge 6 61_AVA DVA EL" xfId="16888" xr:uid="{56639589-E1FB-4B4F-A037-E2A59779E12C}"/>
    <cellStyle name="20% - uthevingsfarge 6 62" xfId="16889" xr:uid="{C73C6DE2-2664-46AE-B31A-DA0AED857433}"/>
    <cellStyle name="20% - uthevingsfarge 6 62 2" xfId="16890" xr:uid="{EE711DC7-A4FE-418F-82E4-26570DEEBC12}"/>
    <cellStyle name="20% - uthevingsfarge 6 62_AVA DVA EL" xfId="16891" xr:uid="{FF03BD66-6783-4B29-BA6B-B03FD381A72E}"/>
    <cellStyle name="20% - uthevingsfarge 6 63" xfId="16892" xr:uid="{E95C94EE-BC85-4DAF-9EB0-3E549CE8C113}"/>
    <cellStyle name="20% - uthevingsfarge 6 64" xfId="16893" xr:uid="{0C8A8422-E4D1-423A-B4E4-2FB3D22A4EB3}"/>
    <cellStyle name="20% - uthevingsfarge 6 65" xfId="16894" xr:uid="{1C9305D5-DE26-428F-AA85-40D9DF71936B}"/>
    <cellStyle name="20% - uthevingsfarge 6 66" xfId="16895" xr:uid="{C4230ED2-F83F-4152-911F-F884AAAFCD23}"/>
    <cellStyle name="20% - uthevingsfarge 6 7" xfId="4730" xr:uid="{F9757B9F-95F5-448B-9213-E5EFB20BD54D}"/>
    <cellStyle name="20% - uthevingsfarge 6 7 2" xfId="4731" xr:uid="{B9E335BA-D2A8-4C9F-8E7A-0AC5E21B0CC3}"/>
    <cellStyle name="20% - uthevingsfarge 6 7 2 2" xfId="16896" xr:uid="{702F6DCC-E485-45D3-9BB9-0D5CA5D80A56}"/>
    <cellStyle name="20% - uthevingsfarge 6 7 2_AVA DVA EL" xfId="16897" xr:uid="{C46726FF-4842-41C1-8F52-F47245AE7B80}"/>
    <cellStyle name="20% - uthevingsfarge 6 7 3" xfId="16898" xr:uid="{DBE434C7-55F0-4E51-AE57-2397512D9B37}"/>
    <cellStyle name="20% - uthevingsfarge 6 7 3 2" xfId="16899" xr:uid="{9728A1C5-275B-4DB4-90DF-3A167A6C59FB}"/>
    <cellStyle name="20% - uthevingsfarge 6 7 3_AVA DVA EL" xfId="16900" xr:uid="{0C4ADF76-276E-477A-8206-ADE275CA2806}"/>
    <cellStyle name="20% - uthevingsfarge 6 7 4" xfId="16901" xr:uid="{69B069C5-9F59-4264-85FA-85DF1B146E34}"/>
    <cellStyle name="20% - uthevingsfarge 6 7 5" xfId="16902"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03" xr:uid="{993D733A-1BB2-4842-AECD-C72FBC0A6589}"/>
    <cellStyle name="20% - uthevingsfarge 6 8 2_AVA DVA EL" xfId="16904" xr:uid="{02FC0AED-82E3-48BE-B49D-8283C4CD9BD0}"/>
    <cellStyle name="20% - uthevingsfarge 6 8 3" xfId="16905" xr:uid="{572AAD01-D272-4A45-996F-DD246E78757A}"/>
    <cellStyle name="20% - uthevingsfarge 6 8_3. Chng in credit spreads" xfId="4735" xr:uid="{BED2878F-D521-4BD9-A35C-DC4A2538FBD0}"/>
    <cellStyle name="20% - uthevingsfarge 6 9" xfId="4736" xr:uid="{65AC0582-4342-491A-B782-1322F618960E}"/>
    <cellStyle name="20% - uthevingsfarge 6 9 2" xfId="16906" xr:uid="{317151F7-85A8-42CC-87BB-552C1A75F8DE}"/>
    <cellStyle name="20% - uthevingsfarge 6 9 2 2" xfId="16907" xr:uid="{F181D1D5-27C2-45BA-B40B-896FB7654579}"/>
    <cellStyle name="20% - uthevingsfarge 6 9 2_AVA DVA EL" xfId="16908" xr:uid="{09D6F26E-4445-425D-B748-86CF0A4610FC}"/>
    <cellStyle name="20% - uthevingsfarge 6 9 3" xfId="16909" xr:uid="{34963D7E-58E2-4F10-874E-4C32A1B655D3}"/>
    <cellStyle name="20% - uthevingsfarge 6 9_4Q16" xfId="16910" xr:uid="{41C43A42-F3CB-4258-B2A9-F91F9396B32C}"/>
    <cellStyle name="20% - uthevingsfarge 6_7. Other MTM adjustments" xfId="4737" xr:uid="{2351D764-48E0-447D-A825-47CB52DDC736}"/>
    <cellStyle name="20% - Акцент1" xfId="4738" xr:uid="{E03245C1-AB03-4CE6-A88B-907414AFE7A1}"/>
    <cellStyle name="20% - Акцент1 2" xfId="16911" xr:uid="{05B073C4-0201-4572-A673-8DAE8FE1F0D9}"/>
    <cellStyle name="20% - Акцент1 3" xfId="16912" xr:uid="{C76A38CD-385B-413A-A7F3-26E7965785EE}"/>
    <cellStyle name="20% - Акцент1_AVA DVA EL" xfId="16913" xr:uid="{E73D738A-9F75-43A7-84D8-DAA3CC455EB2}"/>
    <cellStyle name="20% - Акцент2" xfId="4739" xr:uid="{AEE29927-2465-4CE8-9D2B-627F69CDD55F}"/>
    <cellStyle name="20% - Акцент2 2" xfId="16914" xr:uid="{CEC4C547-8DE3-4083-BADB-9819C2A4C0E2}"/>
    <cellStyle name="20% - Акцент2 3" xfId="16915" xr:uid="{21BC9B8B-0144-46D6-AF99-752B6D616D17}"/>
    <cellStyle name="20% - Акцент2_AVA DVA EL" xfId="16916" xr:uid="{8C618368-B131-42F8-99DA-63ADC397E739}"/>
    <cellStyle name="20% - Акцент3" xfId="4740" xr:uid="{24495AAE-15FC-4CE0-A223-4B2ACC8F2684}"/>
    <cellStyle name="20% - Акцент3 2" xfId="16917" xr:uid="{15A94CC6-4770-4E38-B399-DD3479272390}"/>
    <cellStyle name="20% - Акцент3 3" xfId="16918" xr:uid="{5770ED99-5578-40E4-A28F-98DD8BF7BE95}"/>
    <cellStyle name="20% - Акцент3_AVA DVA EL" xfId="16919" xr:uid="{AF0BBC7E-303A-416E-90B6-AF908E743F11}"/>
    <cellStyle name="20% - Акцент4" xfId="4741" xr:uid="{B285CAFF-DDB1-4077-9E19-4E01C81EAC9F}"/>
    <cellStyle name="20% - Акцент4 2" xfId="16920" xr:uid="{144C2293-1C1D-4E5D-B182-0631C64FFB18}"/>
    <cellStyle name="20% - Акцент4 3" xfId="16921" xr:uid="{D9ACA198-1A0E-4815-ACAA-080363B6B5EE}"/>
    <cellStyle name="20% - Акцент4_AVA DVA EL" xfId="16922" xr:uid="{103BB932-EBF8-4E8C-A3D3-F197B615CC1F}"/>
    <cellStyle name="20% - Акцент5" xfId="4742" xr:uid="{EC31A789-E40B-4174-B905-124136E54DE0}"/>
    <cellStyle name="20% - Акцент5 2" xfId="16923" xr:uid="{EBEADE60-611D-41EB-B3F5-1666A10BC80A}"/>
    <cellStyle name="20% - Акцент5 3" xfId="16924" xr:uid="{BD5E80B7-F554-48E6-888F-707FA7FDA821}"/>
    <cellStyle name="20% - Акцент5_AVA DVA EL" xfId="16925" xr:uid="{5F23E9F4-8E08-4DA4-99E9-77464342D483}"/>
    <cellStyle name="20% - Акцент6" xfId="4743" xr:uid="{7B308E9F-6DB8-4580-98C3-34B7097D8EBC}"/>
    <cellStyle name="20% - Акцент6 2" xfId="16926" xr:uid="{288FAF92-E6F0-4824-941E-76B3F5B0F3C5}"/>
    <cellStyle name="20% - Акцент6 3" xfId="16927" xr:uid="{5C6F860F-B49F-4A4F-9C2B-6C002540E4B0}"/>
    <cellStyle name="20% - Акцент6_AVA DVA EL" xfId="16928" xr:uid="{A8501BD6-25D1-4C62-892E-89DD453A8697}"/>
    <cellStyle name="3 antraštė" xfId="4744" xr:uid="{C21AC8D1-542A-476C-80CB-D654D631F46C}"/>
    <cellStyle name="3 antraštė 2" xfId="16929" xr:uid="{6FF9F913-ECF7-4387-A516-9690B7C3B4FA}"/>
    <cellStyle name="3 antraštė_AVA DVA EL" xfId="16930" xr:uid="{BD592AE8-E806-48B1-A3F8-C1C3568F22A6}"/>
    <cellStyle name="4 antraštė" xfId="4745" xr:uid="{57411384-3B4E-4FF2-85A8-0D807E2CCE7B}"/>
    <cellStyle name="4 antraštė 2" xfId="16931" xr:uid="{1B50E151-3A54-47D2-BD4F-DB209600492F}"/>
    <cellStyle name="4 antraštė_AVA DVA EL" xfId="16932" xr:uid="{A92D2F9B-7A00-407A-B784-918C2F2BC341}"/>
    <cellStyle name="40 % - Markeringsfarve1" xfId="16933" xr:uid="{EC52A40C-DA74-4C60-AB48-9DF6D2D1E697}"/>
    <cellStyle name="40 % - Markeringsfarve1 2" xfId="16934" xr:uid="{0684565D-1A2E-4790-BD67-4CC69AB22406}"/>
    <cellStyle name="40 % - Markeringsfarve1 3" xfId="16935" xr:uid="{ECC9B68E-9CA3-46B7-85B1-E3B2F7CEB791}"/>
    <cellStyle name="40 % - Markeringsfarve1_AVA DVA EL" xfId="16936" xr:uid="{0944F55B-7E47-40B6-B8B2-F17B8D749BC3}"/>
    <cellStyle name="40 % - Markeringsfarve2" xfId="16937" xr:uid="{3F4B3168-BFCE-461E-B1F4-ABA8C017CBA7}"/>
    <cellStyle name="40 % - Markeringsfarve2 2" xfId="16938" xr:uid="{48D796F0-E4B3-4C4F-B089-10A65EE31E59}"/>
    <cellStyle name="40 % - Markeringsfarve2 3" xfId="16939" xr:uid="{5EBC2159-8620-4758-9FD4-63C2F032F3DA}"/>
    <cellStyle name="40 % - Markeringsfarve2_AVA DVA EL" xfId="16940" xr:uid="{F088C4ED-1681-4D46-83BB-14C6C41D4608}"/>
    <cellStyle name="40 % - Markeringsfarve3" xfId="16941" xr:uid="{6AB0BF0E-F90C-4084-B85C-018B870E65A8}"/>
    <cellStyle name="40 % - Markeringsfarve3 2" xfId="16942" xr:uid="{4D966A96-D5E6-4077-9E8D-154E961E3D03}"/>
    <cellStyle name="40 % - Markeringsfarve3 3" xfId="16943" xr:uid="{F7534C68-CAB2-41FA-AA3F-C05E55A80E2A}"/>
    <cellStyle name="40 % - Markeringsfarve3_AVA DVA EL" xfId="16944" xr:uid="{6EF6C6C0-1756-43EC-8EE8-174B5DCFC10D}"/>
    <cellStyle name="40 % - Markeringsfarve4" xfId="16945" xr:uid="{CDAD347D-B4E1-4AA2-90C5-2DC8C1444DCA}"/>
    <cellStyle name="40 % - Markeringsfarve4 2" xfId="16946" xr:uid="{62BE58D1-DF75-47C9-BCF4-40E62AB41CA6}"/>
    <cellStyle name="40 % - Markeringsfarve4 3" xfId="16947" xr:uid="{ED81C3B6-C81A-43EF-AA04-DC5A2A251C8A}"/>
    <cellStyle name="40 % - Markeringsfarve4_AVA DVA EL" xfId="16948" xr:uid="{71B9695B-E168-4B40-8BE7-58FD5AED06C3}"/>
    <cellStyle name="40 % - Markeringsfarve5" xfId="16949" xr:uid="{4A6B95E3-6B79-4E57-93DE-AC02B278829B}"/>
    <cellStyle name="40 % - Markeringsfarve5 2" xfId="16950" xr:uid="{AFAF0FA7-E275-4FF6-80A9-970B65241BE2}"/>
    <cellStyle name="40 % - Markeringsfarve5 3" xfId="16951" xr:uid="{55C26100-B11E-4EF2-806F-E09E0764005C}"/>
    <cellStyle name="40 % - Markeringsfarve5_AVA DVA EL" xfId="16952" xr:uid="{34CB9884-BFE1-4E8B-A2E5-215991F0FD44}"/>
    <cellStyle name="40 % - Markeringsfarve6" xfId="16953" xr:uid="{26FBE51B-EB6E-4519-9F11-04D5C93CB585}"/>
    <cellStyle name="40 % - Markeringsfarve6 2" xfId="16954" xr:uid="{5CB1169C-A20F-4B56-A421-06673021A6E1}"/>
    <cellStyle name="40 % - Markeringsfarve6 3" xfId="16955" xr:uid="{27FAB92C-D7AF-476B-ABE9-005AEC205003}"/>
    <cellStyle name="40 % - Markeringsfarve6_AVA DVA EL" xfId="16956" xr:uid="{6F92C704-09B1-4092-A1FC-D2F14F9D7C0C}"/>
    <cellStyle name="40% - 1. jelölőszín" xfId="16957" xr:uid="{30D91D1D-1662-4B6C-A31E-310D70EAF939}"/>
    <cellStyle name="40% - 1. jelölőszín 2" xfId="16958" xr:uid="{890A354D-C5EF-485D-AB68-96F6D5E84BFB}"/>
    <cellStyle name="40% - 1. jelölőszín 2 2" xfId="16959" xr:uid="{F320EF13-96B6-4CF2-8D03-A4A4788008BC}"/>
    <cellStyle name="40% - 1. jelölőszín 2 2 2" xfId="16960" xr:uid="{81FC0531-ECCF-4FD9-848C-EA3268039B99}"/>
    <cellStyle name="40% - 1. jelölőszín 2 2_AVA DVA EL" xfId="16961" xr:uid="{4977FD50-EEF1-4CFD-A131-324388B7571F}"/>
    <cellStyle name="40% - 1. jelölőszín 2 3" xfId="16962" xr:uid="{A3220B05-174F-43A0-A233-4AC66BEB7D7E}"/>
    <cellStyle name="40% - 1. jelölőszín 2 3 2" xfId="16963" xr:uid="{7B9AF889-0270-456A-824A-5741B46F5F6F}"/>
    <cellStyle name="40% - 1. jelölőszín 2 3_AVA DVA EL" xfId="16964" xr:uid="{B5DE48E6-4703-4358-8599-1387A69F5105}"/>
    <cellStyle name="40% - 1. jelölőszín 2 4" xfId="16965" xr:uid="{D1848C77-AB3E-4300-B7C6-7729BC6189D0}"/>
    <cellStyle name="40% - 1. jelölőszín 2_4Q16" xfId="16966" xr:uid="{DCB8AEAD-1FEF-4D06-B0FA-C84A7522D4C3}"/>
    <cellStyle name="40% - 1. jelölőszín 3" xfId="16967" xr:uid="{2078BE07-EBDF-44E0-8763-DD28321896A7}"/>
    <cellStyle name="40% - 1. jelölőszín 3 2" xfId="16968" xr:uid="{0885A09C-7D43-4FAD-ABBB-1D69EC95F91E}"/>
    <cellStyle name="40% - 1. jelölőszín 3_AVA DVA EL" xfId="16969" xr:uid="{F6D17D09-8E46-45E3-B718-6659425F9A86}"/>
    <cellStyle name="40% - 1. jelölőszín 4" xfId="16970" xr:uid="{86EF2C0E-3C71-48B6-A64C-7F1E28F2ACF3}"/>
    <cellStyle name="40% - 1. jelölőszín 4 2" xfId="16971" xr:uid="{FE440CF9-0ABF-4C75-ADDF-5A2D860EC687}"/>
    <cellStyle name="40% - 1. jelölőszín 4_AVA DVA EL" xfId="16972" xr:uid="{7EA11F4E-7909-4802-B5BD-F07D29B6D139}"/>
    <cellStyle name="40% - 1. jelölőszín 5" xfId="16973" xr:uid="{97D75FAF-F2D7-43A2-92FD-A778962BED8E}"/>
    <cellStyle name="40% - 1. jelölőszín_20130128_ITS on reporting_Annex I_CA" xfId="16974" xr:uid="{47C50606-26A2-4AAF-90F0-DFDF2D13576E}"/>
    <cellStyle name="40% - 2. jelölőszín" xfId="16975" xr:uid="{6F8351ED-71F9-4F4A-9246-BA99614A056D}"/>
    <cellStyle name="40% - 2. jelölőszín 2" xfId="16976" xr:uid="{3B5CD479-4FD5-4B3F-B783-9F0743903DD6}"/>
    <cellStyle name="40% - 2. jelölőszín 2 2" xfId="16977" xr:uid="{152A72BE-E8C8-4BEB-B10B-D2F534D495B2}"/>
    <cellStyle name="40% - 2. jelölőszín 2 2 2" xfId="16978" xr:uid="{0B8B5CB3-3219-461E-906E-8A29F025ABE1}"/>
    <cellStyle name="40% - 2. jelölőszín 2 2_AVA DVA EL" xfId="16979" xr:uid="{61446DDC-39DF-4CB4-B8E6-D1C6D8469F4D}"/>
    <cellStyle name="40% - 2. jelölőszín 2 3" xfId="16980" xr:uid="{C17E9450-FAFF-4123-9CE2-1F3222E098D0}"/>
    <cellStyle name="40% - 2. jelölőszín 2 3 2" xfId="16981" xr:uid="{7C315932-A83D-4595-B657-E7B2D1614978}"/>
    <cellStyle name="40% - 2. jelölőszín 2 3_AVA DVA EL" xfId="16982" xr:uid="{AFA5BCD8-6622-4A67-A9A7-B8E3F45EFE17}"/>
    <cellStyle name="40% - 2. jelölőszín 2 4" xfId="16983" xr:uid="{9D655450-A658-4518-B20C-252A322F7280}"/>
    <cellStyle name="40% - 2. jelölőszín 2_4Q16" xfId="16984" xr:uid="{9E608745-85A8-40CD-9D99-45C0C1D569C3}"/>
    <cellStyle name="40% - 2. jelölőszín 3" xfId="16985" xr:uid="{FA16EE06-1FD2-4EF7-B77E-2C001FECEFC0}"/>
    <cellStyle name="40% - 2. jelölőszín 3 2" xfId="16986" xr:uid="{3DC33739-F974-4E12-8483-028CD4B29DD9}"/>
    <cellStyle name="40% - 2. jelölőszín 3_AVA DVA EL" xfId="16987" xr:uid="{99FB169C-5821-4B28-A0DD-18093CD8A2F8}"/>
    <cellStyle name="40% - 2. jelölőszín 4" xfId="16988" xr:uid="{85388865-7D41-4609-A077-CA4DB1701AFA}"/>
    <cellStyle name="40% - 2. jelölőszín 4 2" xfId="16989" xr:uid="{6F9B760B-F87B-4BB9-ABDA-6B07DA8F4870}"/>
    <cellStyle name="40% - 2. jelölőszín 4_AVA DVA EL" xfId="16990" xr:uid="{0F7D05F3-969D-4210-BF5D-FE2352CDE1DC}"/>
    <cellStyle name="40% - 2. jelölőszín 5" xfId="16991" xr:uid="{6F25F185-2AB9-4E16-AF74-AEE6D1FF9B0D}"/>
    <cellStyle name="40% - 2. jelölőszín_20130128_ITS on reporting_Annex I_CA" xfId="16992" xr:uid="{E9B95FDB-B405-45F3-A68E-53E17A094262}"/>
    <cellStyle name="40% - 3. jelölőszín" xfId="16993" xr:uid="{60C22CB6-D765-41DD-8958-B1FD7BCD1E7B}"/>
    <cellStyle name="40% - 3. jelölőszín 2" xfId="16994" xr:uid="{C4A52101-B887-4447-A77A-7912A92ABA10}"/>
    <cellStyle name="40% - 3. jelölőszín 2 2" xfId="16995" xr:uid="{D552EB02-473B-4F6B-B36E-C6CAB640EBA8}"/>
    <cellStyle name="40% - 3. jelölőszín 2 2 2" xfId="16996" xr:uid="{7BFF1F2B-FDB0-462E-AA70-9B01823EDDEE}"/>
    <cellStyle name="40% - 3. jelölőszín 2 2_AVA DVA EL" xfId="16997" xr:uid="{5A1BD6B7-5BB7-4533-873C-18C49CA1A03C}"/>
    <cellStyle name="40% - 3. jelölőszín 2 3" xfId="16998" xr:uid="{5A2D66C3-8422-420A-A345-61FAEE786821}"/>
    <cellStyle name="40% - 3. jelölőszín 2 3 2" xfId="16999" xr:uid="{58CE3EA1-B983-4BAC-9D35-5CDE8F730359}"/>
    <cellStyle name="40% - 3. jelölőszín 2 3_AVA DVA EL" xfId="17000" xr:uid="{C9E0C764-9F04-475D-972F-59FB1DB38D9E}"/>
    <cellStyle name="40% - 3. jelölőszín 2 4" xfId="17001" xr:uid="{1E0F6ACF-526B-427F-9F0F-767B7F3CD351}"/>
    <cellStyle name="40% - 3. jelölőszín 2_4Q16" xfId="17002" xr:uid="{6B9E5318-4B09-4EAA-9607-09CCC56CECB2}"/>
    <cellStyle name="40% - 3. jelölőszín 3" xfId="17003" xr:uid="{3EE793E3-9529-47CD-8E10-7A40501D2BE6}"/>
    <cellStyle name="40% - 3. jelölőszín 3 2" xfId="17004" xr:uid="{C8182E02-FF96-4AAD-9912-AF3C5E2DC6CE}"/>
    <cellStyle name="40% - 3. jelölőszín 3_AVA DVA EL" xfId="17005" xr:uid="{38F6904D-E977-4F95-8667-25FD5BD5D864}"/>
    <cellStyle name="40% - 3. jelölőszín 4" xfId="17006" xr:uid="{0CD8ED9D-E867-40BD-BC65-6929534262CB}"/>
    <cellStyle name="40% - 3. jelölőszín 4 2" xfId="17007" xr:uid="{6FC2C56E-7C1C-4298-8C04-5D05FE0E43E4}"/>
    <cellStyle name="40% - 3. jelölőszín 4_AVA DVA EL" xfId="17008" xr:uid="{BBCFBF60-4D57-4CD7-9875-57CE708975A2}"/>
    <cellStyle name="40% - 3. jelölőszín 5" xfId="17009" xr:uid="{E19CE672-B68A-4AF3-B594-CD22A2A21544}"/>
    <cellStyle name="40% - 3. jelölőszín_20130128_ITS on reporting_Annex I_CA" xfId="17010" xr:uid="{500EE74B-7D37-402F-A7C8-BF19E4AAF3A5}"/>
    <cellStyle name="40% - 4. jelölőszín" xfId="17011" xr:uid="{28FDC1CD-A134-4532-84FA-B5EB54957B1F}"/>
    <cellStyle name="40% - 4. jelölőszín 2" xfId="17012" xr:uid="{D233726E-89B7-4A11-BF2A-1BEF3CF7624F}"/>
    <cellStyle name="40% - 4. jelölőszín 2 2" xfId="17013" xr:uid="{AA6E35DA-727A-46AD-8A3E-F96EE078A429}"/>
    <cellStyle name="40% - 4. jelölőszín 2 2 2" xfId="17014" xr:uid="{8576E1EE-620F-42DF-B578-EF02AD0B5431}"/>
    <cellStyle name="40% - 4. jelölőszín 2 2_AVA DVA EL" xfId="17015" xr:uid="{27A8DBA2-46C6-47A6-82CE-F694F1D540AA}"/>
    <cellStyle name="40% - 4. jelölőszín 2 3" xfId="17016" xr:uid="{04AA2332-FDC8-480A-9FF1-59B92FABAFED}"/>
    <cellStyle name="40% - 4. jelölőszín 2 3 2" xfId="17017" xr:uid="{09AA703A-B98F-40E7-999E-C0AE0772D8F2}"/>
    <cellStyle name="40% - 4. jelölőszín 2 3_AVA DVA EL" xfId="17018" xr:uid="{A6D896CA-A2CA-4AB9-B85D-35725066B41D}"/>
    <cellStyle name="40% - 4. jelölőszín 2 4" xfId="17019" xr:uid="{46EE8757-9097-48F9-8471-12D92F49ECC0}"/>
    <cellStyle name="40% - 4. jelölőszín 2_4Q16" xfId="17020" xr:uid="{D2A171B8-22D4-4818-82BE-8A87AD14C922}"/>
    <cellStyle name="40% - 4. jelölőszín 3" xfId="17021" xr:uid="{10463F4A-667F-482D-88EA-3B8FC1D34AC2}"/>
    <cellStyle name="40% - 4. jelölőszín 3 2" xfId="17022" xr:uid="{A4C9E259-32AF-4573-9977-28E8C7AEF0B2}"/>
    <cellStyle name="40% - 4. jelölőszín 3_AVA DVA EL" xfId="17023" xr:uid="{36A3B25C-DD16-4EBD-A2CA-2CEB6D9808FB}"/>
    <cellStyle name="40% - 4. jelölőszín 4" xfId="17024" xr:uid="{360569C0-075B-48A2-B94C-FAC9D88AF468}"/>
    <cellStyle name="40% - 4. jelölőszín 4 2" xfId="17025" xr:uid="{8AF0D5F5-D0EB-44F3-B27D-3F003D46A57E}"/>
    <cellStyle name="40% - 4. jelölőszín 4_AVA DVA EL" xfId="17026" xr:uid="{39C16A13-6C01-4E3C-9C2E-0655EF0AC585}"/>
    <cellStyle name="40% - 4. jelölőszín 5" xfId="17027" xr:uid="{8641CDFA-71D0-457A-8798-A9FAB7B52FCE}"/>
    <cellStyle name="40% - 4. jelölőszín_20130128_ITS on reporting_Annex I_CA" xfId="17028" xr:uid="{86B7F519-4465-4972-83B2-749D6F51753A}"/>
    <cellStyle name="40% - 5. jelölőszín" xfId="17029" xr:uid="{2829D7B7-CB04-4B58-9F85-05265013D577}"/>
    <cellStyle name="40% - 5. jelölőszín 2" xfId="17030" xr:uid="{2C77857B-3AA6-4E9D-B38F-676C24FA5B19}"/>
    <cellStyle name="40% - 5. jelölőszín 2 2" xfId="17031" xr:uid="{305E93AD-A475-4C4A-BCDE-EEEC93256AE5}"/>
    <cellStyle name="40% - 5. jelölőszín 2 2 2" xfId="17032" xr:uid="{B7FE7D6F-92C3-4ECA-B18B-8D94E5699A6B}"/>
    <cellStyle name="40% - 5. jelölőszín 2 2_AVA DVA EL" xfId="17033" xr:uid="{5BF0BE23-F58A-4CAC-8353-A9E15E0451D7}"/>
    <cellStyle name="40% - 5. jelölőszín 2 3" xfId="17034" xr:uid="{8A5EEA3D-B6C8-4399-9FA7-8D980A6F30BA}"/>
    <cellStyle name="40% - 5. jelölőszín 2 3 2" xfId="17035" xr:uid="{4ECD086A-4859-45F6-A69C-D98388ECC980}"/>
    <cellStyle name="40% - 5. jelölőszín 2 3_AVA DVA EL" xfId="17036" xr:uid="{ED540C01-BAAB-461B-AA88-CF80EEE0F2F5}"/>
    <cellStyle name="40% - 5. jelölőszín 2 4" xfId="17037" xr:uid="{54694F42-4526-49D6-A7CE-B5D9B15DBAC7}"/>
    <cellStyle name="40% - 5. jelölőszín 2_4Q16" xfId="17038" xr:uid="{33A6FFD2-3DD8-444A-9628-773CC92D35A5}"/>
    <cellStyle name="40% - 5. jelölőszín 3" xfId="17039" xr:uid="{CCC3B8FB-4CB7-46DB-8124-573950EFDE8F}"/>
    <cellStyle name="40% - 5. jelölőszín 3 2" xfId="17040" xr:uid="{EB75FA39-6DDD-4E37-805E-9E446CD74F0B}"/>
    <cellStyle name="40% - 5. jelölőszín 3_AVA DVA EL" xfId="17041" xr:uid="{D0A0CD48-CB5B-4C02-A390-380B638E99F8}"/>
    <cellStyle name="40% - 5. jelölőszín 4" xfId="17042" xr:uid="{C64DCE7B-2538-40D5-8711-2D434542BBD9}"/>
    <cellStyle name="40% - 5. jelölőszín 4 2" xfId="17043" xr:uid="{492C12EA-F994-4EE6-826B-0FE3D388ED45}"/>
    <cellStyle name="40% - 5. jelölőszín 4_AVA DVA EL" xfId="17044" xr:uid="{06EEC890-2EA3-4920-8592-A1F67ED14A22}"/>
    <cellStyle name="40% - 5. jelölőszín 5" xfId="17045" xr:uid="{D4E25FD8-3792-4BA4-A187-0EFEFF1479C0}"/>
    <cellStyle name="40% - 5. jelölőszín_20130128_ITS on reporting_Annex I_CA" xfId="17046" xr:uid="{3A91C541-028A-427F-AA0E-77457C873A3D}"/>
    <cellStyle name="40% - 6. jelölőszín" xfId="17047" xr:uid="{17BE048B-C5DF-46FC-B525-0ED78EDE9AD9}"/>
    <cellStyle name="40% - 6. jelölőszín 2" xfId="17048" xr:uid="{1EABB3E2-9CC0-4E54-BE75-59B29ADEB213}"/>
    <cellStyle name="40% - 6. jelölőszín 2 2" xfId="17049" xr:uid="{CC4B0F4D-C34D-43AD-8C95-27CE27B090E7}"/>
    <cellStyle name="40% - 6. jelölőszín 2 2 2" xfId="17050" xr:uid="{AB8C1FE6-2D45-44E2-9459-FEF957A81375}"/>
    <cellStyle name="40% - 6. jelölőszín 2 2_AVA DVA EL" xfId="17051" xr:uid="{DF61638E-F850-4805-B6CD-863D08AD1835}"/>
    <cellStyle name="40% - 6. jelölőszín 2 3" xfId="17052" xr:uid="{E635A2E5-E079-4DEA-A313-C2E9C15AFF0C}"/>
    <cellStyle name="40% - 6. jelölőszín 2 3 2" xfId="17053" xr:uid="{CFCCC0ED-FB20-4F48-9056-D89592D62027}"/>
    <cellStyle name="40% - 6. jelölőszín 2 3_AVA DVA EL" xfId="17054" xr:uid="{B90CC588-CCD6-4DE8-8555-E8860583F93E}"/>
    <cellStyle name="40% - 6. jelölőszín 2 4" xfId="17055" xr:uid="{CE826044-F9EF-4CED-882E-0B9263F6977D}"/>
    <cellStyle name="40% - 6. jelölőszín 2_4Q16" xfId="17056" xr:uid="{D765B6E6-C7AE-45FC-B642-3E54BFDAC6BF}"/>
    <cellStyle name="40% - 6. jelölőszín 3" xfId="17057" xr:uid="{826EE37C-F985-4BD6-946E-D40EC180B570}"/>
    <cellStyle name="40% - 6. jelölőszín 3 2" xfId="17058" xr:uid="{173D0CB4-F502-4A7B-B1C6-B7D1C7EC0D3B}"/>
    <cellStyle name="40% - 6. jelölőszín 3_AVA DVA EL" xfId="17059" xr:uid="{101C7992-F461-408A-9E77-C14BB8FBA7C7}"/>
    <cellStyle name="40% - 6. jelölőszín 4" xfId="17060" xr:uid="{EA73B148-C0B6-472D-B13B-5767FE685C7C}"/>
    <cellStyle name="40% - 6. jelölőszín 4 2" xfId="17061" xr:uid="{3BA1A908-BCE1-4DE7-8CE4-77C2F5067E03}"/>
    <cellStyle name="40% - 6. jelölőszín 4_AVA DVA EL" xfId="17062" xr:uid="{C48362F1-F470-48E1-836F-1EF6E1372B7B}"/>
    <cellStyle name="40% - 6. jelölőszín 5" xfId="17063" xr:uid="{FB357325-DC98-453A-A4F6-0E8120267C8F}"/>
    <cellStyle name="40% - 6. jelölőszín_20130128_ITS on reporting_Annex I_CA" xfId="17064" xr:uid="{EA5B5762-3BFB-4AEE-A886-728F1D5C2B09}"/>
    <cellStyle name="40% - Accent1" xfId="4746" xr:uid="{96FCF4FC-2019-4B7F-AD34-E7F5B77C5DB5}"/>
    <cellStyle name="40% - Accent1 10" xfId="17065" xr:uid="{4547B169-4839-40F8-AEE7-C4FB8844D1E0}"/>
    <cellStyle name="40% - Accent1 10 2" xfId="17066" xr:uid="{C2044FDC-C4C8-467D-A21A-44A01B085BB1}"/>
    <cellStyle name="40% - Accent1 10 3" xfId="17067" xr:uid="{D75D9C0B-847D-412B-8576-612C0DF36147}"/>
    <cellStyle name="40% - Accent1 10_AVA DVA EL" xfId="17068" xr:uid="{C5F04551-558B-4047-B7FF-0206144B67D7}"/>
    <cellStyle name="40% - Accent1 11" xfId="17069" xr:uid="{37D756C8-AA18-4943-A910-EBEA8F7CB167}"/>
    <cellStyle name="40% - Accent1 11 2" xfId="17070" xr:uid="{E7F80B71-8819-41B4-AB27-E90307D5821D}"/>
    <cellStyle name="40% - Accent1 11 3" xfId="17071" xr:uid="{B10E913D-2FEC-4B5B-9FA9-D2A2A657889A}"/>
    <cellStyle name="40% - Accent1 11_AVA DVA EL" xfId="17072" xr:uid="{A26FC0D7-9F42-41A7-BC86-F0E3442BF3BA}"/>
    <cellStyle name="40% - Accent1 12" xfId="17073" xr:uid="{6D43A6C2-C0FA-4E93-8ECC-F72C2E331616}"/>
    <cellStyle name="40% - Accent1 12 2" xfId="17074" xr:uid="{CAA3554E-3F08-4D7D-9C26-E5D656A262B5}"/>
    <cellStyle name="40% - Accent1 12 3" xfId="17075" xr:uid="{484B1E8D-D7A3-4E61-AA52-808061357D81}"/>
    <cellStyle name="40% - Accent1 12_AVA DVA EL" xfId="17076" xr:uid="{2C812CC9-0F49-475F-A4A3-C28959F2CCDC}"/>
    <cellStyle name="40% - Accent1 13" xfId="17077" xr:uid="{3E782288-CCC7-42D1-9BDD-231375305A13}"/>
    <cellStyle name="40% - Accent1 13 2" xfId="17078" xr:uid="{2EBFA436-D0FF-4550-B8CB-DE9FCE96AA75}"/>
    <cellStyle name="40% - Accent1 13 3" xfId="17079" xr:uid="{5E768CC2-2AFE-4D6B-ADA3-06F319386206}"/>
    <cellStyle name="40% - Accent1 13_AVA DVA EL" xfId="17080" xr:uid="{27145FAC-36EE-4A5A-9C17-565D1699CFB0}"/>
    <cellStyle name="40% - Accent1 14" xfId="17081" xr:uid="{51E3254F-8351-44FC-BBC7-8DFBDF18CD2F}"/>
    <cellStyle name="40% - Accent1 14 2" xfId="17082" xr:uid="{ABA54547-E88D-4853-84FD-85D5794346F1}"/>
    <cellStyle name="40% - Accent1 14 3" xfId="17083" xr:uid="{669F06CD-D6BF-44DD-9EE8-82CEC0ACF0F2}"/>
    <cellStyle name="40% - Accent1 14_AVA DVA EL" xfId="17084" xr:uid="{B88F7FD6-E1D8-4EC8-8C24-4B277B6E8F23}"/>
    <cellStyle name="40% - Accent1 15" xfId="17085" xr:uid="{D128F0F4-B43A-405D-906E-5AB00E9AB888}"/>
    <cellStyle name="40% - Accent1 16" xfId="17086" xr:uid="{06C87A7E-C2D1-4CF3-83B3-2993EA923772}"/>
    <cellStyle name="40% - Accent1 18" xfId="42700" xr:uid="{E10983BE-0647-422F-8AC8-D6E0D6F10259}"/>
    <cellStyle name="40% - Accent1 19" xfId="42742" xr:uid="{0E4A9C6D-0995-4095-9AB1-AB905CEE9EE0}"/>
    <cellStyle name="40% - Accent1 2" xfId="4747" xr:uid="{B76F3D70-A519-4402-B3CA-14633E17A81A}"/>
    <cellStyle name="40% - Accent1 2 2" xfId="4748" xr:uid="{98347456-BD96-4485-A817-7E85410AD8A3}"/>
    <cellStyle name="40% - Accent1 2 2 2" xfId="17087" xr:uid="{5DAA7EB6-A0DD-42D8-8A57-8B9B8F1369BF}"/>
    <cellStyle name="40% - Accent1 2 2 2 2" xfId="17088" xr:uid="{8F44DE96-8647-4770-9650-FFA52C62D2EB}"/>
    <cellStyle name="40% - Accent1 2 2 2 3" xfId="17089" xr:uid="{DECAADCE-D9B4-46E0-B38D-7956A98C963D}"/>
    <cellStyle name="40% - Accent1 2 2 2_AVA DVA EL" xfId="17090" xr:uid="{F3A156E6-572C-48B3-B235-D5F6FF433940}"/>
    <cellStyle name="40% - Accent1 2 2 3" xfId="17091" xr:uid="{42AC051B-EA47-4D43-BF53-468B4122DC58}"/>
    <cellStyle name="40% - Accent1 2 2 3 2" xfId="17092" xr:uid="{F3E6AAF5-31ED-479C-A630-454CB8A310ED}"/>
    <cellStyle name="40% - Accent1 2 2 3 3" xfId="17093" xr:uid="{6B8450DA-4C84-407A-AEA5-8155FDF99C35}"/>
    <cellStyle name="40% - Accent1 2 2 3_AVA DVA EL" xfId="17094" xr:uid="{AE7AAFAF-F118-4FE7-AC0C-2F33113A8664}"/>
    <cellStyle name="40% - Accent1 2 2 4" xfId="17095" xr:uid="{10E4068E-88CF-43D8-9439-C14CBDDC7654}"/>
    <cellStyle name="40% - Accent1 2 2 4 2" xfId="17096" xr:uid="{01299140-1149-43F3-9091-8DEA6CECD4F3}"/>
    <cellStyle name="40% - Accent1 2 2 4 3" xfId="17097" xr:uid="{D20DEB62-5EE4-421A-895E-ED047A1FAABA}"/>
    <cellStyle name="40% - Accent1 2 2 4_AVA DVA EL" xfId="17098" xr:uid="{3DB643E4-1B64-4F17-8057-6FAFCC7DFCD7}"/>
    <cellStyle name="40% - Accent1 2 2 5" xfId="17099" xr:uid="{800B2D21-9043-4785-9B2C-8E94322EADF3}"/>
    <cellStyle name="40% - Accent1 2 2 5 2" xfId="17100" xr:uid="{8E1CDA8C-F434-4D51-9951-0A20E3ACBE1B}"/>
    <cellStyle name="40% - Accent1 2 2 5 3" xfId="17101" xr:uid="{A6CC2FF2-9E16-4087-BC4E-34E91AC0C2D6}"/>
    <cellStyle name="40% - Accent1 2 2 5_AVA DVA EL" xfId="17102" xr:uid="{40D34CE5-E276-4E61-90B5-97D77ED003C1}"/>
    <cellStyle name="40% - Accent1 2 2 6" xfId="17103" xr:uid="{AEAC5DBD-EF66-4B43-8BE9-678C6F487075}"/>
    <cellStyle name="40% - Accent1 2 2 6 2" xfId="17104" xr:uid="{829609A9-C084-4458-B996-9BE74DA4BE80}"/>
    <cellStyle name="40% - Accent1 2 2 6 3" xfId="17105" xr:uid="{51596270-604D-4EBF-B907-D32F61CD60B7}"/>
    <cellStyle name="40% - Accent1 2 2 6_AVA DVA EL" xfId="17106" xr:uid="{E2BABC97-BD94-4DF9-88F9-B134D90D1241}"/>
    <cellStyle name="40% - Accent1 2 2 7" xfId="17107" xr:uid="{FF2755FD-20CB-45EE-914D-756546F3AF00}"/>
    <cellStyle name="40% - Accent1 2 2_AVA DVA EL" xfId="17108" xr:uid="{9165FC77-BC04-4D86-9739-B399BDFC0669}"/>
    <cellStyle name="40% - Accent1 2 3" xfId="4749" xr:uid="{6F28213D-A3C7-438A-9C43-238354F50D8F}"/>
    <cellStyle name="40% - Accent1 2 3 2" xfId="4750" xr:uid="{1C53FAAD-A86D-455B-A39F-E32058B10BF0}"/>
    <cellStyle name="40% - Accent1 2 3 2 2" xfId="17109" xr:uid="{42C60E6A-EA06-426F-AAB1-37E1679A15A7}"/>
    <cellStyle name="40% - Accent1 2 3 2 3" xfId="17110" xr:uid="{B200DCBD-4C5C-478A-99EE-1663EB84E9F2}"/>
    <cellStyle name="40% - Accent1 2 3 2_AVA DVA EL" xfId="17111"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084" xr:uid="{DE2B0B21-D4B9-4F1A-A7F6-DA0CD014303B}"/>
    <cellStyle name="40% - Accent1 2 3_AVA DVA EL" xfId="17112" xr:uid="{857CF1CF-DA14-4A88-968E-DEEEC275A453}"/>
    <cellStyle name="40% - Accent1 2 4" xfId="4754" xr:uid="{97FB1071-06E8-4427-BCDA-190DC19B2D46}"/>
    <cellStyle name="40% - Accent1 2 4 2" xfId="17113" xr:uid="{A0974BA9-87C9-4C4C-A79E-E82D520E622D}"/>
    <cellStyle name="40% - Accent1 2 4 2 2" xfId="17114" xr:uid="{79654549-08BC-45FB-A050-872462ECFAAC}"/>
    <cellStyle name="40% - Accent1 2 4 2 3" xfId="17115" xr:uid="{44F6C2C3-D6AD-4844-829B-56F67251134C}"/>
    <cellStyle name="40% - Accent1 2 4 2_AVA DVA EL" xfId="17116" xr:uid="{22CC6CE6-54F2-4F2F-8482-6E4A3F8817A4}"/>
    <cellStyle name="40% - Accent1 2 4 3" xfId="17117" xr:uid="{9CD49E53-4ABE-4D03-97B9-1DF9401ED735}"/>
    <cellStyle name="40% - Accent1 2 4 4" xfId="17118" xr:uid="{FC16C624-CE77-4C67-B333-B8ACB43374C0}"/>
    <cellStyle name="40% - Accent1 2 4_AVA DVA EL" xfId="17119" xr:uid="{72BC3948-F55D-4BB7-914C-FDC7E8F1FAC9}"/>
    <cellStyle name="40% - Accent1 2 5" xfId="17120" xr:uid="{AE0D091F-359C-4D36-9475-46FE0DBEBE95}"/>
    <cellStyle name="40% - Accent1 2 5 2" xfId="17121" xr:uid="{CE53EFB6-E2F6-4F7E-8CDA-1D3DA4A9652D}"/>
    <cellStyle name="40% - Accent1 2 5 3" xfId="17122" xr:uid="{D385B396-8F13-463A-A08E-0BD60057A8B4}"/>
    <cellStyle name="40% - Accent1 2 5_AVA DVA EL" xfId="17123" xr:uid="{45AA2B5F-1D95-47A0-8A94-2A2111CAB4F0}"/>
    <cellStyle name="40% - Accent1 2 6" xfId="17124" xr:uid="{C75E38E2-0EBA-411C-9D72-8E97F8910EA5}"/>
    <cellStyle name="40% - Accent1 2 6 2" xfId="17125" xr:uid="{6E6449ED-AAE4-42D0-B89E-129AE390BBF7}"/>
    <cellStyle name="40% - Accent1 2 6 3" xfId="17126" xr:uid="{5036C29B-E968-42B9-8F2E-2264567BD206}"/>
    <cellStyle name="40% - Accent1 2 6_AVA DVA EL" xfId="17127" xr:uid="{EBA2BC4B-8E4A-4790-B2A3-88140CF9B0F1}"/>
    <cellStyle name="40% - Accent1 2 7" xfId="17128" xr:uid="{34E90C97-4692-4B7A-A786-574A2A4C8EEA}"/>
    <cellStyle name="40% - Accent1 2 7 2" xfId="17129" xr:uid="{24FBD33A-8A28-4000-BBB2-A5C2E42313D2}"/>
    <cellStyle name="40% - Accent1 2 7 3" xfId="17130" xr:uid="{22EC86D0-6332-42F2-9251-2D5B48291129}"/>
    <cellStyle name="40% - Accent1 2 7_AVA DVA EL" xfId="17131" xr:uid="{1317F9C1-85F0-494E-A355-DEC26B98BAB1}"/>
    <cellStyle name="40% - Accent1 2 8" xfId="17132" xr:uid="{73958D8F-5043-4847-A2F8-59DA8A0B9E59}"/>
    <cellStyle name="40% - Accent1 2 9" xfId="41085" xr:uid="{2EF19DF3-EA6E-4DF0-8284-E29150042904}"/>
    <cellStyle name="40% - Accent1 2_4Q16" xfId="17133" xr:uid="{0C7E607C-88E7-4DC6-BD0C-AEF3396BB367}"/>
    <cellStyle name="40% - Accent1 20" xfId="42780" xr:uid="{A92E0657-F786-448A-B664-0FCF10207458}"/>
    <cellStyle name="40% - Accent1 3" xfId="4755" xr:uid="{BBC9FA73-D8D4-4CA1-A7D8-62D573393BCF}"/>
    <cellStyle name="40% - Accent1 3 10" xfId="17134" xr:uid="{51ACEA86-C6D6-4D41-AD80-D4AD52B03441}"/>
    <cellStyle name="40% - Accent1 3 10 2" xfId="17135" xr:uid="{F1B08001-CDF8-46DB-9E23-BE2E33BAC30F}"/>
    <cellStyle name="40% - Accent1 3 10 3" xfId="17136" xr:uid="{7BAF736E-AA54-44E3-919C-3BD8CA4F353E}"/>
    <cellStyle name="40% - Accent1 3 10_AVA DVA EL" xfId="17137" xr:uid="{B6C19C36-0C45-4DA9-8589-03EAE2481A3B}"/>
    <cellStyle name="40% - Accent1 3 11" xfId="17138" xr:uid="{DBAE0DE0-2EA8-40FE-823A-7CACE8DE9140}"/>
    <cellStyle name="40% - Accent1 3 11 2" xfId="17139" xr:uid="{DE918364-280D-4D09-9B15-39FC64DE9B70}"/>
    <cellStyle name="40% - Accent1 3 11 3" xfId="17140" xr:uid="{AAA502C4-875A-4D47-902E-97ECCDE17128}"/>
    <cellStyle name="40% - Accent1 3 11_AVA DVA EL" xfId="17141" xr:uid="{57B5F1B6-E8F3-4100-A558-64F7D1C0652E}"/>
    <cellStyle name="40% - Accent1 3 12" xfId="17142" xr:uid="{2DB750EA-4FD7-4466-BD07-CC63276E4281}"/>
    <cellStyle name="40% - Accent1 3 12 2" xfId="17143" xr:uid="{9D1CDADA-E24C-45D5-96FD-CFFC4DA433BA}"/>
    <cellStyle name="40% - Accent1 3 12 3" xfId="17144" xr:uid="{156F5563-B7CE-49E4-AE8D-E638DE852072}"/>
    <cellStyle name="40% - Accent1 3 12_AVA DVA EL" xfId="17145" xr:uid="{A54FA1AC-565E-4527-9CA9-1BE9782817AC}"/>
    <cellStyle name="40% - Accent1 3 13" xfId="17146" xr:uid="{DC231C9F-FC43-451A-B6B1-F9CD62E6310B}"/>
    <cellStyle name="40% - Accent1 3 2" xfId="17147" xr:uid="{D2365F0E-0DB5-44FF-BFC9-42BE6C925668}"/>
    <cellStyle name="40% - Accent1 3 2 10" xfId="17148" xr:uid="{0E8D3F23-7CA5-4A67-850F-63A37125FFB3}"/>
    <cellStyle name="40% - Accent1 3 2 10 2" xfId="17149" xr:uid="{1865A228-D96D-48D5-8BA5-B6A67E42F147}"/>
    <cellStyle name="40% - Accent1 3 2 10 3" xfId="17150" xr:uid="{A9B66699-052D-4122-A37D-069F2A674358}"/>
    <cellStyle name="40% - Accent1 3 2 10_AVA DVA EL" xfId="17151" xr:uid="{B892AA8A-EC67-481F-B66B-54B9EC7B4882}"/>
    <cellStyle name="40% - Accent1 3 2 11" xfId="17152" xr:uid="{03293B29-03F0-474C-9BB6-DAF7F5A5D83B}"/>
    <cellStyle name="40% - Accent1 3 2 12" xfId="17153" xr:uid="{9C61D419-E86E-4D50-ACAD-FA89EA4A7C45}"/>
    <cellStyle name="40% - Accent1 3 2 2" xfId="17154" xr:uid="{27451BD2-EC26-4A25-8BC8-45150098D414}"/>
    <cellStyle name="40% - Accent1 3 2 2 10" xfId="17155" xr:uid="{7538782B-C79A-4573-B27F-652347D98690}"/>
    <cellStyle name="40% - Accent1 3 2 2 11" xfId="17156" xr:uid="{6BF38804-E244-41E4-AD58-AF6BBA129E87}"/>
    <cellStyle name="40% - Accent1 3 2 2 2" xfId="17157" xr:uid="{9DF19164-3BF0-4686-91FA-F5D895A925B5}"/>
    <cellStyle name="40% - Accent1 3 2 2 2 2" xfId="17158" xr:uid="{B200908D-C6D6-4BB0-AFA5-8CD98849F236}"/>
    <cellStyle name="40% - Accent1 3 2 2 2 2 2" xfId="17159" xr:uid="{103DDB96-C055-48D8-8CE2-D5378DFAC899}"/>
    <cellStyle name="40% - Accent1 3 2 2 2 2 3" xfId="17160" xr:uid="{CD37980A-9FA9-4F20-BF2B-246ADB368EA2}"/>
    <cellStyle name="40% - Accent1 3 2 2 2 2_AVA DVA EL" xfId="17161" xr:uid="{9E551AE8-CF64-46D9-A603-999744AFA875}"/>
    <cellStyle name="40% - Accent1 3 2 2 2 3" xfId="17162" xr:uid="{8FFEA05C-670E-4B69-8FB3-6440AC8094AD}"/>
    <cellStyle name="40% - Accent1 3 2 2 2 3 2" xfId="17163" xr:uid="{E455E568-3370-4F36-B6A6-7FDBA71B3E80}"/>
    <cellStyle name="40% - Accent1 3 2 2 2 3 3" xfId="17164" xr:uid="{4D5F76FB-34EE-4170-85A0-07D103EC375B}"/>
    <cellStyle name="40% - Accent1 3 2 2 2 3_AVA DVA EL" xfId="17165" xr:uid="{05B3C59F-2336-446A-9220-245B9396F3D7}"/>
    <cellStyle name="40% - Accent1 3 2 2 2 4" xfId="17166" xr:uid="{F9F3F20B-14FE-4E54-83B4-C113235FDBB1}"/>
    <cellStyle name="40% - Accent1 3 2 2 2 5" xfId="17167" xr:uid="{494E2994-30AF-47CF-AB4D-CCE0BA9D5312}"/>
    <cellStyle name="40% - Accent1 3 2 2 2_AVA DVA EL" xfId="17168" xr:uid="{E71D85C1-20AE-4C29-B5C1-3F2BAE044FBE}"/>
    <cellStyle name="40% - Accent1 3 2 2 3" xfId="17169" xr:uid="{ABE1B57B-E434-4C0B-B35C-F13333ED1C1F}"/>
    <cellStyle name="40% - Accent1 3 2 2 3 2" xfId="17170" xr:uid="{C822FA35-6939-4B7B-8B16-5948D757FBE7}"/>
    <cellStyle name="40% - Accent1 3 2 2 3 3" xfId="17171" xr:uid="{7584AAF7-4944-4061-85D0-FB4FF997313B}"/>
    <cellStyle name="40% - Accent1 3 2 2 3_AVA DVA EL" xfId="17172" xr:uid="{7D27B78A-BDB9-4B4E-B903-207D74C59F42}"/>
    <cellStyle name="40% - Accent1 3 2 2 4" xfId="17173" xr:uid="{2C7D8BE5-0E16-4CE8-A7C2-4376BAA1E6A1}"/>
    <cellStyle name="40% - Accent1 3 2 2 4 2" xfId="17174" xr:uid="{87BB07B2-6BE8-4D37-9558-C60F11C87945}"/>
    <cellStyle name="40% - Accent1 3 2 2 4 3" xfId="17175" xr:uid="{55C6F23D-3B50-4784-B5FC-72213B867FE0}"/>
    <cellStyle name="40% - Accent1 3 2 2 4_AVA DVA EL" xfId="17176" xr:uid="{E8288BC4-E953-4ECF-8550-1192CE8683D8}"/>
    <cellStyle name="40% - Accent1 3 2 2 5" xfId="17177" xr:uid="{2CCC5F76-9920-47A4-9326-86CBE26E40F4}"/>
    <cellStyle name="40% - Accent1 3 2 2 5 2" xfId="17178" xr:uid="{A655E387-D2EC-4BB9-AC50-E9CCFF0413BC}"/>
    <cellStyle name="40% - Accent1 3 2 2 5 3" xfId="17179" xr:uid="{DB3F7EFD-ABF1-4624-B312-0E7F76664C17}"/>
    <cellStyle name="40% - Accent1 3 2 2 5_AVA DVA EL" xfId="17180" xr:uid="{56F41857-B9E7-4F73-80E0-8CC78B468713}"/>
    <cellStyle name="40% - Accent1 3 2 2 6" xfId="17181" xr:uid="{F9F2C243-42C0-422B-929F-E8B18C684FE9}"/>
    <cellStyle name="40% - Accent1 3 2 2 6 2" xfId="17182" xr:uid="{E120EB71-21DC-48EA-B6B9-916A098F2DFB}"/>
    <cellStyle name="40% - Accent1 3 2 2 6 3" xfId="17183" xr:uid="{B0CFC4CA-4EE0-4216-B2D3-BCDAC248A413}"/>
    <cellStyle name="40% - Accent1 3 2 2 6_AVA DVA EL" xfId="17184" xr:uid="{035AF7A6-62C3-4FDC-83F4-EB95248B73F7}"/>
    <cellStyle name="40% - Accent1 3 2 2 7" xfId="17185" xr:uid="{034BDB3A-C0E6-48D7-8101-0BD119695D35}"/>
    <cellStyle name="40% - Accent1 3 2 2 7 2" xfId="17186" xr:uid="{629E4C4E-E386-4FB6-A64F-6D7479988E16}"/>
    <cellStyle name="40% - Accent1 3 2 2 7 3" xfId="17187" xr:uid="{E2220B17-4E8B-47DA-9071-436ABD6C4EF1}"/>
    <cellStyle name="40% - Accent1 3 2 2 7_AVA DVA EL" xfId="17188" xr:uid="{44BA58FB-6D88-4C61-B960-7FD47EFBD122}"/>
    <cellStyle name="40% - Accent1 3 2 2 8" xfId="17189" xr:uid="{6196B125-5EFF-44CD-955A-2381773D4FCB}"/>
    <cellStyle name="40% - Accent1 3 2 2 8 2" xfId="17190" xr:uid="{93F3E871-085B-4C26-B938-8BC6536B99AB}"/>
    <cellStyle name="40% - Accent1 3 2 2 8 3" xfId="17191" xr:uid="{A9272E68-9AB8-4C9E-81F2-CBD837FB88CC}"/>
    <cellStyle name="40% - Accent1 3 2 2 8_AVA DVA EL" xfId="17192" xr:uid="{AF6EBDC6-4AAF-4411-99E7-477717B00AF0}"/>
    <cellStyle name="40% - Accent1 3 2 2 9" xfId="17193" xr:uid="{9B964BA6-34D6-4905-8099-992620417587}"/>
    <cellStyle name="40% - Accent1 3 2 2 9 2" xfId="17194" xr:uid="{ACD10FB6-67A0-481C-AF08-9E16DD7DC860}"/>
    <cellStyle name="40% - Accent1 3 2 2 9 3" xfId="17195" xr:uid="{83B60121-01E5-40C5-A36A-12C0778223A9}"/>
    <cellStyle name="40% - Accent1 3 2 2 9_AVA DVA EL" xfId="17196" xr:uid="{605280C0-DA8D-4474-A4D5-86E7B8D2EA49}"/>
    <cellStyle name="40% - Accent1 3 2 2_AVA DVA EL" xfId="17197" xr:uid="{D442BF1C-6CB8-46C2-824D-98859837B4E5}"/>
    <cellStyle name="40% - Accent1 3 2 3" xfId="17198" xr:uid="{6B3E7FC2-38D6-44C1-AECD-E0E6ADFECC2A}"/>
    <cellStyle name="40% - Accent1 3 2 3 2" xfId="17199" xr:uid="{8B629334-F7EF-4307-9630-4AED9E7A20DE}"/>
    <cellStyle name="40% - Accent1 3 2 3 2 2" xfId="17200" xr:uid="{F9B5A9DC-6757-4521-96F3-2B0D0E7B4A12}"/>
    <cellStyle name="40% - Accent1 3 2 3 2 3" xfId="17201" xr:uid="{8E6520A0-C81B-41BC-8167-6A8D5D7C28B3}"/>
    <cellStyle name="40% - Accent1 3 2 3 2_AVA DVA EL" xfId="17202" xr:uid="{EB322FA7-35F6-4458-AFCB-263CD3F37E3E}"/>
    <cellStyle name="40% - Accent1 3 2 3 3" xfId="17203" xr:uid="{E2E189AE-C308-4A71-9EE8-A17AA589D7C2}"/>
    <cellStyle name="40% - Accent1 3 2 3 3 2" xfId="17204" xr:uid="{67958352-071D-4833-A6FA-FDAF337FB3C7}"/>
    <cellStyle name="40% - Accent1 3 2 3 3 3" xfId="17205" xr:uid="{D88E3BD4-654B-4141-B1B4-97B5B62D395F}"/>
    <cellStyle name="40% - Accent1 3 2 3 3_AVA DVA EL" xfId="17206" xr:uid="{1C1E1DF6-1B5C-492E-971D-01EB930CDD66}"/>
    <cellStyle name="40% - Accent1 3 2 3 4" xfId="17207" xr:uid="{76E812D9-6462-4042-9CB5-F35E98B8426C}"/>
    <cellStyle name="40% - Accent1 3 2 3 5" xfId="17208" xr:uid="{527C1E8C-75B0-4416-897B-B38F8226DA5A}"/>
    <cellStyle name="40% - Accent1 3 2 3_AVA DVA EL" xfId="17209" xr:uid="{4C876484-BB0A-41CF-9B24-6333CE976483}"/>
    <cellStyle name="40% - Accent1 3 2 4" xfId="17210" xr:uid="{0F0B0F13-447E-4104-9874-2005B25C9037}"/>
    <cellStyle name="40% - Accent1 3 2 4 2" xfId="17211" xr:uid="{6C1DE3F4-D1CA-4719-92BD-F5F796A3BE9E}"/>
    <cellStyle name="40% - Accent1 3 2 4 3" xfId="17212" xr:uid="{659F1CD5-A82D-463B-9457-231A0795A904}"/>
    <cellStyle name="40% - Accent1 3 2 4_AVA DVA EL" xfId="17213" xr:uid="{F5C0C03B-6417-4CC2-A4F1-486A183FC3F4}"/>
    <cellStyle name="40% - Accent1 3 2 5" xfId="17214" xr:uid="{1E1A0D9F-8B38-4D13-A9BE-488283FA73E2}"/>
    <cellStyle name="40% - Accent1 3 2 5 2" xfId="17215" xr:uid="{44E8EEB8-9C69-4EE3-8265-D039EAEF26FE}"/>
    <cellStyle name="40% - Accent1 3 2 5 3" xfId="17216" xr:uid="{1A9B996D-72D8-4B20-86CB-797FC52467CF}"/>
    <cellStyle name="40% - Accent1 3 2 5_AVA DVA EL" xfId="17217" xr:uid="{09792D12-930E-4C5D-8BAA-BBEB24033744}"/>
    <cellStyle name="40% - Accent1 3 2 6" xfId="17218" xr:uid="{C5F1EA7C-C03D-479A-9822-BD2AB10DA7A0}"/>
    <cellStyle name="40% - Accent1 3 2 6 2" xfId="17219" xr:uid="{5A8B37D5-6BCA-4793-BF50-97034A76084A}"/>
    <cellStyle name="40% - Accent1 3 2 6 3" xfId="17220" xr:uid="{659C8A97-86FF-4212-A99C-3EE49D99E561}"/>
    <cellStyle name="40% - Accent1 3 2 6_AVA DVA EL" xfId="17221" xr:uid="{5AA4304F-4782-4E85-8ACC-4BF4949B0587}"/>
    <cellStyle name="40% - Accent1 3 2 7" xfId="17222" xr:uid="{48A3E8D5-3C61-418C-B43D-E2AE384D0ACF}"/>
    <cellStyle name="40% - Accent1 3 2 7 2" xfId="17223" xr:uid="{6EE91B2D-31DB-40CC-809D-85538F273FC2}"/>
    <cellStyle name="40% - Accent1 3 2 7 3" xfId="17224" xr:uid="{474EC089-9518-4FA1-B6C4-DE2752BADE65}"/>
    <cellStyle name="40% - Accent1 3 2 7_AVA DVA EL" xfId="17225" xr:uid="{721FF209-861E-4E8D-B3E9-966ADE1C6E4A}"/>
    <cellStyle name="40% - Accent1 3 2 8" xfId="17226" xr:uid="{3889055A-7A39-46BB-BD73-C9833508C3DD}"/>
    <cellStyle name="40% - Accent1 3 2 8 2" xfId="17227" xr:uid="{10DAC27B-9785-4516-A1EA-F526AFA0EAE0}"/>
    <cellStyle name="40% - Accent1 3 2 8 3" xfId="17228" xr:uid="{B73DB32B-718A-45CB-A475-E54AE62E0440}"/>
    <cellStyle name="40% - Accent1 3 2 8_AVA DVA EL" xfId="17229" xr:uid="{B3210599-0222-4438-A774-93FE5FEF14BD}"/>
    <cellStyle name="40% - Accent1 3 2 9" xfId="17230" xr:uid="{F1E08108-23B8-4F2E-82A0-2A0FF0E53570}"/>
    <cellStyle name="40% - Accent1 3 2 9 2" xfId="17231" xr:uid="{121AC31A-7F65-49E9-A3F1-32345780B4FA}"/>
    <cellStyle name="40% - Accent1 3 2 9 3" xfId="17232" xr:uid="{38F1ED5F-B929-4571-891D-167D70B0B9F1}"/>
    <cellStyle name="40% - Accent1 3 2 9_AVA DVA EL" xfId="17233" xr:uid="{FD6E1B55-4050-4D9C-9A53-EFFC8E697C79}"/>
    <cellStyle name="40% - Accent1 3 2_AVA DVA EL" xfId="17234" xr:uid="{30E4DF59-A6EE-452B-867B-182B7480B1A7}"/>
    <cellStyle name="40% - Accent1 3 3" xfId="17235" xr:uid="{07E41D3B-343E-456E-94A9-AF1BDB9836B1}"/>
    <cellStyle name="40% - Accent1 3 3 10" xfId="17236" xr:uid="{4FBCBE1C-01E4-4E67-A0BA-46A8DAC1ABC6}"/>
    <cellStyle name="40% - Accent1 3 3 11" xfId="17237" xr:uid="{B910EC32-D16A-444F-8410-DFF09603BC6D}"/>
    <cellStyle name="40% - Accent1 3 3 2" xfId="17238" xr:uid="{FD5A9C2E-DB7D-4744-B71F-12FEDADCAB6D}"/>
    <cellStyle name="40% - Accent1 3 3 2 2" xfId="17239" xr:uid="{CA1BD07D-D07C-4D1A-BC99-D2DF1E1F879F}"/>
    <cellStyle name="40% - Accent1 3 3 2 2 2" xfId="17240" xr:uid="{7B04B57A-DEED-4C13-A025-CCC78F000873}"/>
    <cellStyle name="40% - Accent1 3 3 2 2 3" xfId="17241" xr:uid="{180CDA62-7283-4F5A-941F-39808351C12C}"/>
    <cellStyle name="40% - Accent1 3 3 2 2_AVA DVA EL" xfId="17242" xr:uid="{B6E48397-2893-44B9-AADC-8D5FC5AEF377}"/>
    <cellStyle name="40% - Accent1 3 3 2 3" xfId="17243" xr:uid="{5EB339AB-E065-44DD-8690-4326D86823A2}"/>
    <cellStyle name="40% - Accent1 3 3 2 3 2" xfId="17244" xr:uid="{020306EF-335C-4A83-9101-77E6B65C4C46}"/>
    <cellStyle name="40% - Accent1 3 3 2 3 3" xfId="17245" xr:uid="{B3CF1493-2709-47DC-9D7D-9F04D86E3F0D}"/>
    <cellStyle name="40% - Accent1 3 3 2 3_AVA DVA EL" xfId="17246" xr:uid="{36CFCDD3-B932-4A5B-931F-A29C9DAF5F94}"/>
    <cellStyle name="40% - Accent1 3 3 2 4" xfId="17247" xr:uid="{635A2496-7B79-4B9C-8C9C-7DFC2E8F7303}"/>
    <cellStyle name="40% - Accent1 3 3 2 5" xfId="17248" xr:uid="{F792978E-998C-4C03-8BFE-E7260D23C4FF}"/>
    <cellStyle name="40% - Accent1 3 3 2_AVA DVA EL" xfId="17249" xr:uid="{7347BC8A-D641-4E89-8E35-53F6CE15403C}"/>
    <cellStyle name="40% - Accent1 3 3 3" xfId="17250" xr:uid="{55C6FE09-FDF2-4776-9B4D-7E8578AD553B}"/>
    <cellStyle name="40% - Accent1 3 3 3 2" xfId="17251" xr:uid="{FAE2E0D7-8FB7-4819-822C-649CBC66DB89}"/>
    <cellStyle name="40% - Accent1 3 3 3 3" xfId="17252" xr:uid="{BA6FEE81-D023-41C7-9678-2D0A2099C875}"/>
    <cellStyle name="40% - Accent1 3 3 3_AVA DVA EL" xfId="17253" xr:uid="{34A8D296-3C3D-4395-A2B6-447E526FCED9}"/>
    <cellStyle name="40% - Accent1 3 3 4" xfId="17254" xr:uid="{3615926F-3D47-4947-8E48-84510D672B4F}"/>
    <cellStyle name="40% - Accent1 3 3 4 2" xfId="17255" xr:uid="{5C073465-7BB6-49EF-A7A5-F75D9F6BD808}"/>
    <cellStyle name="40% - Accent1 3 3 4 3" xfId="17256" xr:uid="{83927DB2-631E-4A56-A642-F4FB1478564B}"/>
    <cellStyle name="40% - Accent1 3 3 4_AVA DVA EL" xfId="17257" xr:uid="{31412540-BAC3-48D8-8306-6D3325031142}"/>
    <cellStyle name="40% - Accent1 3 3 5" xfId="17258" xr:uid="{FBF96E11-8805-485C-9422-7A2B2FF68004}"/>
    <cellStyle name="40% - Accent1 3 3 5 2" xfId="17259" xr:uid="{AE6D7132-6CBC-499E-91B1-C04839A3879F}"/>
    <cellStyle name="40% - Accent1 3 3 5 3" xfId="17260" xr:uid="{2595AC69-B7BF-4790-ACA4-E58C5E83E170}"/>
    <cellStyle name="40% - Accent1 3 3 5_AVA DVA EL" xfId="17261" xr:uid="{8EE179C7-44CC-4E8C-9FF1-0CB5E34B66D8}"/>
    <cellStyle name="40% - Accent1 3 3 6" xfId="17262" xr:uid="{693428A2-A689-4980-929F-4F5FCAB52B52}"/>
    <cellStyle name="40% - Accent1 3 3 6 2" xfId="17263" xr:uid="{C6493D94-107F-4716-931E-86B608A8DE43}"/>
    <cellStyle name="40% - Accent1 3 3 6 3" xfId="17264" xr:uid="{EEBDC827-9E2A-4A53-810F-7C483516A048}"/>
    <cellStyle name="40% - Accent1 3 3 6_AVA DVA EL" xfId="17265" xr:uid="{AD874FC4-7DEB-43C6-B4CC-7555017DF7BB}"/>
    <cellStyle name="40% - Accent1 3 3 7" xfId="17266" xr:uid="{AC69B55F-20A9-421F-8813-EDACD7FF4D88}"/>
    <cellStyle name="40% - Accent1 3 3 7 2" xfId="17267" xr:uid="{F5054393-A8C3-4278-A1E1-0A28EDA43155}"/>
    <cellStyle name="40% - Accent1 3 3 7 3" xfId="17268" xr:uid="{C7077BCA-1488-4E21-83B0-0FA84497F331}"/>
    <cellStyle name="40% - Accent1 3 3 7_AVA DVA EL" xfId="17269" xr:uid="{DB357D0C-4A5C-4366-8607-6E9F4CD70DE4}"/>
    <cellStyle name="40% - Accent1 3 3 8" xfId="17270" xr:uid="{F1199760-FBCC-4570-8E91-94C573FEB78F}"/>
    <cellStyle name="40% - Accent1 3 3 8 2" xfId="17271" xr:uid="{0A651DB2-B768-47AF-9A2D-09EF20985CAC}"/>
    <cellStyle name="40% - Accent1 3 3 8 3" xfId="17272" xr:uid="{B7D61BB1-701B-47E1-9FD9-7BCC62B979C9}"/>
    <cellStyle name="40% - Accent1 3 3 8_AVA DVA EL" xfId="17273" xr:uid="{6D092D46-316E-4711-B2B0-AFC4620F8543}"/>
    <cellStyle name="40% - Accent1 3 3 9" xfId="17274" xr:uid="{846C7AE1-8D8E-49A1-ADD8-DF1FB28C1C91}"/>
    <cellStyle name="40% - Accent1 3 3 9 2" xfId="17275" xr:uid="{B0A2DC13-3649-4CBE-B53B-84AF231F6491}"/>
    <cellStyle name="40% - Accent1 3 3 9 3" xfId="17276" xr:uid="{6FAC5BD4-75EB-4115-8714-A116034C77D8}"/>
    <cellStyle name="40% - Accent1 3 3 9_AVA DVA EL" xfId="17277" xr:uid="{B898C07D-7939-4A0C-B358-BF96D8B773BC}"/>
    <cellStyle name="40% - Accent1 3 3_AVA DVA EL" xfId="17278" xr:uid="{F75BB080-6F62-4C75-B421-D8BBF114C9FA}"/>
    <cellStyle name="40% - Accent1 3 4" xfId="17279" xr:uid="{B7A0EDFC-22B1-42ED-BF0C-CD93A93A117E}"/>
    <cellStyle name="40% - Accent1 3 4 2" xfId="17280" xr:uid="{7CD85EAC-CF65-4936-8878-5D0557BFA790}"/>
    <cellStyle name="40% - Accent1 3 4 2 2" xfId="17281" xr:uid="{8893D4FC-83BE-40EE-94C1-0D61E8EC27F1}"/>
    <cellStyle name="40% - Accent1 3 4 2 3" xfId="17282" xr:uid="{E628E976-A100-4EBE-82B3-1D9A678E015F}"/>
    <cellStyle name="40% - Accent1 3 4 2_AVA DVA EL" xfId="17283" xr:uid="{6761AC3D-AB76-4EFE-A02D-A5F400F65E1E}"/>
    <cellStyle name="40% - Accent1 3 4 3" xfId="17284" xr:uid="{022A5F3D-30F6-4A43-B307-0924279D076C}"/>
    <cellStyle name="40% - Accent1 3 4 3 2" xfId="17285" xr:uid="{E7D64855-CF61-4F8D-BB6B-CC8E87C26883}"/>
    <cellStyle name="40% - Accent1 3 4 3 3" xfId="17286" xr:uid="{B67FF195-FEAE-45CF-A2D7-D0A0FD4442D9}"/>
    <cellStyle name="40% - Accent1 3 4 3_AVA DVA EL" xfId="17287" xr:uid="{59F99F52-B4F2-43C9-9E74-587F02D93FA1}"/>
    <cellStyle name="40% - Accent1 3 4 4" xfId="17288" xr:uid="{13A4A2BA-7A7E-49DE-A3B2-5489A7DE875B}"/>
    <cellStyle name="40% - Accent1 3 4 5" xfId="17289" xr:uid="{EB676653-4422-4EDD-8A93-CCADF64D2B38}"/>
    <cellStyle name="40% - Accent1 3 4_AVA DVA EL" xfId="17290" xr:uid="{FC4BCF04-234F-4C20-B707-9DC54F257035}"/>
    <cellStyle name="40% - Accent1 3 5" xfId="17291" xr:uid="{2F68301D-B865-44AF-BEFB-D49285B76334}"/>
    <cellStyle name="40% - Accent1 3 5 2" xfId="17292" xr:uid="{6F8195BD-399C-4A6D-8F8B-07669BF03955}"/>
    <cellStyle name="40% - Accent1 3 5 2 2" xfId="17293" xr:uid="{0D9EF6D1-EF22-493B-B5EE-C9C5E78AC35A}"/>
    <cellStyle name="40% - Accent1 3 5 2 3" xfId="17294" xr:uid="{79EBA568-2A42-42D2-A1C0-8F5A2FF46D6F}"/>
    <cellStyle name="40% - Accent1 3 5 2_AVA DVA EL" xfId="17295" xr:uid="{2B186131-0324-4721-9F0B-BF3BC3679FF3}"/>
    <cellStyle name="40% - Accent1 3 5 3" xfId="17296" xr:uid="{549B6213-4763-4528-8294-66EDEF5EA409}"/>
    <cellStyle name="40% - Accent1 3 5 3 2" xfId="17297" xr:uid="{2115F0EE-DA01-44EA-A114-ADA77DA65D10}"/>
    <cellStyle name="40% - Accent1 3 5 3 3" xfId="17298" xr:uid="{6C656176-6452-43A9-A0A3-65FB4FD54CAF}"/>
    <cellStyle name="40% - Accent1 3 5 3_AVA DVA EL" xfId="17299" xr:uid="{58486A59-0C34-4932-AAE1-1693A450FB09}"/>
    <cellStyle name="40% - Accent1 3 5 4" xfId="17300" xr:uid="{37719996-AF4B-4887-9F57-1A78ED5B876D}"/>
    <cellStyle name="40% - Accent1 3 5 5" xfId="17301" xr:uid="{81978AF0-C71C-4370-A393-1039591C22B2}"/>
    <cellStyle name="40% - Accent1 3 5_AVA DVA EL" xfId="17302" xr:uid="{D05BA32C-8BAA-42B6-A87C-4E430B217E82}"/>
    <cellStyle name="40% - Accent1 3 6" xfId="17303" xr:uid="{A1460E61-1E78-43B3-AEEB-FF55B387A955}"/>
    <cellStyle name="40% - Accent1 3 6 2" xfId="17304" xr:uid="{402D34C6-5117-4BA4-9EFB-1327805151A5}"/>
    <cellStyle name="40% - Accent1 3 6 3" xfId="17305" xr:uid="{237E1830-BC46-41E5-B63A-1CE830C5FC5E}"/>
    <cellStyle name="40% - Accent1 3 6_AVA DVA EL" xfId="17306" xr:uid="{670348EC-506F-4840-A644-809C49B8F97E}"/>
    <cellStyle name="40% - Accent1 3 7" xfId="17307" xr:uid="{894EAF92-B93E-473E-AF17-698B2974D180}"/>
    <cellStyle name="40% - Accent1 3 7 2" xfId="17308" xr:uid="{2C234EC3-6F9A-4AD3-9076-8EAAA89C6761}"/>
    <cellStyle name="40% - Accent1 3 7 3" xfId="17309" xr:uid="{BAF2FF7A-D085-4D25-9AAC-82D0E27A5894}"/>
    <cellStyle name="40% - Accent1 3 7_AVA DVA EL" xfId="17310" xr:uid="{7E241989-BF12-4425-AF9D-6DC55C013FA6}"/>
    <cellStyle name="40% - Accent1 3 8" xfId="17311" xr:uid="{90A2C35E-136A-4B40-B5FE-D3B50A6C6DFB}"/>
    <cellStyle name="40% - Accent1 3 8 2" xfId="17312" xr:uid="{2AB2964F-1808-4746-8FE1-59DE49E08081}"/>
    <cellStyle name="40% - Accent1 3 8 3" xfId="17313" xr:uid="{3384340A-AB07-4D39-86E4-A6259D0C6677}"/>
    <cellStyle name="40% - Accent1 3 8_AVA DVA EL" xfId="17314" xr:uid="{C85735FB-120A-44FC-87B8-46ACF7350209}"/>
    <cellStyle name="40% - Accent1 3 9" xfId="17315" xr:uid="{A9231058-9EC5-4007-9B3A-B31D4D036CF8}"/>
    <cellStyle name="40% - Accent1 3 9 2" xfId="17316" xr:uid="{99BDBD57-69E7-4DD9-AE8F-43C458F5F804}"/>
    <cellStyle name="40% - Accent1 3 9 3" xfId="17317" xr:uid="{DE93CF12-DDC6-46E6-B786-AFBE398C6101}"/>
    <cellStyle name="40% - Accent1 3 9_AVA DVA EL" xfId="17318" xr:uid="{14AC08FF-E4AE-4DC3-956A-32F5C4E764AF}"/>
    <cellStyle name="40% - Accent1 3_AVA DVA EL" xfId="17319" xr:uid="{C729DB4B-78D2-4BF6-BDBD-936D09816ABC}"/>
    <cellStyle name="40% - Accent1 4" xfId="17320" xr:uid="{7F30BE31-0D49-4A60-B31A-97F99D8E20F8}"/>
    <cellStyle name="40% - Accent1 4 10" xfId="17321" xr:uid="{59BE268B-B8F9-4CFE-8F05-519E67A1CBD2}"/>
    <cellStyle name="40% - Accent1 4 10 2" xfId="17322" xr:uid="{E9AC6747-AE8C-4AEA-AF78-611E75CFF65F}"/>
    <cellStyle name="40% - Accent1 4 10 3" xfId="17323" xr:uid="{8C068EA4-9286-4B97-8943-4B329866A861}"/>
    <cellStyle name="40% - Accent1 4 10_AVA DVA EL" xfId="17324" xr:uid="{5D1DA7C2-C0D1-4D04-8AC2-00A5C9F34329}"/>
    <cellStyle name="40% - Accent1 4 11" xfId="17325" xr:uid="{F9C7B2A9-AFC9-48C7-9321-742A212FD8E1}"/>
    <cellStyle name="40% - Accent1 4 11 2" xfId="17326" xr:uid="{E12AD314-AA42-440A-ACC7-AE34050DE3CC}"/>
    <cellStyle name="40% - Accent1 4 11 3" xfId="17327" xr:uid="{BF7C1102-60E2-48BA-9A35-74071B620C89}"/>
    <cellStyle name="40% - Accent1 4 11_AVA DVA EL" xfId="17328" xr:uid="{F9DE8599-4E1E-4C4E-819F-BD171CB3908F}"/>
    <cellStyle name="40% - Accent1 4 12" xfId="17329" xr:uid="{6180368F-C741-451C-B4FD-631A94E490B5}"/>
    <cellStyle name="40% - Accent1 4 2" xfId="17330" xr:uid="{78098252-9BBE-4892-837F-6734B6A8D49A}"/>
    <cellStyle name="40% - Accent1 4 2 10" xfId="17331" xr:uid="{8A8078F7-17BC-4AF6-A5FA-4CA0E9D1F3BB}"/>
    <cellStyle name="40% - Accent1 4 2 11" xfId="17332" xr:uid="{828D32D0-E87B-4CF0-994B-41BBE123C56A}"/>
    <cellStyle name="40% - Accent1 4 2 2" xfId="17333" xr:uid="{0A15AFA8-67CC-43B9-BA7B-A20AA870CF0D}"/>
    <cellStyle name="40% - Accent1 4 2 2 2" xfId="17334" xr:uid="{3C7735C3-6D9D-45AC-85C7-098825B62D92}"/>
    <cellStyle name="40% - Accent1 4 2 2 2 2" xfId="17335" xr:uid="{D1F8213D-6A83-480D-8E5B-1BEB39984C08}"/>
    <cellStyle name="40% - Accent1 4 2 2 2 3" xfId="17336" xr:uid="{8C1AC5BE-2A4A-40F7-B413-81F6C34B68B5}"/>
    <cellStyle name="40% - Accent1 4 2 2 2_AVA DVA EL" xfId="17337" xr:uid="{64EF05E2-857A-465B-B044-49E509FBCEF6}"/>
    <cellStyle name="40% - Accent1 4 2 2 3" xfId="17338" xr:uid="{4ABBE08A-3422-4557-808D-3D4674212FC9}"/>
    <cellStyle name="40% - Accent1 4 2 2 3 2" xfId="17339" xr:uid="{912F63FE-9029-46E1-A327-C35AE6E8536E}"/>
    <cellStyle name="40% - Accent1 4 2 2 3 3" xfId="17340" xr:uid="{CD54BB70-860E-4F53-B35B-0901A1F4B7B3}"/>
    <cellStyle name="40% - Accent1 4 2 2 3_AVA DVA EL" xfId="17341" xr:uid="{5C523361-EB45-42E2-AA83-09366F654BE5}"/>
    <cellStyle name="40% - Accent1 4 2 2 4" xfId="17342" xr:uid="{483B74ED-19F6-46B9-89E9-5EC3B5C365BD}"/>
    <cellStyle name="40% - Accent1 4 2 2 5" xfId="17343" xr:uid="{38208B0D-801F-4CCE-9C47-34652CD76F0D}"/>
    <cellStyle name="40% - Accent1 4 2 2_AVA DVA EL" xfId="17344" xr:uid="{7DB734AB-6A02-4AA4-ADBE-33385452AEFE}"/>
    <cellStyle name="40% - Accent1 4 2 3" xfId="17345" xr:uid="{BD46BC00-DB0E-4D0C-BB0E-DED0E7936B8E}"/>
    <cellStyle name="40% - Accent1 4 2 3 2" xfId="17346" xr:uid="{ADF9BBC7-24FB-423C-BC59-7746DAD9BB94}"/>
    <cellStyle name="40% - Accent1 4 2 3 3" xfId="17347" xr:uid="{B35B042E-A8A1-43BC-BEDF-A9763551BFF7}"/>
    <cellStyle name="40% - Accent1 4 2 3_AVA DVA EL" xfId="17348" xr:uid="{D20F69EC-ED8C-4D0D-B82B-79B83D8875C3}"/>
    <cellStyle name="40% - Accent1 4 2 4" xfId="17349" xr:uid="{8B97AF9E-371F-4CB9-B47F-5277C88FDA32}"/>
    <cellStyle name="40% - Accent1 4 2 4 2" xfId="17350" xr:uid="{42B98DD0-6ABB-4DA7-AFC9-E10483D25E98}"/>
    <cellStyle name="40% - Accent1 4 2 4 3" xfId="17351" xr:uid="{D2558B4E-4AD5-497D-913C-48FDB032C5BE}"/>
    <cellStyle name="40% - Accent1 4 2 4_AVA DVA EL" xfId="17352" xr:uid="{98537469-460F-48ED-84E1-4C4DCA0C03B9}"/>
    <cellStyle name="40% - Accent1 4 2 5" xfId="17353" xr:uid="{2251DF69-FF09-43FD-B506-A9D0CE026682}"/>
    <cellStyle name="40% - Accent1 4 2 5 2" xfId="17354" xr:uid="{C34D58DD-7C4E-4445-B2FD-682AE8A607A7}"/>
    <cellStyle name="40% - Accent1 4 2 5 3" xfId="17355" xr:uid="{C106C10A-FE1C-412F-BECE-0E85622FF978}"/>
    <cellStyle name="40% - Accent1 4 2 5_AVA DVA EL" xfId="17356" xr:uid="{4EB05FC4-DBD4-4ADB-8940-E23C322DD6C7}"/>
    <cellStyle name="40% - Accent1 4 2 6" xfId="17357" xr:uid="{FE79E0B2-1BBC-471F-B120-F58606D1D1F6}"/>
    <cellStyle name="40% - Accent1 4 2 6 2" xfId="17358" xr:uid="{985BE412-F36C-4397-A98F-014A4C942CFE}"/>
    <cellStyle name="40% - Accent1 4 2 6 3" xfId="17359" xr:uid="{E31E3DD3-9891-43E3-AA3E-B0246D5D5DFF}"/>
    <cellStyle name="40% - Accent1 4 2 6_AVA DVA EL" xfId="17360" xr:uid="{5FE5FCDD-C3B8-44B2-82AA-A58FAB89594D}"/>
    <cellStyle name="40% - Accent1 4 2 7" xfId="17361" xr:uid="{833C02C0-272F-4D18-9536-FF93C376C32C}"/>
    <cellStyle name="40% - Accent1 4 2 7 2" xfId="17362" xr:uid="{FFBC4D55-7596-4409-B304-DCD9290FB377}"/>
    <cellStyle name="40% - Accent1 4 2 7 3" xfId="17363" xr:uid="{A57306E6-0611-4E97-81FC-82AB68F169EF}"/>
    <cellStyle name="40% - Accent1 4 2 7_AVA DVA EL" xfId="17364" xr:uid="{B752FAE1-FC2B-4651-9EFF-61F2053F5286}"/>
    <cellStyle name="40% - Accent1 4 2 8" xfId="17365" xr:uid="{CB29F85C-6940-42E8-A033-8481A394704B}"/>
    <cellStyle name="40% - Accent1 4 2 8 2" xfId="17366" xr:uid="{A52193C4-F683-42C1-BC21-B3E06525C1B8}"/>
    <cellStyle name="40% - Accent1 4 2 8 3" xfId="17367" xr:uid="{D6E3E024-93FC-4B69-A46C-5AE9D3B71B93}"/>
    <cellStyle name="40% - Accent1 4 2 8_AVA DVA EL" xfId="17368" xr:uid="{D05280AF-18FD-4470-9E44-522F3EF95C88}"/>
    <cellStyle name="40% - Accent1 4 2 9" xfId="17369" xr:uid="{5233B137-6743-4259-97DE-671294F72A62}"/>
    <cellStyle name="40% - Accent1 4 2 9 2" xfId="17370" xr:uid="{129EC056-D70A-4FF5-804A-373AFC3E233D}"/>
    <cellStyle name="40% - Accent1 4 2 9 3" xfId="17371" xr:uid="{64BABAF8-717B-49B3-88F4-33DB757C145E}"/>
    <cellStyle name="40% - Accent1 4 2 9_AVA DVA EL" xfId="17372" xr:uid="{CAA026E8-1A58-48D9-AC9D-3B0B45725DB9}"/>
    <cellStyle name="40% - Accent1 4 2_AVA DVA EL" xfId="17373" xr:uid="{063CD001-6776-4CF2-B1F6-F7AF5CCEC81B}"/>
    <cellStyle name="40% - Accent1 4 3" xfId="17374" xr:uid="{6A2DFE7F-1AF3-4EA7-8653-982572645BA7}"/>
    <cellStyle name="40% - Accent1 4 3 2" xfId="17375" xr:uid="{C647F2B5-FA06-447E-A359-6D0341DBFA56}"/>
    <cellStyle name="40% - Accent1 4 3 2 2" xfId="17376" xr:uid="{4A86C09C-7BAD-42D0-AAA9-F2298D1FEFBB}"/>
    <cellStyle name="40% - Accent1 4 3 2 3" xfId="17377" xr:uid="{5A8A7BFA-E75F-4077-8590-A6DB0833E7E1}"/>
    <cellStyle name="40% - Accent1 4 3 2_AVA DVA EL" xfId="17378" xr:uid="{D3D6864F-F48F-4BF6-8503-829DDF215B0C}"/>
    <cellStyle name="40% - Accent1 4 3 3" xfId="17379" xr:uid="{EF92659A-3983-4A2E-A087-724BE892A9E5}"/>
    <cellStyle name="40% - Accent1 4 3 3 2" xfId="17380" xr:uid="{BB55140B-D93E-4A4D-A25C-147BD39D2979}"/>
    <cellStyle name="40% - Accent1 4 3 3 3" xfId="17381" xr:uid="{56153EA3-FCB1-422B-99AE-5D6D6D6B073E}"/>
    <cellStyle name="40% - Accent1 4 3 3_AVA DVA EL" xfId="17382" xr:uid="{6CCF9EA6-B9B1-45C6-BBB4-0C4C21A4199F}"/>
    <cellStyle name="40% - Accent1 4 3 4" xfId="17383" xr:uid="{E8255306-85B6-4D9A-9DF5-70B8B4AC3D5B}"/>
    <cellStyle name="40% - Accent1 4 3 5" xfId="17384" xr:uid="{99BAF202-3649-4E7C-BB4C-C25CA88FC65A}"/>
    <cellStyle name="40% - Accent1 4 3_AVA DVA EL" xfId="17385" xr:uid="{2A457DCC-1006-4835-B762-290844A7961C}"/>
    <cellStyle name="40% - Accent1 4 4" xfId="17386" xr:uid="{0460E29F-349C-46EF-B3F1-53062A4BAE6D}"/>
    <cellStyle name="40% - Accent1 4 4 2" xfId="17387" xr:uid="{C780D740-5B61-40A3-93CA-272415E67191}"/>
    <cellStyle name="40% - Accent1 4 4 2 2" xfId="17388" xr:uid="{AFEFA3AE-521F-434C-8C10-8BD152D7A5D7}"/>
    <cellStyle name="40% - Accent1 4 4 2 3" xfId="17389" xr:uid="{B3A48B40-1AC0-4D02-BAF1-4CB05B9B1436}"/>
    <cellStyle name="40% - Accent1 4 4 2_AVA DVA EL" xfId="17390" xr:uid="{7D0D240C-ADCA-456D-802B-D0448690B8FE}"/>
    <cellStyle name="40% - Accent1 4 4 3" xfId="17391" xr:uid="{D74E5D9A-4ED9-4B0B-9B77-DE5BCD45BB64}"/>
    <cellStyle name="40% - Accent1 4 4 3 2" xfId="17392" xr:uid="{09D08D17-77BA-45B1-BD32-BB12945099B7}"/>
    <cellStyle name="40% - Accent1 4 4 3 3" xfId="17393" xr:uid="{F685F02D-F34C-49C2-A399-4A25A80D5D76}"/>
    <cellStyle name="40% - Accent1 4 4 3_AVA DVA EL" xfId="17394" xr:uid="{E85AC7C4-BA15-457E-86C9-690749AD2036}"/>
    <cellStyle name="40% - Accent1 4 4 4" xfId="17395" xr:uid="{384E691E-5CEF-422D-A9AE-40EF3D745CF6}"/>
    <cellStyle name="40% - Accent1 4 4 5" xfId="17396" xr:uid="{48FBAF11-8220-44DB-8DAD-C9930E6C0F59}"/>
    <cellStyle name="40% - Accent1 4 4_AVA DVA EL" xfId="17397" xr:uid="{4624702F-6020-4DEC-8B62-B2DF99F72539}"/>
    <cellStyle name="40% - Accent1 4 5" xfId="17398" xr:uid="{D2B95D73-D542-4BB7-8C95-50AF0575B622}"/>
    <cellStyle name="40% - Accent1 4 5 2" xfId="17399" xr:uid="{FBC78691-9B54-43FA-BB68-1D474D941AE6}"/>
    <cellStyle name="40% - Accent1 4 5 3" xfId="17400" xr:uid="{FA93E5B6-B07C-4466-A8A4-EBA75A1AAF35}"/>
    <cellStyle name="40% - Accent1 4 5_AVA DVA EL" xfId="17401" xr:uid="{319E4BBC-25A2-45D8-B2D2-33D60D91FDA9}"/>
    <cellStyle name="40% - Accent1 4 6" xfId="17402" xr:uid="{49D1CA1C-41FF-46CF-BE2E-C79E8DD729FE}"/>
    <cellStyle name="40% - Accent1 4 6 2" xfId="17403" xr:uid="{322DB5BF-695F-426C-BF43-6A8ECD26E5E4}"/>
    <cellStyle name="40% - Accent1 4 6 3" xfId="17404" xr:uid="{A3170D94-819A-4236-9909-70A2A08AC16D}"/>
    <cellStyle name="40% - Accent1 4 6_AVA DVA EL" xfId="17405" xr:uid="{05BA18A3-EA62-4F46-8DD2-5000BBDC5AA2}"/>
    <cellStyle name="40% - Accent1 4 7" xfId="17406" xr:uid="{73E0C001-1723-4267-B8F1-95C51EA0C49F}"/>
    <cellStyle name="40% - Accent1 4 7 2" xfId="17407" xr:uid="{7CE79A41-A108-46EB-B402-D10BBCA31E57}"/>
    <cellStyle name="40% - Accent1 4 7 3" xfId="17408" xr:uid="{407ABDA9-FAF8-4533-A9BF-0323E65309E8}"/>
    <cellStyle name="40% - Accent1 4 7_AVA DVA EL" xfId="17409" xr:uid="{48808724-78E2-4E09-B55F-DA9DECEECAF6}"/>
    <cellStyle name="40% - Accent1 4 8" xfId="17410" xr:uid="{50F5F140-02B3-4AC6-8086-BAB2F4A9618C}"/>
    <cellStyle name="40% - Accent1 4 8 2" xfId="17411" xr:uid="{5F6E1596-B05F-4E76-957B-8286E9D98947}"/>
    <cellStyle name="40% - Accent1 4 8 3" xfId="17412" xr:uid="{0C5403DA-C4B2-4969-B01B-CF9CC8ABE632}"/>
    <cellStyle name="40% - Accent1 4 8_AVA DVA EL" xfId="17413" xr:uid="{81EAA9A0-2D07-4F6F-A748-F1817D2FC340}"/>
    <cellStyle name="40% - Accent1 4 9" xfId="17414" xr:uid="{4B3026A5-F0AF-4636-A9C1-F52320E812D0}"/>
    <cellStyle name="40% - Accent1 4 9 2" xfId="17415" xr:uid="{5835B527-1CF4-4965-9433-6AEE1633C14A}"/>
    <cellStyle name="40% - Accent1 4 9 3" xfId="17416" xr:uid="{A23C8A2A-467A-4552-B5E4-4C31E16A819A}"/>
    <cellStyle name="40% - Accent1 4 9_AVA DVA EL" xfId="17417" xr:uid="{C85B2FA0-F368-45A5-820B-23754A6DD53E}"/>
    <cellStyle name="40% - Accent1 4_AVA DVA EL" xfId="17418" xr:uid="{FB834A85-500B-440B-9E56-B487A4A2A098}"/>
    <cellStyle name="40% - Accent1 5" xfId="17419" xr:uid="{05E49954-819E-446E-A6DA-07CD88CD4ACA}"/>
    <cellStyle name="40% - Accent1 5 10" xfId="17420" xr:uid="{05C401B9-105D-4CE5-BB24-1271B25F2C80}"/>
    <cellStyle name="40% - Accent1 5 10 2" xfId="17421" xr:uid="{216154EC-6F13-4A92-93A0-9B43D3990385}"/>
    <cellStyle name="40% - Accent1 5 10 3" xfId="17422" xr:uid="{7F861041-5310-490B-9D0A-A5F4AF379518}"/>
    <cellStyle name="40% - Accent1 5 10_AVA DVA EL" xfId="17423" xr:uid="{E1811EB0-1D32-4212-8967-CD52D8607645}"/>
    <cellStyle name="40% - Accent1 5 11" xfId="17424" xr:uid="{B053EBF3-238E-4710-AB42-F7EDFCA09805}"/>
    <cellStyle name="40% - Accent1 5 11 2" xfId="17425" xr:uid="{9B479505-FEA0-42F3-8245-B21D95658A2B}"/>
    <cellStyle name="40% - Accent1 5 11 3" xfId="17426" xr:uid="{5F8D6443-4A29-41F3-94FA-216BC0E0D8A0}"/>
    <cellStyle name="40% - Accent1 5 11_AVA DVA EL" xfId="17427" xr:uid="{042E4B50-8F06-4AC0-BF52-CA28F197CE0C}"/>
    <cellStyle name="40% - Accent1 5 12" xfId="17428" xr:uid="{D1182CD1-478D-45D0-8060-979FA241B3B0}"/>
    <cellStyle name="40% - Accent1 5 2" xfId="17429" xr:uid="{45DC39E1-8933-4A0F-9B66-1C5420C74330}"/>
    <cellStyle name="40% - Accent1 5 2 10" xfId="17430" xr:uid="{BBC181B6-98F1-4C28-BA63-56EB0C4EC071}"/>
    <cellStyle name="40% - Accent1 5 2 11" xfId="17431" xr:uid="{84565D8A-2ACF-48FA-9355-9DD62940D910}"/>
    <cellStyle name="40% - Accent1 5 2 2" xfId="17432" xr:uid="{C8621DE3-219D-45AC-9F0E-C6C3A3E88D81}"/>
    <cellStyle name="40% - Accent1 5 2 2 2" xfId="17433" xr:uid="{F058781A-E405-4819-BE88-532500046127}"/>
    <cellStyle name="40% - Accent1 5 2 2 2 2" xfId="17434" xr:uid="{305910A1-57AB-4630-A7EC-FD60A7756B51}"/>
    <cellStyle name="40% - Accent1 5 2 2 2 3" xfId="17435" xr:uid="{41E60B0E-E192-426D-BF18-E69B5E48983F}"/>
    <cellStyle name="40% - Accent1 5 2 2 2_AVA DVA EL" xfId="17436" xr:uid="{9B0A2AA6-5954-46CF-83AD-97CBD7E4758C}"/>
    <cellStyle name="40% - Accent1 5 2 2 3" xfId="17437" xr:uid="{CECAE59B-1AB2-44FD-9E27-BDB6D0C6E4D0}"/>
    <cellStyle name="40% - Accent1 5 2 2 3 2" xfId="17438" xr:uid="{C4E4D824-943D-403E-9CC5-1DBD34013C17}"/>
    <cellStyle name="40% - Accent1 5 2 2 3 3" xfId="17439" xr:uid="{0D4FFC43-0C53-4A7E-A521-F3354D08EEB6}"/>
    <cellStyle name="40% - Accent1 5 2 2 3_AVA DVA EL" xfId="17440" xr:uid="{21E97C7C-4F20-4355-A16C-0E4B779BD34A}"/>
    <cellStyle name="40% - Accent1 5 2 2 4" xfId="17441" xr:uid="{82BC5C68-1357-43D7-B92B-8717782A1A2E}"/>
    <cellStyle name="40% - Accent1 5 2 2 5" xfId="17442" xr:uid="{96C30738-60CE-46B2-A9BB-8C0D57EC693D}"/>
    <cellStyle name="40% - Accent1 5 2 2_AVA DVA EL" xfId="17443" xr:uid="{9C4B9A83-2B59-44C6-B3FA-D7153CAAE43C}"/>
    <cellStyle name="40% - Accent1 5 2 3" xfId="17444" xr:uid="{C92615A2-DBAC-444F-A95A-D985414FCF6F}"/>
    <cellStyle name="40% - Accent1 5 2 3 2" xfId="17445" xr:uid="{575F9E30-8645-4CA2-8B5B-C0C50FA891BA}"/>
    <cellStyle name="40% - Accent1 5 2 3 3" xfId="17446" xr:uid="{3EBADB16-824B-476E-BEA8-D7CD1BA1A04D}"/>
    <cellStyle name="40% - Accent1 5 2 3_AVA DVA EL" xfId="17447" xr:uid="{B5620DD3-ED31-4511-BBBB-1EC932C4BA4F}"/>
    <cellStyle name="40% - Accent1 5 2 4" xfId="17448" xr:uid="{BD8CC6B2-8F03-43DC-A7FF-6BE98145486B}"/>
    <cellStyle name="40% - Accent1 5 2 4 2" xfId="17449" xr:uid="{AC1EB806-3E3B-457A-AE63-15BED3D32F9E}"/>
    <cellStyle name="40% - Accent1 5 2 4 3" xfId="17450" xr:uid="{5AE851E4-FD0F-4A06-AC0A-8D001FA5895E}"/>
    <cellStyle name="40% - Accent1 5 2 4_AVA DVA EL" xfId="17451" xr:uid="{18706793-5243-40A8-A04F-BDCCC1EBB8D8}"/>
    <cellStyle name="40% - Accent1 5 2 5" xfId="17452" xr:uid="{2CEAFF66-D227-462D-98A3-B91F90881F81}"/>
    <cellStyle name="40% - Accent1 5 2 5 2" xfId="17453" xr:uid="{9FFBC9C3-0DF3-4C6F-83E3-5CA7FDB2FE8E}"/>
    <cellStyle name="40% - Accent1 5 2 5 3" xfId="17454" xr:uid="{0920E278-350F-4D56-98A0-C5B7EB8AA3B7}"/>
    <cellStyle name="40% - Accent1 5 2 5_AVA DVA EL" xfId="17455" xr:uid="{9ACEACC1-24A6-4B11-9E2A-101E2E280CEE}"/>
    <cellStyle name="40% - Accent1 5 2 6" xfId="17456" xr:uid="{EF14871F-0040-4D9D-82BA-6D0653054A94}"/>
    <cellStyle name="40% - Accent1 5 2 6 2" xfId="17457" xr:uid="{DE52F3B7-2072-439E-98A0-13F990AACE6B}"/>
    <cellStyle name="40% - Accent1 5 2 6 3" xfId="17458" xr:uid="{32AAD0BA-F272-47A1-9A99-6CC7ECFF2561}"/>
    <cellStyle name="40% - Accent1 5 2 6_AVA DVA EL" xfId="17459" xr:uid="{F698292D-8273-4BE6-B3E4-91C649DEA38F}"/>
    <cellStyle name="40% - Accent1 5 2 7" xfId="17460" xr:uid="{E7C585D1-BACB-4C19-8052-C6C0C5F49744}"/>
    <cellStyle name="40% - Accent1 5 2 7 2" xfId="17461" xr:uid="{2C91AD10-0731-42A2-B843-E22EC90420EF}"/>
    <cellStyle name="40% - Accent1 5 2 7 3" xfId="17462" xr:uid="{82AAC570-C50B-4D39-87AC-BD34CE46B6D5}"/>
    <cellStyle name="40% - Accent1 5 2 7_AVA DVA EL" xfId="17463" xr:uid="{630F7E82-B96B-4200-A901-EC12AAA1CB15}"/>
    <cellStyle name="40% - Accent1 5 2 8" xfId="17464" xr:uid="{795AE437-5EF6-4425-B3BB-6553C8FB4D90}"/>
    <cellStyle name="40% - Accent1 5 2 8 2" xfId="17465" xr:uid="{7291B6AE-9B2F-4A5E-9739-99FD3792C38E}"/>
    <cellStyle name="40% - Accent1 5 2 8 3" xfId="17466" xr:uid="{E34D420F-41A3-40CA-8A66-5749CDEC5F21}"/>
    <cellStyle name="40% - Accent1 5 2 8_AVA DVA EL" xfId="17467" xr:uid="{2EC2659B-0C24-4192-B383-1A06826E0416}"/>
    <cellStyle name="40% - Accent1 5 2 9" xfId="17468" xr:uid="{36AEB235-BB92-4211-A5BF-F2B0E08AE732}"/>
    <cellStyle name="40% - Accent1 5 2 9 2" xfId="17469" xr:uid="{F323B2FA-1A77-4D45-BBB3-7BE0AD0E833F}"/>
    <cellStyle name="40% - Accent1 5 2 9 3" xfId="17470" xr:uid="{5E40084E-A629-4DDE-A676-EBF78C936BC0}"/>
    <cellStyle name="40% - Accent1 5 2 9_AVA DVA EL" xfId="17471" xr:uid="{8166AEED-2AF3-4EE8-9F0E-9928CC8774DF}"/>
    <cellStyle name="40% - Accent1 5 2_AVA DVA EL" xfId="17472" xr:uid="{92D40F76-7CCE-46EB-93F1-062EA9E9E7D9}"/>
    <cellStyle name="40% - Accent1 5 3" xfId="17473" xr:uid="{05A4575B-6CE9-4B28-B2FA-BB07A8ECDC2B}"/>
    <cellStyle name="40% - Accent1 5 3 2" xfId="17474" xr:uid="{5A062438-2DC9-49D3-83AA-75CAF867550D}"/>
    <cellStyle name="40% - Accent1 5 3 2 2" xfId="17475" xr:uid="{EA4A3C56-D656-48BE-850F-66E07811A2F0}"/>
    <cellStyle name="40% - Accent1 5 3 2 3" xfId="17476" xr:uid="{947F59D1-221D-4856-9284-64B5BDC9398C}"/>
    <cellStyle name="40% - Accent1 5 3 2_AVA DVA EL" xfId="17477" xr:uid="{EC557075-001B-451D-9D8D-0DCD9DF567D3}"/>
    <cellStyle name="40% - Accent1 5 3 3" xfId="17478" xr:uid="{F6FAAE12-C3CD-4526-8321-06D0FD3AA6AE}"/>
    <cellStyle name="40% - Accent1 5 3 3 2" xfId="17479" xr:uid="{14ED0859-1B29-4B02-93B7-DB5F8D6E8F0B}"/>
    <cellStyle name="40% - Accent1 5 3 3 3" xfId="17480" xr:uid="{6BAE842D-34DF-42FB-B20F-90961CC673FD}"/>
    <cellStyle name="40% - Accent1 5 3 3_AVA DVA EL" xfId="17481" xr:uid="{C28ED6A3-0973-4A3B-879B-23CEAC430D64}"/>
    <cellStyle name="40% - Accent1 5 3 4" xfId="17482" xr:uid="{2F9FC41B-0972-426A-9D35-5E035C6CCD40}"/>
    <cellStyle name="40% - Accent1 5 3 5" xfId="17483" xr:uid="{C43B991F-E936-4010-8F74-0121CB3C81DB}"/>
    <cellStyle name="40% - Accent1 5 3_AVA DVA EL" xfId="17484" xr:uid="{C29A99A2-0B73-4078-AADB-BDC5819D1836}"/>
    <cellStyle name="40% - Accent1 5 4" xfId="17485" xr:uid="{836D6959-275D-4FDB-9ECF-4696F87D751B}"/>
    <cellStyle name="40% - Accent1 5 4 2" xfId="17486" xr:uid="{07263658-F5B1-4A9E-9D82-57EEB60C2CF5}"/>
    <cellStyle name="40% - Accent1 5 4 3" xfId="17487" xr:uid="{066E0941-994F-4EFB-BC68-EA43F9C2D41F}"/>
    <cellStyle name="40% - Accent1 5 4_AVA DVA EL" xfId="17488" xr:uid="{B55E96A7-FCE1-428E-BB19-E5C4EB555DE7}"/>
    <cellStyle name="40% - Accent1 5 5" xfId="17489" xr:uid="{2D15BCF2-9FE0-486F-9AD8-7BBBE540F681}"/>
    <cellStyle name="40% - Accent1 5 5 2" xfId="17490" xr:uid="{DB3870E1-5D68-400C-BCE0-8BEF07B461EA}"/>
    <cellStyle name="40% - Accent1 5 5 3" xfId="17491" xr:uid="{26AA1546-AFE1-4127-956D-318A6CC07A6F}"/>
    <cellStyle name="40% - Accent1 5 5_AVA DVA EL" xfId="17492" xr:uid="{E51D9FA3-FD42-41C8-A12E-AA4C4337DFF6}"/>
    <cellStyle name="40% - Accent1 5 6" xfId="17493" xr:uid="{CB06DDF9-A227-4E23-AB4D-CEE873DFD1EA}"/>
    <cellStyle name="40% - Accent1 5 6 2" xfId="17494" xr:uid="{CBDE29C0-6745-42B5-8AF5-4F4608E2DA95}"/>
    <cellStyle name="40% - Accent1 5 6 3" xfId="17495" xr:uid="{F9AB68C7-4CEB-48E5-971D-195E056743CA}"/>
    <cellStyle name="40% - Accent1 5 6_AVA DVA EL" xfId="17496" xr:uid="{EA2758E2-F3D6-4E27-A38B-9F29762217A1}"/>
    <cellStyle name="40% - Accent1 5 7" xfId="17497" xr:uid="{2DC279B1-164C-4ED5-94CE-42BDE196C9BE}"/>
    <cellStyle name="40% - Accent1 5 7 2" xfId="17498" xr:uid="{846A5962-86BE-44BF-9B3B-D46E077CC72B}"/>
    <cellStyle name="40% - Accent1 5 7 3" xfId="17499" xr:uid="{E0C46510-6BC4-4015-BEAC-89B305ACE653}"/>
    <cellStyle name="40% - Accent1 5 7_AVA DVA EL" xfId="17500" xr:uid="{197BB0A8-AE5C-468F-AEE7-78141D53CAEB}"/>
    <cellStyle name="40% - Accent1 5 8" xfId="17501" xr:uid="{7ED22AE0-FB11-450B-B1C2-6B6959D1FBE4}"/>
    <cellStyle name="40% - Accent1 5 8 2" xfId="17502" xr:uid="{65006B46-5C0E-4BE0-9AAA-23BB884F5FAB}"/>
    <cellStyle name="40% - Accent1 5 8 3" xfId="17503" xr:uid="{499DDF15-561B-4BB5-A766-D467CF11DE3C}"/>
    <cellStyle name="40% - Accent1 5 8_AVA DVA EL" xfId="17504" xr:uid="{138F5069-DA00-4E51-A4B0-01617CEEB721}"/>
    <cellStyle name="40% - Accent1 5 9" xfId="17505" xr:uid="{9F1AFBCC-0FF8-434C-AA63-D15AC4DC0514}"/>
    <cellStyle name="40% - Accent1 5 9 2" xfId="17506" xr:uid="{5CACDEB9-B2A8-4991-96BA-4FAAC4691A40}"/>
    <cellStyle name="40% - Accent1 5 9 3" xfId="17507" xr:uid="{14E14155-1815-43D5-B517-50BCB0C127DD}"/>
    <cellStyle name="40% - Accent1 5 9_AVA DVA EL" xfId="17508" xr:uid="{F0B30E93-7A38-4B9B-B9F9-0C5CD3026FC6}"/>
    <cellStyle name="40% - Accent1 5_AVA DVA EL" xfId="17509" xr:uid="{5085C930-0AA7-4C1A-8BAE-2A62EB8A9B2B}"/>
    <cellStyle name="40% - Accent1 6" xfId="17510" xr:uid="{D80C95AE-64F5-43AF-9E9A-6C075FFE6319}"/>
    <cellStyle name="40% - Accent1 6 10" xfId="17511" xr:uid="{EFEBE94F-654A-406F-8DBB-EBCD50C3236B}"/>
    <cellStyle name="40% - Accent1 6 10 2" xfId="17512" xr:uid="{79B57B2B-8E1D-4985-B4E1-ECBA4C30E0C7}"/>
    <cellStyle name="40% - Accent1 6 10 3" xfId="17513" xr:uid="{B4C87E39-06AE-4F0B-ACC7-7C42DC9556CA}"/>
    <cellStyle name="40% - Accent1 6 10_AVA DVA EL" xfId="17514" xr:uid="{1CEE7304-E5A8-4198-9904-E870388A525E}"/>
    <cellStyle name="40% - Accent1 6 11" xfId="17515" xr:uid="{1C64837D-7D13-4465-BD99-02CE0EABE7DC}"/>
    <cellStyle name="40% - Accent1 6 11 2" xfId="17516" xr:uid="{5C64E4B6-D8F7-4E59-ACF8-78CE0C9D196D}"/>
    <cellStyle name="40% - Accent1 6 11 3" xfId="17517" xr:uid="{C5E0AF2F-BC30-4758-A4E8-6D74E7C98718}"/>
    <cellStyle name="40% - Accent1 6 11_AVA DVA EL" xfId="17518" xr:uid="{C3253C18-F567-447A-8E2A-D2AC31BB9AA2}"/>
    <cellStyle name="40% - Accent1 6 12" xfId="17519" xr:uid="{81058336-7D13-4F8D-AF1B-77A9C0AFB5D2}"/>
    <cellStyle name="40% - Accent1 6 2" xfId="17520" xr:uid="{5B1D38B3-3F86-4A76-9E1E-89EC72F09628}"/>
    <cellStyle name="40% - Accent1 6 2 10" xfId="17521" xr:uid="{3BC31376-9457-493F-A362-892F4617D8AC}"/>
    <cellStyle name="40% - Accent1 6 2 11" xfId="17522" xr:uid="{C12BC0C4-22D1-4455-B67F-217C4F2C7F97}"/>
    <cellStyle name="40% - Accent1 6 2 2" xfId="17523" xr:uid="{526FC1DF-37B0-4CC3-8C63-B2E16BBAC7E4}"/>
    <cellStyle name="40% - Accent1 6 2 2 2" xfId="17524" xr:uid="{8F8ACFE2-DBF1-4C37-8309-7852C65F5616}"/>
    <cellStyle name="40% - Accent1 6 2 2 2 2" xfId="17525" xr:uid="{9996C525-0E81-45EB-9992-7A3BB74352D7}"/>
    <cellStyle name="40% - Accent1 6 2 2 2 3" xfId="17526" xr:uid="{C664F2D1-BD88-4304-B9DE-378D609407C9}"/>
    <cellStyle name="40% - Accent1 6 2 2 2_AVA DVA EL" xfId="17527" xr:uid="{7D44D463-98CC-4931-9571-F1CD35E96524}"/>
    <cellStyle name="40% - Accent1 6 2 2 3" xfId="17528" xr:uid="{B69CEDEA-CA8C-4AAA-8A4B-BB83390AA845}"/>
    <cellStyle name="40% - Accent1 6 2 2 3 2" xfId="17529" xr:uid="{EEDDD3C2-A181-4730-A175-6F51399F818E}"/>
    <cellStyle name="40% - Accent1 6 2 2 3 3" xfId="17530" xr:uid="{96C614FB-3709-431B-B434-B27F370568AF}"/>
    <cellStyle name="40% - Accent1 6 2 2 3_AVA DVA EL" xfId="17531" xr:uid="{F6F2388D-00A2-4F0E-9757-6D159AD6E42E}"/>
    <cellStyle name="40% - Accent1 6 2 2 4" xfId="17532" xr:uid="{5C720C94-69BD-4D13-911F-22263D4FBB02}"/>
    <cellStyle name="40% - Accent1 6 2 2 5" xfId="17533" xr:uid="{D79F3DFD-D659-4976-853D-E6E3558354C6}"/>
    <cellStyle name="40% - Accent1 6 2 2_AVA DVA EL" xfId="17534" xr:uid="{50CC4768-A043-44A1-8756-25B2734A858D}"/>
    <cellStyle name="40% - Accent1 6 2 3" xfId="17535" xr:uid="{F85A7D0C-5D1F-44AE-910C-95C8DF689995}"/>
    <cellStyle name="40% - Accent1 6 2 3 2" xfId="17536" xr:uid="{CDF7E133-292F-4E90-A8C0-3B2E382A5D36}"/>
    <cellStyle name="40% - Accent1 6 2 3 3" xfId="17537" xr:uid="{11D3EEC9-AE69-4E5F-A172-DF05B27F3EF9}"/>
    <cellStyle name="40% - Accent1 6 2 3_AVA DVA EL" xfId="17538" xr:uid="{9C184A6D-8468-4032-880E-9684A48D6AA3}"/>
    <cellStyle name="40% - Accent1 6 2 4" xfId="17539" xr:uid="{F227DE2A-C24F-4332-96F4-DE48B41FB4B5}"/>
    <cellStyle name="40% - Accent1 6 2 4 2" xfId="17540" xr:uid="{04E17A0F-5742-4AA4-943E-46EBC17FB5BF}"/>
    <cellStyle name="40% - Accent1 6 2 4 3" xfId="17541" xr:uid="{9A76FBAF-78D8-4548-A594-49AF7A3C646C}"/>
    <cellStyle name="40% - Accent1 6 2 4_AVA DVA EL" xfId="17542" xr:uid="{AF0EA0C6-CB2A-4E23-9529-CA216D6802D3}"/>
    <cellStyle name="40% - Accent1 6 2 5" xfId="17543" xr:uid="{90F6A112-8222-4136-92C8-85FD3EECECD5}"/>
    <cellStyle name="40% - Accent1 6 2 5 2" xfId="17544" xr:uid="{EAF262B7-1651-4F94-ADBD-EC5A517782EB}"/>
    <cellStyle name="40% - Accent1 6 2 5 3" xfId="17545" xr:uid="{0CF5625D-071E-4EE8-A63F-CE382C8EAA5D}"/>
    <cellStyle name="40% - Accent1 6 2 5_AVA DVA EL" xfId="17546" xr:uid="{64C97BE1-63D8-4E8C-A0E1-BBA90A6B7246}"/>
    <cellStyle name="40% - Accent1 6 2 6" xfId="17547" xr:uid="{E05C9D50-EECB-4CE2-92EE-C67DB9DB8447}"/>
    <cellStyle name="40% - Accent1 6 2 6 2" xfId="17548" xr:uid="{4AA5970A-AA82-4F02-8130-2C31250151F3}"/>
    <cellStyle name="40% - Accent1 6 2 6 3" xfId="17549" xr:uid="{1AB25F54-7019-46F9-AB56-86087107BDAD}"/>
    <cellStyle name="40% - Accent1 6 2 6_AVA DVA EL" xfId="17550" xr:uid="{E27DB5C3-511C-4852-B161-B1757931CAB1}"/>
    <cellStyle name="40% - Accent1 6 2 7" xfId="17551" xr:uid="{D91C348B-2E8C-42A3-9522-6293F14213BA}"/>
    <cellStyle name="40% - Accent1 6 2 7 2" xfId="17552" xr:uid="{7756E697-3437-4081-9CD5-88020AA638D9}"/>
    <cellStyle name="40% - Accent1 6 2 7 3" xfId="17553" xr:uid="{C0A5C7B5-3000-4414-999B-18352911C793}"/>
    <cellStyle name="40% - Accent1 6 2 7_AVA DVA EL" xfId="17554" xr:uid="{4F27EE80-4BE9-48B8-8296-CD4A05E08807}"/>
    <cellStyle name="40% - Accent1 6 2 8" xfId="17555" xr:uid="{717794C2-B4D9-4D85-8975-4FB470C3E2CC}"/>
    <cellStyle name="40% - Accent1 6 2 8 2" xfId="17556" xr:uid="{E81F531B-6F21-469D-9189-1E556100A1E1}"/>
    <cellStyle name="40% - Accent1 6 2 8 3" xfId="17557" xr:uid="{CF6A86AA-1482-42FD-8182-3D5D69B0E34C}"/>
    <cellStyle name="40% - Accent1 6 2 8_AVA DVA EL" xfId="17558" xr:uid="{14753FEE-DDDF-4F1B-BF1F-49971B14920C}"/>
    <cellStyle name="40% - Accent1 6 2 9" xfId="17559" xr:uid="{861882F9-63D3-4699-82B2-B175B3109B11}"/>
    <cellStyle name="40% - Accent1 6 2 9 2" xfId="17560" xr:uid="{46430F08-049A-43A4-A5DA-A429EBB076D9}"/>
    <cellStyle name="40% - Accent1 6 2 9 3" xfId="17561" xr:uid="{19A7A3D3-18E7-4526-A54A-4BE68A3F5844}"/>
    <cellStyle name="40% - Accent1 6 2 9_AVA DVA EL" xfId="17562" xr:uid="{950F0543-E8A1-4C15-BEA4-DEEBA7F21908}"/>
    <cellStyle name="40% - Accent1 6 2_AVA DVA EL" xfId="17563" xr:uid="{D20DC85F-3003-4F7C-B380-D1079EBC9562}"/>
    <cellStyle name="40% - Accent1 6 3" xfId="17564" xr:uid="{FEC6803D-5198-4B41-B3DF-20C6B4E0D59E}"/>
    <cellStyle name="40% - Accent1 6 3 2" xfId="17565" xr:uid="{971E518E-55BF-4834-9421-1273667EF835}"/>
    <cellStyle name="40% - Accent1 6 3 2 2" xfId="17566" xr:uid="{5AB50963-DD9B-4CE8-A6D4-994831B09C44}"/>
    <cellStyle name="40% - Accent1 6 3 2 3" xfId="17567" xr:uid="{084B04C4-46BA-4558-9091-5507BB47EB58}"/>
    <cellStyle name="40% - Accent1 6 3 2_AVA DVA EL" xfId="17568" xr:uid="{02DF4161-50B8-4823-90FF-33114F2C242B}"/>
    <cellStyle name="40% - Accent1 6 3 3" xfId="17569" xr:uid="{295BABC4-45A0-449B-86B3-2E2D99AD62C8}"/>
    <cellStyle name="40% - Accent1 6 3 3 2" xfId="17570" xr:uid="{47D62530-A37B-48A4-9B00-1836E64FC0A4}"/>
    <cellStyle name="40% - Accent1 6 3 3 3" xfId="17571" xr:uid="{19113D4D-D70D-481E-A291-569B8EDA149E}"/>
    <cellStyle name="40% - Accent1 6 3 3_AVA DVA EL" xfId="17572" xr:uid="{3EE6FF28-3FD2-4F94-A816-D205830A7A8D}"/>
    <cellStyle name="40% - Accent1 6 3 4" xfId="17573" xr:uid="{3AA8E682-730D-4360-A1AF-3EA894C111DF}"/>
    <cellStyle name="40% - Accent1 6 3 5" xfId="17574" xr:uid="{3CC27BEE-82E8-4C02-9652-7C2215156CD6}"/>
    <cellStyle name="40% - Accent1 6 3_AVA DVA EL" xfId="17575" xr:uid="{DF11C6A0-7350-41F3-983A-FAE3D5FADFD0}"/>
    <cellStyle name="40% - Accent1 6 4" xfId="17576" xr:uid="{3D47E2C4-C2D1-49B5-BB2C-90EED07C5903}"/>
    <cellStyle name="40% - Accent1 6 4 2" xfId="17577" xr:uid="{8C06C329-051D-42BA-A6F5-F3643CE1F309}"/>
    <cellStyle name="40% - Accent1 6 4 3" xfId="17578" xr:uid="{1BE66664-CAF5-4BCB-BEA4-CBB8EDFFD1A1}"/>
    <cellStyle name="40% - Accent1 6 4_AVA DVA EL" xfId="17579" xr:uid="{64ED10C8-6353-479D-98F5-5CDB0597E675}"/>
    <cellStyle name="40% - Accent1 6 5" xfId="17580" xr:uid="{633F943F-914F-49FF-82B0-74A980D82EBF}"/>
    <cellStyle name="40% - Accent1 6 5 2" xfId="17581" xr:uid="{DAFE5468-80C7-4CC2-A84D-40AE98510981}"/>
    <cellStyle name="40% - Accent1 6 5 3" xfId="17582" xr:uid="{EB52174C-D724-48F1-B304-6285FD4A7908}"/>
    <cellStyle name="40% - Accent1 6 5_AVA DVA EL" xfId="17583" xr:uid="{C591C3BF-67C5-4D7E-B5CC-3D8A64A2BAE8}"/>
    <cellStyle name="40% - Accent1 6 6" xfId="17584" xr:uid="{E0462B24-347E-4E0C-BC1D-B2EAA160B570}"/>
    <cellStyle name="40% - Accent1 6 6 2" xfId="17585" xr:uid="{C4C0B35F-62C9-46E4-8E3C-A8CC8351B35E}"/>
    <cellStyle name="40% - Accent1 6 6 3" xfId="17586" xr:uid="{F2684FB8-7894-4089-BB25-49A9827EF1E7}"/>
    <cellStyle name="40% - Accent1 6 6_AVA DVA EL" xfId="17587" xr:uid="{F66D4F41-582C-4C81-BB67-22F08CABB860}"/>
    <cellStyle name="40% - Accent1 6 7" xfId="17588" xr:uid="{6452CBD4-8416-4A18-ABC3-B1DC5C88E357}"/>
    <cellStyle name="40% - Accent1 6 7 2" xfId="17589" xr:uid="{11162FA1-EE42-4F36-BC54-04B678706AD3}"/>
    <cellStyle name="40% - Accent1 6 7 3" xfId="17590" xr:uid="{E8D9DFEF-A2F7-4DC6-941B-7EC4CACA59AE}"/>
    <cellStyle name="40% - Accent1 6 7_AVA DVA EL" xfId="17591" xr:uid="{5624D1AF-13BF-49C7-9477-F05F7B56B52C}"/>
    <cellStyle name="40% - Accent1 6 8" xfId="17592" xr:uid="{85648602-10DA-4B82-A5A8-41E20D82E939}"/>
    <cellStyle name="40% - Accent1 6 8 2" xfId="17593" xr:uid="{0AB8D23D-75AF-4460-9EEF-181CB20A7B99}"/>
    <cellStyle name="40% - Accent1 6 8 3" xfId="17594" xr:uid="{6A0EE980-92F0-4BF1-A355-5EDB5ED605F6}"/>
    <cellStyle name="40% - Accent1 6 8_AVA DVA EL" xfId="17595" xr:uid="{FE67F9EC-0B41-4BDC-99DC-DC6A81C33A19}"/>
    <cellStyle name="40% - Accent1 6 9" xfId="17596" xr:uid="{CC7E0FDD-50E6-4599-84ED-E5FD00AC8BCA}"/>
    <cellStyle name="40% - Accent1 6 9 2" xfId="17597" xr:uid="{9A6C118A-2289-4CFC-9EBE-A3BD2EEDA02E}"/>
    <cellStyle name="40% - Accent1 6 9 3" xfId="17598" xr:uid="{87407B17-849F-4C53-AAD5-24EFFEAFDB98}"/>
    <cellStyle name="40% - Accent1 6 9_AVA DVA EL" xfId="17599" xr:uid="{C51E08D0-8147-4C06-90B9-C901F518288A}"/>
    <cellStyle name="40% - Accent1 6_AVA DVA EL" xfId="17600" xr:uid="{1035A3F4-6C78-4963-B071-D65FCF7775DD}"/>
    <cellStyle name="40% - Accent1 7" xfId="17601" xr:uid="{8EA68F22-6CDB-4474-A5A5-F21C0EE5931D}"/>
    <cellStyle name="40% - Accent1 7 10" xfId="17602" xr:uid="{8D37E53B-1CCD-4E64-B761-EAED3915E4E4}"/>
    <cellStyle name="40% - Accent1 7 10 2" xfId="17603" xr:uid="{11F86ADC-9E0C-442C-B231-D4CE72DACCF2}"/>
    <cellStyle name="40% - Accent1 7 10 3" xfId="17604" xr:uid="{6901E5E1-469F-49BF-936A-E362446BAACC}"/>
    <cellStyle name="40% - Accent1 7 10_AVA DVA EL" xfId="17605" xr:uid="{FAC9955D-459E-4C0E-AE88-2197157B72FF}"/>
    <cellStyle name="40% - Accent1 7 11" xfId="17606" xr:uid="{E0372A5B-57BF-48F3-9855-B4DC371EF846}"/>
    <cellStyle name="40% - Accent1 7 2" xfId="17607" xr:uid="{761DDCCC-9427-4036-8916-5DC60245B0FF}"/>
    <cellStyle name="40% - Accent1 7 2 2" xfId="17608" xr:uid="{C166F40F-5255-45C3-99B5-C4141B6C1856}"/>
    <cellStyle name="40% - Accent1 7 2 2 2" xfId="17609" xr:uid="{5441FF55-6BEC-49D6-97F2-E4E4D8DB8217}"/>
    <cellStyle name="40% - Accent1 7 2 2 3" xfId="17610" xr:uid="{08DD6705-96C5-4D51-A8D0-B02B0181C354}"/>
    <cellStyle name="40% - Accent1 7 2 2_AVA DVA EL" xfId="17611" xr:uid="{9707B944-F8F6-4491-97AF-D4AEF08D61A4}"/>
    <cellStyle name="40% - Accent1 7 2 3" xfId="17612" xr:uid="{13168DC9-0C5F-4846-870A-BD6A6AEA41C5}"/>
    <cellStyle name="40% - Accent1 7 2 3 2" xfId="17613" xr:uid="{230F12EC-A964-4F4A-837F-EA207D5995D2}"/>
    <cellStyle name="40% - Accent1 7 2 3 3" xfId="17614" xr:uid="{5AF9F718-D049-4A0A-B247-BB70C282FA89}"/>
    <cellStyle name="40% - Accent1 7 2 3_AVA DVA EL" xfId="17615" xr:uid="{7AF2C9F8-7C14-4BFC-B677-11DBE9E54775}"/>
    <cellStyle name="40% - Accent1 7 2 4" xfId="17616" xr:uid="{4DB68B73-5B6C-42AA-841D-E0F08C795E54}"/>
    <cellStyle name="40% - Accent1 7 2 5" xfId="17617" xr:uid="{C57A56E9-39DE-4225-9788-938CEE67620C}"/>
    <cellStyle name="40% - Accent1 7 2_AVA DVA EL" xfId="17618" xr:uid="{B6923B5D-8E97-4695-80CC-F598310B6AC7}"/>
    <cellStyle name="40% - Accent1 7 3" xfId="17619" xr:uid="{A04B3020-7E01-4543-BF45-80A573408669}"/>
    <cellStyle name="40% - Accent1 7 3 2" xfId="17620" xr:uid="{CEA49681-38EC-45C4-AE60-CBB900943900}"/>
    <cellStyle name="40% - Accent1 7 3 3" xfId="17621" xr:uid="{EB911A90-CB5A-445A-A761-3190730E13B8}"/>
    <cellStyle name="40% - Accent1 7 3_AVA DVA EL" xfId="17622" xr:uid="{7B02AD61-3C80-40F4-8FA5-4894350F16B4}"/>
    <cellStyle name="40% - Accent1 7 4" xfId="17623" xr:uid="{1082D1C7-D0FA-4BF9-890B-548081D21F44}"/>
    <cellStyle name="40% - Accent1 7 4 2" xfId="17624" xr:uid="{0ED56AC6-24DD-4F97-AD61-6EE5FE99C92D}"/>
    <cellStyle name="40% - Accent1 7 4 3" xfId="17625" xr:uid="{D1BB033B-17A0-40FE-8EB8-6D303310096C}"/>
    <cellStyle name="40% - Accent1 7 4_AVA DVA EL" xfId="17626" xr:uid="{5F4E1293-D0EE-4524-96A3-9E188880434E}"/>
    <cellStyle name="40% - Accent1 7 5" xfId="17627" xr:uid="{9409FC51-3D64-467B-AC53-FF8BC73435FE}"/>
    <cellStyle name="40% - Accent1 7 5 2" xfId="17628" xr:uid="{ABA22EF4-1A73-4EE6-8260-A7AD729196D1}"/>
    <cellStyle name="40% - Accent1 7 5 3" xfId="17629" xr:uid="{4BC84116-7278-4E5A-BCFD-C6B5E810BFDB}"/>
    <cellStyle name="40% - Accent1 7 5_AVA DVA EL" xfId="17630" xr:uid="{88D1A6DB-DCC2-47DA-A45C-F35C2A1D2878}"/>
    <cellStyle name="40% - Accent1 7 6" xfId="17631" xr:uid="{0C2ED846-E12A-4B24-ADB4-24C03B7788B3}"/>
    <cellStyle name="40% - Accent1 7 6 2" xfId="17632" xr:uid="{E7925066-9DA0-48DD-9059-0F7507634BC7}"/>
    <cellStyle name="40% - Accent1 7 6 3" xfId="17633" xr:uid="{937FC43B-C733-4A3E-9982-6CCC940A9AB7}"/>
    <cellStyle name="40% - Accent1 7 6_AVA DVA EL" xfId="17634" xr:uid="{EB564EB3-90F6-4FD8-9DB9-027FDA32A568}"/>
    <cellStyle name="40% - Accent1 7 7" xfId="17635" xr:uid="{47B3FC17-9D3A-4525-9ACC-690CA3D6BEB2}"/>
    <cellStyle name="40% - Accent1 7 7 2" xfId="17636" xr:uid="{C444F568-E04D-411C-94BE-DEF28ABA7F39}"/>
    <cellStyle name="40% - Accent1 7 7 3" xfId="17637" xr:uid="{1A88F59D-6C8E-45F5-9666-59C6E132E687}"/>
    <cellStyle name="40% - Accent1 7 7_AVA DVA EL" xfId="17638" xr:uid="{AB50761E-87C8-4887-837F-0B57584F36B2}"/>
    <cellStyle name="40% - Accent1 7 8" xfId="17639" xr:uid="{E016486D-C4C4-47EA-A9EF-322632E36416}"/>
    <cellStyle name="40% - Accent1 7 8 2" xfId="17640" xr:uid="{B2D8B4F4-B4C0-4986-A5B0-5EC64C85F73A}"/>
    <cellStyle name="40% - Accent1 7 8 3" xfId="17641" xr:uid="{D7184ABB-6018-4AB1-AA8D-1765E222218B}"/>
    <cellStyle name="40% - Accent1 7 8_AVA DVA EL" xfId="17642" xr:uid="{A97742B5-F532-4102-BD70-31968709145E}"/>
    <cellStyle name="40% - Accent1 7 9" xfId="17643" xr:uid="{8FDD90D3-E54C-4F8F-983A-0A3AD7546CFB}"/>
    <cellStyle name="40% - Accent1 7 9 2" xfId="17644" xr:uid="{DFDFA020-1D97-4D24-8BC6-D6B2625DA1B1}"/>
    <cellStyle name="40% - Accent1 7 9 3" xfId="17645" xr:uid="{B6FB3CFE-C9ED-419F-A34A-4C31CA6D3B5A}"/>
    <cellStyle name="40% - Accent1 7 9_AVA DVA EL" xfId="17646" xr:uid="{ACC4B031-ECB7-41DD-8AB9-D98DC12CAD91}"/>
    <cellStyle name="40% - Accent1 7_AVA DVA EL" xfId="17647" xr:uid="{57EDBFB0-77C2-411A-A806-2B95617C8758}"/>
    <cellStyle name="40% - Accent1 8" xfId="17648" xr:uid="{9E000297-1C26-4F11-A364-6B5FEF326CA7}"/>
    <cellStyle name="40% - Accent1 8 10" xfId="17649" xr:uid="{13545B19-3640-4D59-A2A9-57D7B422B561}"/>
    <cellStyle name="40% - Accent1 8 10 2" xfId="17650" xr:uid="{28EFF980-FB45-4011-AD1A-FE6220BA27DC}"/>
    <cellStyle name="40% - Accent1 8 10 3" xfId="17651" xr:uid="{4FCD9267-77ED-4091-912A-C5EABC7F514B}"/>
    <cellStyle name="40% - Accent1 8 10_AVA DVA EL" xfId="17652" xr:uid="{D78E944A-E578-4A9A-A2C5-0ABA141ACE96}"/>
    <cellStyle name="40% - Accent1 8 11" xfId="17653" xr:uid="{20F08658-7ACB-4F0D-AF9A-965B72ACE5E8}"/>
    <cellStyle name="40% - Accent1 8 2" xfId="17654" xr:uid="{BA048272-CD33-4F88-BF66-158A3A60CFDA}"/>
    <cellStyle name="40% - Accent1 8 2 2" xfId="17655" xr:uid="{C6BA967B-0018-4C7A-BA27-03CC37AD4021}"/>
    <cellStyle name="40% - Accent1 8 2 2 2" xfId="17656" xr:uid="{61AA17AC-7F15-48D6-96C2-B2F49D51059F}"/>
    <cellStyle name="40% - Accent1 8 2 2 3" xfId="17657" xr:uid="{F4EB9A30-BE86-4663-9F21-783A77CABCBC}"/>
    <cellStyle name="40% - Accent1 8 2 2_AVA DVA EL" xfId="17658" xr:uid="{538EA385-5DBC-48C8-903E-FAC4C6C544F8}"/>
    <cellStyle name="40% - Accent1 8 2 3" xfId="17659" xr:uid="{B91BA716-067C-4AEF-B2BD-84B9D8BAF21A}"/>
    <cellStyle name="40% - Accent1 8 2 3 2" xfId="17660" xr:uid="{40514111-64A6-4FB2-BBDC-C38B01271096}"/>
    <cellStyle name="40% - Accent1 8 2 3 3" xfId="17661" xr:uid="{6908C982-3DE3-4DE6-B381-EA6AF291304C}"/>
    <cellStyle name="40% - Accent1 8 2 3_AVA DVA EL" xfId="17662" xr:uid="{ABC05D61-A377-4188-8ECA-B57B9FF85495}"/>
    <cellStyle name="40% - Accent1 8 2 4" xfId="17663" xr:uid="{CDB28090-6079-47D2-A6BC-749DFC5675B3}"/>
    <cellStyle name="40% - Accent1 8 2 5" xfId="17664" xr:uid="{ACE79479-51E6-4029-99E5-A7717CA0AD7C}"/>
    <cellStyle name="40% - Accent1 8 2_AVA DVA EL" xfId="17665" xr:uid="{5A50AF2F-BDA4-44E5-94A2-75C8E300A395}"/>
    <cellStyle name="40% - Accent1 8 3" xfId="17666" xr:uid="{7BF6A4B9-8EFE-4B47-A908-55513558FBE4}"/>
    <cellStyle name="40% - Accent1 8 3 2" xfId="17667" xr:uid="{7F1C0ED9-B276-4FC6-A957-CF79270DDCA1}"/>
    <cellStyle name="40% - Accent1 8 3 3" xfId="17668" xr:uid="{63249C97-3151-474E-8B5A-91485103E892}"/>
    <cellStyle name="40% - Accent1 8 3_AVA DVA EL" xfId="17669" xr:uid="{43AB2A30-E34E-4B7F-96FD-8463C4960B43}"/>
    <cellStyle name="40% - Accent1 8 4" xfId="17670" xr:uid="{34F2C14C-6F24-4945-AA86-8499F7E1E2F5}"/>
    <cellStyle name="40% - Accent1 8 4 2" xfId="17671" xr:uid="{24CD46D2-D169-4756-A66C-1AE52615A22B}"/>
    <cellStyle name="40% - Accent1 8 4 3" xfId="17672" xr:uid="{88E7203C-5B0C-4E29-8F79-B0248E403D9E}"/>
    <cellStyle name="40% - Accent1 8 4_AVA DVA EL" xfId="17673" xr:uid="{2E260D1D-CD52-47DB-9095-CC416CEE3FFC}"/>
    <cellStyle name="40% - Accent1 8 5" xfId="17674" xr:uid="{33790129-E2C7-4B5A-89BD-1CE8E4CCB1B3}"/>
    <cellStyle name="40% - Accent1 8 5 2" xfId="17675" xr:uid="{65F49B17-0706-4074-9D57-62458DBEDEA1}"/>
    <cellStyle name="40% - Accent1 8 5 3" xfId="17676" xr:uid="{FE49B2C2-0F9F-445A-BF19-E646802CA78C}"/>
    <cellStyle name="40% - Accent1 8 5_AVA DVA EL" xfId="17677" xr:uid="{09E9EB86-67EE-40CB-AE3F-6C8A948DA89C}"/>
    <cellStyle name="40% - Accent1 8 6" xfId="17678" xr:uid="{68CABCC2-2C74-40F3-BB8A-14F1EC82F53D}"/>
    <cellStyle name="40% - Accent1 8 6 2" xfId="17679" xr:uid="{003D2C87-544D-4FC7-B91B-6837E904E927}"/>
    <cellStyle name="40% - Accent1 8 6 3" xfId="17680" xr:uid="{66F0E724-C0EA-4E97-BDDD-6317768D460D}"/>
    <cellStyle name="40% - Accent1 8 6_AVA DVA EL" xfId="17681" xr:uid="{88F8B856-EAD5-4F03-A634-55A0C382E326}"/>
    <cellStyle name="40% - Accent1 8 7" xfId="17682" xr:uid="{51DFCFF0-6C87-4AD3-8C3B-CA0E873375FC}"/>
    <cellStyle name="40% - Accent1 8 7 2" xfId="17683" xr:uid="{FE3BCF2F-7F96-4E8C-A717-9E87593AF59C}"/>
    <cellStyle name="40% - Accent1 8 7 3" xfId="17684" xr:uid="{1C43F1C7-DE2B-442C-81F3-2FA22C31C513}"/>
    <cellStyle name="40% - Accent1 8 7_AVA DVA EL" xfId="17685" xr:uid="{20B5FE19-74B2-4324-B3A2-F725E6140806}"/>
    <cellStyle name="40% - Accent1 8 8" xfId="17686" xr:uid="{27F00470-BD6B-4F13-B333-8E9B0CB478E8}"/>
    <cellStyle name="40% - Accent1 8 8 2" xfId="17687" xr:uid="{756D22F7-7F2F-42CA-BDDA-D2567134817C}"/>
    <cellStyle name="40% - Accent1 8 8 3" xfId="17688" xr:uid="{C33130A5-C09B-4A59-ABE0-1C85B5F1D59E}"/>
    <cellStyle name="40% - Accent1 8 8_AVA DVA EL" xfId="17689" xr:uid="{E6E3F1FE-D86D-4581-92DE-E6DD735D5B70}"/>
    <cellStyle name="40% - Accent1 8 9" xfId="17690" xr:uid="{AC2270F9-7B5F-4ECC-8108-1B4E4B784227}"/>
    <cellStyle name="40% - Accent1 8 9 2" xfId="17691" xr:uid="{D81B6D13-B9C5-4561-83B9-E8361AEA4185}"/>
    <cellStyle name="40% - Accent1 8 9 3" xfId="17692" xr:uid="{A97A145D-29C9-43CD-9AF0-493AAE5A698F}"/>
    <cellStyle name="40% - Accent1 8 9_AVA DVA EL" xfId="17693" xr:uid="{AAEDE7AB-97D0-41CE-BB79-8A20824C7748}"/>
    <cellStyle name="40% - Accent1 8_AVA DVA EL" xfId="17694" xr:uid="{8F8EE645-E673-40F5-8D7A-AF7A4182F0D4}"/>
    <cellStyle name="40% - Accent1 9" xfId="17695" xr:uid="{76B98C8C-1B86-4E3E-B282-A703B96D8651}"/>
    <cellStyle name="40% - Accent1 9 2" xfId="17696" xr:uid="{C5A3912B-85B2-47A9-8A03-A16CA0768918}"/>
    <cellStyle name="40% - Accent1 9 2 2" xfId="17697" xr:uid="{1E68DA20-4712-4CF4-BC24-C53268E0DEAA}"/>
    <cellStyle name="40% - Accent1 9 2 3" xfId="17698" xr:uid="{5C1BA9EE-1E7D-4A2F-83B0-6B16C8B35243}"/>
    <cellStyle name="40% - Accent1 9 2_AVA DVA EL" xfId="17699" xr:uid="{D1593B44-2CFD-4102-A50B-69A15625AC1D}"/>
    <cellStyle name="40% - Accent1 9 3" xfId="17700" xr:uid="{C233A6B8-41B3-40EA-A2BD-23308A96751D}"/>
    <cellStyle name="40% - Accent1 9_AVA DVA EL" xfId="17701" xr:uid="{DA25C695-CF4D-4524-8D29-7169C54DEF66}"/>
    <cellStyle name="40% - Accent1_4Q16" xfId="17702" xr:uid="{37FD93DC-E0F0-4337-AFB8-94BD40456CFC}"/>
    <cellStyle name="40% - Accent2" xfId="4756" xr:uid="{9D7505D7-4D9A-44A3-BBFF-7F3E1BC65807}"/>
    <cellStyle name="40% - Accent2 10" xfId="17703" xr:uid="{B1239361-90AE-441D-A29A-527AD3C3DD4C}"/>
    <cellStyle name="40% - Accent2 10 2" xfId="17704" xr:uid="{E3667C6B-559D-4F95-8768-6A420824AAB6}"/>
    <cellStyle name="40% - Accent2 10 3" xfId="17705" xr:uid="{16BE9441-F7D4-4FC2-8E23-54D692CA4DCA}"/>
    <cellStyle name="40% - Accent2 10_AVA DVA EL" xfId="17706" xr:uid="{8D4BA847-FC98-4E1E-9110-3929973D610E}"/>
    <cellStyle name="40% - Accent2 11" xfId="17707" xr:uid="{1C4C2837-E77C-47D5-B7B3-FA123075D75A}"/>
    <cellStyle name="40% - Accent2 12" xfId="17708" xr:uid="{62A7B2E3-5920-4149-800B-43636C6B2D8B}"/>
    <cellStyle name="40% - Accent2 14" xfId="42701" xr:uid="{B2D136AF-56BD-4C81-97E2-8BD6960C13C3}"/>
    <cellStyle name="40% - Accent2 15" xfId="42743" xr:uid="{0CDAFD17-C848-45B9-88E3-571FFDCB5133}"/>
    <cellStyle name="40% - Accent2 16" xfId="42781" xr:uid="{2913288B-F0DC-40E6-BB06-EF704E7A9095}"/>
    <cellStyle name="40% - Accent2 2" xfId="4757" xr:uid="{163E4238-022E-4F26-AEDF-F940145B586A}"/>
    <cellStyle name="40% - Accent2 2 2" xfId="4758" xr:uid="{43F2E895-497C-4589-8FA1-F7FAC30726C3}"/>
    <cellStyle name="40% - Accent2 2 2 2" xfId="17709" xr:uid="{B14A3C09-34C9-4706-A112-3CF81B519986}"/>
    <cellStyle name="40% - Accent2 2 2 2 2" xfId="17710" xr:uid="{8030FA52-9AD0-4C8F-BBBD-855E8B9C4B94}"/>
    <cellStyle name="40% - Accent2 2 2 2 3" xfId="17711" xr:uid="{D20FE641-3920-407E-83B8-7F0EC2DE0011}"/>
    <cellStyle name="40% - Accent2 2 2 2_AVA DVA EL" xfId="17712" xr:uid="{685BBDF3-2A6A-40C2-B92F-2E799A92577C}"/>
    <cellStyle name="40% - Accent2 2 2 3" xfId="17713" xr:uid="{E24E363D-0E1F-43B9-989E-0571EB8A6C4A}"/>
    <cellStyle name="40% - Accent2 2 2_AVA DVA EL" xfId="17714" xr:uid="{930CF29C-EF5A-4484-A143-82AD99B2CC18}"/>
    <cellStyle name="40% - Accent2 2 3" xfId="17715" xr:uid="{31E69EE1-49C8-40AF-8C56-8D9742D80B8F}"/>
    <cellStyle name="40% - Accent2 2 3 2" xfId="17716" xr:uid="{684A99B9-E947-46B4-A25E-713C2BB93648}"/>
    <cellStyle name="40% - Accent2 2 3 2 2" xfId="17717" xr:uid="{750CE5A1-9EA9-4D65-BC67-036DDB960496}"/>
    <cellStyle name="40% - Accent2 2 3 2 3" xfId="17718" xr:uid="{508793A1-2EC9-4F73-96B8-284B1CCD88A7}"/>
    <cellStyle name="40% - Accent2 2 3 2_AVA DVA EL" xfId="17719" xr:uid="{FFE0D715-F8C1-4E81-8945-6FBC35C3A3C7}"/>
    <cellStyle name="40% - Accent2 2 3 3" xfId="17720" xr:uid="{F12607A7-4AA3-4E87-814C-AA77E643BD87}"/>
    <cellStyle name="40% - Accent2 2 3_AVA DVA EL" xfId="17721" xr:uid="{06229F76-AAAE-4FE6-9E79-80801EC2A62D}"/>
    <cellStyle name="40% - Accent2 2 4" xfId="17722" xr:uid="{D009B507-D30A-4FBA-8FFF-DF5B01581E0A}"/>
    <cellStyle name="40% - Accent2 2 4 2" xfId="17723" xr:uid="{84091B6C-9C7E-4FB6-9981-1926136A793C}"/>
    <cellStyle name="40% - Accent2 2 4 3" xfId="17724" xr:uid="{56168D3B-AA92-475C-93EF-148E27D7A513}"/>
    <cellStyle name="40% - Accent2 2 4_AVA DVA EL" xfId="17725" xr:uid="{E8C73843-59EB-4B9A-B2B1-29E34801B02A}"/>
    <cellStyle name="40% - Accent2 2 5" xfId="17726" xr:uid="{DF357835-6136-4D39-9D72-8B48358876B6}"/>
    <cellStyle name="40% - Accent2 2_4Q16" xfId="17727" xr:uid="{AEA40F75-560B-4048-B312-166B86D37A9A}"/>
    <cellStyle name="40% - Accent2 3" xfId="4759" xr:uid="{72ACDFA9-1DF2-496A-B2F7-068607041573}"/>
    <cellStyle name="40% - Accent2 3 2" xfId="17728" xr:uid="{609B10DB-1131-4295-A6FF-4C1696694977}"/>
    <cellStyle name="40% - Accent2 3 2 2" xfId="17729" xr:uid="{EDB897A2-85DE-4C72-ADAE-B1E1505A796D}"/>
    <cellStyle name="40% - Accent2 3 2 3" xfId="17730" xr:uid="{B2EF3676-4BDC-4700-945F-680B7F9A179B}"/>
    <cellStyle name="40% - Accent2 3 2_AVA DVA EL" xfId="17731" xr:uid="{B902F5A9-054C-4508-8EF5-E65EB0246EB5}"/>
    <cellStyle name="40% - Accent2 3 3" xfId="17732" xr:uid="{A2BCA701-29FF-4279-9AAC-15AC74F506FD}"/>
    <cellStyle name="40% - Accent2 3_AVA DVA EL" xfId="17733" xr:uid="{13692F65-BD3B-4755-8299-1390FDDA2DA3}"/>
    <cellStyle name="40% - Accent2 4" xfId="17734" xr:uid="{D1619EF9-3B82-44DA-96F7-57D5EA668984}"/>
    <cellStyle name="40% - Accent2 4 2" xfId="17735" xr:uid="{527DD9A6-8BE4-476E-94DC-A200EB70BAA2}"/>
    <cellStyle name="40% - Accent2 4 2 2" xfId="17736" xr:uid="{3C0FE9CF-3113-43AC-97E5-155E97F671FF}"/>
    <cellStyle name="40% - Accent2 4 2 3" xfId="17737" xr:uid="{7BCD562F-F69A-4F60-83E1-7222AB3CAA5C}"/>
    <cellStyle name="40% - Accent2 4 2_AVA DVA EL" xfId="17738" xr:uid="{0FAEBA2D-22EC-442B-B733-00A6AD10D616}"/>
    <cellStyle name="40% - Accent2 4 3" xfId="17739" xr:uid="{EF758C6C-F245-428D-BB3B-D77AD9C9988D}"/>
    <cellStyle name="40% - Accent2 4 3 2" xfId="17740" xr:uid="{A8751CFF-7C78-4A39-B183-DBA4B53B5A5A}"/>
    <cellStyle name="40% - Accent2 4 3 3" xfId="17741" xr:uid="{C12595EA-247C-490F-9AC3-C3F7450429A4}"/>
    <cellStyle name="40% - Accent2 4 3_AVA DVA EL" xfId="17742" xr:uid="{0A38ECC8-343A-4032-AC44-0B7B20529378}"/>
    <cellStyle name="40% - Accent2 4 4" xfId="17743" xr:uid="{F279D84E-7905-44C4-807D-46C9C2A8EB65}"/>
    <cellStyle name="40% - Accent2 4 4 2" xfId="17744" xr:uid="{3E506559-C156-4D0A-80AE-80D9C0EA1B46}"/>
    <cellStyle name="40% - Accent2 4 4 3" xfId="17745" xr:uid="{573B4154-5774-463C-816C-1760B38C919C}"/>
    <cellStyle name="40% - Accent2 4 4_AVA DVA EL" xfId="17746" xr:uid="{C4B14644-DFFF-4BF6-B696-6AA576643F17}"/>
    <cellStyle name="40% - Accent2 4 5" xfId="17747" xr:uid="{FA15A507-3E8C-4813-880F-ED48A36B5D7D}"/>
    <cellStyle name="40% - Accent2 4_AVA DVA EL" xfId="17748" xr:uid="{C6308C85-2832-40FA-BFE7-87E68BC1B156}"/>
    <cellStyle name="40% - Accent2 5" xfId="17749" xr:uid="{12F02743-32EA-4416-B7FC-75F0CD10F678}"/>
    <cellStyle name="40% - Accent2 5 2" xfId="17750" xr:uid="{4626B37B-2ABC-4B87-973D-3AC21DF91341}"/>
    <cellStyle name="40% - Accent2 5_AVA DVA EL" xfId="17751" xr:uid="{ECC6095A-B394-46E6-BA7B-E4EA833A2B01}"/>
    <cellStyle name="40% - Accent2 6" xfId="17752" xr:uid="{961A485F-1891-4358-B50C-19FD4490C850}"/>
    <cellStyle name="40% - Accent2 6 2" xfId="17753" xr:uid="{E23C3E97-1D62-4133-9255-7C010043290A}"/>
    <cellStyle name="40% - Accent2 6_AVA DVA EL" xfId="17754" xr:uid="{44607366-6544-4CF3-B7AF-47E5C03934A1}"/>
    <cellStyle name="40% - Accent2 7" xfId="17755" xr:uid="{D99AD0F3-1BB3-42FC-B8E6-80CE2B028F01}"/>
    <cellStyle name="40% - Accent2 7 2" xfId="17756" xr:uid="{21259D49-1B72-46E3-BFA1-61BBF001D808}"/>
    <cellStyle name="40% - Accent2 7 2 2" xfId="17757" xr:uid="{2A96E0D0-6802-4605-B54C-C77E76439AAE}"/>
    <cellStyle name="40% - Accent2 7 2 3" xfId="17758" xr:uid="{0D9A98BF-22A9-457D-A5D3-77B729E2E817}"/>
    <cellStyle name="40% - Accent2 7 2_AVA DVA EL" xfId="17759" xr:uid="{91F403D8-FF23-4D9C-9514-18530B47B3CA}"/>
    <cellStyle name="40% - Accent2 7 3" xfId="17760" xr:uid="{68A14EC3-CBA9-4258-844F-62B0CAFB7A60}"/>
    <cellStyle name="40% - Accent2 7_AVA DVA EL" xfId="17761" xr:uid="{06C9CC74-88DB-4561-81C7-0474407EF1D7}"/>
    <cellStyle name="40% - Accent2 8" xfId="17762" xr:uid="{99A71C5C-B8B1-46B8-8CB3-4949E41DEAC7}"/>
    <cellStyle name="40% - Accent2 8 2" xfId="17763" xr:uid="{569515AE-B7EC-4BE8-9612-291C1AEB183B}"/>
    <cellStyle name="40% - Accent2 8 2 2" xfId="17764" xr:uid="{20E50A27-88A1-4CB3-8487-BB16F63051D0}"/>
    <cellStyle name="40% - Accent2 8 2 3" xfId="17765" xr:uid="{4A4697A5-D174-4845-9794-96C5B83193F5}"/>
    <cellStyle name="40% - Accent2 8 2_AVA DVA EL" xfId="17766" xr:uid="{51AA6D7C-FF5F-46D6-A2F6-1F34E00AEE6F}"/>
    <cellStyle name="40% - Accent2 8 3" xfId="17767" xr:uid="{6FB4496A-89ED-4998-A0F9-6C2CF62A1C59}"/>
    <cellStyle name="40% - Accent2 8_AVA DVA EL" xfId="17768" xr:uid="{5598FEAC-64BE-4A2A-B454-6457F00B2F1E}"/>
    <cellStyle name="40% - Accent2 9" xfId="17769" xr:uid="{7DE66826-0C2A-4EC9-8233-30E0261AFC4B}"/>
    <cellStyle name="40% - Accent2 9 2" xfId="17770" xr:uid="{2BD1AC1C-91FF-4A42-81D7-396D50D2CB0E}"/>
    <cellStyle name="40% - Accent2 9 2 2" xfId="17771" xr:uid="{D19FF726-D98D-4AD6-B566-DFE59E67F1C6}"/>
    <cellStyle name="40% - Accent2 9 2 3" xfId="17772" xr:uid="{F4892A84-1842-4E9A-A0EB-6E6816DDA252}"/>
    <cellStyle name="40% - Accent2 9 2_AVA DVA EL" xfId="17773" xr:uid="{774AD28D-AA01-42BE-BEBE-81FA2A4BC31A}"/>
    <cellStyle name="40% - Accent2 9 3" xfId="17774" xr:uid="{8C502FF0-B6D8-4E0E-9923-60E95C5D890D}"/>
    <cellStyle name="40% - Accent2 9_AVA DVA EL" xfId="17775" xr:uid="{73FDD17D-2D1C-40E5-A219-ECC5D31A8249}"/>
    <cellStyle name="40% - Accent2_4Q16" xfId="17776" xr:uid="{233C000A-C849-4C85-9E6F-0893B9A1A2E7}"/>
    <cellStyle name="40% - Accent3" xfId="4760" xr:uid="{E689FB2D-BC99-459A-8D8C-24727A4E0335}"/>
    <cellStyle name="40% - Accent3 10" xfId="17777" xr:uid="{A6DB9A34-6FD9-44E9-80C4-631CA520EF5F}"/>
    <cellStyle name="40% - Accent3 10 2" xfId="17778" xr:uid="{D1566BBD-1537-4341-AEA7-A47C9766B250}"/>
    <cellStyle name="40% - Accent3 10 2 2" xfId="17779" xr:uid="{46FB3078-397E-4957-9EDD-FA87AF85C1F1}"/>
    <cellStyle name="40% - Accent3 10 2 3" xfId="17780" xr:uid="{1BE66443-5D5A-4704-AAC2-1A66B0579B6B}"/>
    <cellStyle name="40% - Accent3 10 2_AVA DVA EL" xfId="17781" xr:uid="{7135A34F-2347-49C6-997C-275DC228DBAB}"/>
    <cellStyle name="40% - Accent3 10 3" xfId="17782" xr:uid="{582C086F-420E-4847-BF38-2905BDF878AA}"/>
    <cellStyle name="40% - Accent3 10 4" xfId="17783" xr:uid="{46E36400-161E-444F-9136-98DDF26EE49D}"/>
    <cellStyle name="40% - Accent3 10_AVA DVA EL" xfId="17784" xr:uid="{376485FD-76EE-412F-9C19-EBE2E30DDE48}"/>
    <cellStyle name="40% - Accent3 11" xfId="17785" xr:uid="{2243CA17-B04E-475C-B23C-BC2A4FD2A771}"/>
    <cellStyle name="40% - Accent3 11 2" xfId="17786" xr:uid="{E9E4F90A-A0C0-4433-A623-9CCFC655DEFF}"/>
    <cellStyle name="40% - Accent3 11 2 2" xfId="17787" xr:uid="{839CBC0E-C2D4-493E-B748-A4DFA8120022}"/>
    <cellStyle name="40% - Accent3 11 2 3" xfId="17788" xr:uid="{92D68D2F-E459-4489-96AF-6E06844A28A4}"/>
    <cellStyle name="40% - Accent3 11 2_AVA DVA EL" xfId="17789" xr:uid="{6D655713-D3AA-413C-BB25-7984AC845512}"/>
    <cellStyle name="40% - Accent3 11 3" xfId="17790" xr:uid="{8659EA98-73B2-47CB-8F67-9B7F5E9E01DF}"/>
    <cellStyle name="40% - Accent3 11 4" xfId="17791" xr:uid="{A7994107-07B9-4539-99FD-B4D8593D5542}"/>
    <cellStyle name="40% - Accent3 11_AVA DVA EL" xfId="17792" xr:uid="{F503AC6C-659A-44C7-8C94-6E30D936C244}"/>
    <cellStyle name="40% - Accent3 12" xfId="17793" xr:uid="{E8709779-EB93-46F2-9E29-82397E44D278}"/>
    <cellStyle name="40% - Accent3 12 2" xfId="17794" xr:uid="{96C0A7E3-CD13-4BA3-BC82-813426B51A2A}"/>
    <cellStyle name="40% - Accent3 12 2 2" xfId="17795" xr:uid="{707430AB-AB68-482B-8148-2552B9E18F39}"/>
    <cellStyle name="40% - Accent3 12 2 3" xfId="17796" xr:uid="{A89E38C2-9AE4-4F88-930D-AB88E75295CE}"/>
    <cellStyle name="40% - Accent3 12 2_AVA DVA EL" xfId="17797" xr:uid="{0388C210-D6F2-47E0-98D7-8D4D356172AE}"/>
    <cellStyle name="40% - Accent3 12 3" xfId="17798" xr:uid="{28885C82-60DC-48BB-993E-1D74133A0263}"/>
    <cellStyle name="40% - Accent3 12 4" xfId="17799" xr:uid="{5DACC6DA-5CE5-4994-823F-FEA2A12317A7}"/>
    <cellStyle name="40% - Accent3 12_AVA DVA EL" xfId="17800" xr:uid="{68F1C06D-B335-4988-990F-CC45E57F6B53}"/>
    <cellStyle name="40% - Accent3 13" xfId="17801" xr:uid="{6849292E-9D6B-43FC-A875-7493DD8A7AB3}"/>
    <cellStyle name="40% - Accent3 13 2" xfId="17802" xr:uid="{781912DA-52B3-4941-A163-D9FE671960CE}"/>
    <cellStyle name="40% - Accent3 13 3" xfId="17803" xr:uid="{173C6645-2C24-414E-AC1E-5826A56CF948}"/>
    <cellStyle name="40% - Accent3 13_AVA DVA EL" xfId="17804" xr:uid="{77F96642-3DE4-42D9-8638-670A9C0B7177}"/>
    <cellStyle name="40% - Accent3 14" xfId="17805" xr:uid="{66870236-5C60-442B-8C1A-346675D01131}"/>
    <cellStyle name="40% - Accent3 14 2" xfId="17806" xr:uid="{0F754A22-53CA-490C-9CA7-9B7EBE51B142}"/>
    <cellStyle name="40% - Accent3 14 3" xfId="17807" xr:uid="{8A0AEEE4-DD2B-4052-A31D-0758873496D1}"/>
    <cellStyle name="40% - Accent3 14_AVA DVA EL" xfId="17808" xr:uid="{17B29E1D-E6D4-4829-9F02-E19D8F47B496}"/>
    <cellStyle name="40% - Accent3 15" xfId="17809" xr:uid="{10E4568C-B422-4939-8CA9-D97B887E2E33}"/>
    <cellStyle name="40% - Accent3 15 2" xfId="17810" xr:uid="{356F7385-AAAD-46D9-85C8-F32BEB497E60}"/>
    <cellStyle name="40% - Accent3 15 3" xfId="17811" xr:uid="{0182BE7E-085F-4130-890C-649AB23945C4}"/>
    <cellStyle name="40% - Accent3 15_AVA DVA EL" xfId="17812" xr:uid="{BA2ABC56-7119-45EB-BDD8-44DB4DC02E26}"/>
    <cellStyle name="40% - Accent3 16" xfId="17813" xr:uid="{B5EFA370-1E40-4851-807D-1B41039A2D10}"/>
    <cellStyle name="40% - Accent3 17" xfId="17814" xr:uid="{4C9D1488-CD70-4B19-8B39-2026568C4CAA}"/>
    <cellStyle name="40% - Accent3 19" xfId="42702" xr:uid="{A6F539AA-3CDB-4405-83D1-1ECBBD785F0A}"/>
    <cellStyle name="40% - Accent3 2" xfId="4761" xr:uid="{E7D04001-1D0E-452F-AA18-7406403E7A1E}"/>
    <cellStyle name="40% - Accent3 2 2" xfId="4762" xr:uid="{8A585206-E56A-4D3C-91CA-51A4D4C535C2}"/>
    <cellStyle name="40% - Accent3 2 2 2" xfId="17815" xr:uid="{312E913E-BB4B-41D5-9B77-641B804C6E78}"/>
    <cellStyle name="40% - Accent3 2 2 2 2" xfId="17816" xr:uid="{68A9EF46-0A9E-4117-A67A-CB86443F57D0}"/>
    <cellStyle name="40% - Accent3 2 2 2 3" xfId="17817" xr:uid="{06CD957B-E80A-4EC4-966C-5B842CC8B17F}"/>
    <cellStyle name="40% - Accent3 2 2 2_AVA DVA EL" xfId="17818" xr:uid="{25B114F3-CCCA-4049-9EDF-D28E4CF30D13}"/>
    <cellStyle name="40% - Accent3 2 2 3" xfId="17819" xr:uid="{64F1A686-DADD-4FA8-AAB0-4F21FD1DCA88}"/>
    <cellStyle name="40% - Accent3 2 2_AVA DVA EL" xfId="17820" xr:uid="{72C1E1AF-7B74-49CA-9A24-FD02A312244D}"/>
    <cellStyle name="40% - Accent3 2 3" xfId="4763" xr:uid="{4B94C580-76ED-4DFB-A434-B32508F069DC}"/>
    <cellStyle name="40% - Accent3 2 3 2" xfId="4764" xr:uid="{5ADA82CB-048F-43FA-BAC3-CCF0AC9BF33D}"/>
    <cellStyle name="40% - Accent3 2 3 2 2" xfId="17821" xr:uid="{C8E2F295-B06B-4146-90AB-A398A3D1913E}"/>
    <cellStyle name="40% - Accent3 2 3 2 3" xfId="17822" xr:uid="{A2D30A59-9204-4324-BF31-81E8708F72CE}"/>
    <cellStyle name="40% - Accent3 2 3 2_AVA DVA EL" xfId="17823"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086" xr:uid="{3A486DD4-7D62-4185-B38A-22F6062D99A5}"/>
    <cellStyle name="40% - Accent3 2 3_AVA DVA EL" xfId="17824" xr:uid="{53237D74-A0D8-4438-8D1A-173CC748E616}"/>
    <cellStyle name="40% - Accent3 2 4" xfId="4768" xr:uid="{6E5D83F6-D939-4017-A5DA-5FCA10077E61}"/>
    <cellStyle name="40% - Accent3 2 4 2" xfId="17825" xr:uid="{A9144FC8-6683-4CDE-9282-A0E927D46243}"/>
    <cellStyle name="40% - Accent3 2 4 2 2" xfId="17826" xr:uid="{E67808A6-B39E-4581-8EB5-7BBB38989AF4}"/>
    <cellStyle name="40% - Accent3 2 4 2 3" xfId="17827" xr:uid="{42ED859E-35C0-455B-A41A-8D5E5CBD76CC}"/>
    <cellStyle name="40% - Accent3 2 4 2_AVA DVA EL" xfId="17828" xr:uid="{C20162DC-572E-497A-9C14-4A549CC45C1F}"/>
    <cellStyle name="40% - Accent3 2 4 3" xfId="17829" xr:uid="{185C207E-2034-4EB8-8637-D7DD29F6C4AA}"/>
    <cellStyle name="40% - Accent3 2 4 4" xfId="17830" xr:uid="{4F91E707-E958-4772-8643-7F40CF99117C}"/>
    <cellStyle name="40% - Accent3 2 4_AVA DVA EL" xfId="17831" xr:uid="{7522C266-534D-4BB7-92A1-16C7C502848F}"/>
    <cellStyle name="40% - Accent3 2 5" xfId="17832" xr:uid="{C0E044AD-4E4B-4038-8E4D-6A14C1563904}"/>
    <cellStyle name="40% - Accent3 2 5 2" xfId="17833" xr:uid="{73EEB817-5402-4959-B65E-E5101A0FA40F}"/>
    <cellStyle name="40% - Accent3 2 5 3" xfId="17834" xr:uid="{81671CBC-2F84-4C8E-8319-114B33A8EE47}"/>
    <cellStyle name="40% - Accent3 2 5_AVA DVA EL" xfId="17835" xr:uid="{B65BF053-34DE-4F97-8C3A-C896F2C913B1}"/>
    <cellStyle name="40% - Accent3 2 6" xfId="17836" xr:uid="{B5F814DC-111D-440F-8D1A-C2AC4A719809}"/>
    <cellStyle name="40% - Accent3 2 6 2" xfId="17837" xr:uid="{908B24A7-9A36-407D-8B95-09718E0C84A1}"/>
    <cellStyle name="40% - Accent3 2 6 3" xfId="17838" xr:uid="{EEBE14B4-583C-4837-A3BB-4C60508C5C35}"/>
    <cellStyle name="40% - Accent3 2 6_AVA DVA EL" xfId="17839" xr:uid="{A0AEB05A-FA6E-40EC-9806-129296D69BA9}"/>
    <cellStyle name="40% - Accent3 2 7" xfId="17840" xr:uid="{6CB92F92-4E29-414E-8045-F82E74459DB7}"/>
    <cellStyle name="40% - Accent3 2 7 2" xfId="17841" xr:uid="{9939C312-34F5-4C81-9E76-46E8AB7705F0}"/>
    <cellStyle name="40% - Accent3 2 7 3" xfId="17842" xr:uid="{5C831045-B07D-48EF-A262-982A42AA1CF2}"/>
    <cellStyle name="40% - Accent3 2 7_AVA DVA EL" xfId="17843" xr:uid="{ACD2CE20-1DE3-4325-A7F9-99148BC61E77}"/>
    <cellStyle name="40% - Accent3 2 8" xfId="17844" xr:uid="{AD27B7B6-E1EC-44CC-928A-09B55CA20DEB}"/>
    <cellStyle name="40% - Accent3 2 9" xfId="41087" xr:uid="{76E0F89D-E606-48F1-9A5B-A4EE08B618FC}"/>
    <cellStyle name="40% - Accent3 2_4Q16" xfId="17845" xr:uid="{652156CF-6E72-42A4-AD3A-F5E49CD5DF70}"/>
    <cellStyle name="40% - Accent3 20" xfId="42744" xr:uid="{9DF9EE5E-C5DC-4EB3-B33D-54F67F26C602}"/>
    <cellStyle name="40% - Accent3 21" xfId="42782" xr:uid="{1EE9EE53-16FF-4265-80EA-FE923ED3A948}"/>
    <cellStyle name="40% - Accent3 3" xfId="4769" xr:uid="{28D45123-EAF3-4C71-BA48-BB02EA3FABA4}"/>
    <cellStyle name="40% - Accent3 3 2" xfId="17846" xr:uid="{3F31E7F9-93E2-4DD0-A619-497B6AE40C79}"/>
    <cellStyle name="40% - Accent3 3 2 2" xfId="17847" xr:uid="{71D985EE-6D3F-435C-88FC-0CDFA3AC3844}"/>
    <cellStyle name="40% - Accent3 3 2 3" xfId="17848" xr:uid="{D744382A-818A-4F89-8B76-3F25837165D2}"/>
    <cellStyle name="40% - Accent3 3 2_AVA DVA EL" xfId="17849" xr:uid="{688E5F9A-FC96-4C9F-BCF0-0026721CAA76}"/>
    <cellStyle name="40% - Accent3 3 3" xfId="17850" xr:uid="{8D6BF1FB-ED60-4CD6-BE47-44CF59B8FF68}"/>
    <cellStyle name="40% - Accent3 3_AVA DVA EL" xfId="17851" xr:uid="{13921538-0C3C-49B6-9E40-DA919DC27E8B}"/>
    <cellStyle name="40% - Accent3 4" xfId="17852" xr:uid="{DFE2D3E9-4056-4D84-BCA1-6438BD377CEC}"/>
    <cellStyle name="40% - Accent3 4 2" xfId="17853" xr:uid="{90C4A474-A396-4A9C-BC56-02B669286B10}"/>
    <cellStyle name="40% - Accent3 4 2 2" xfId="17854" xr:uid="{D1D8ED6A-CF5C-45B4-B3D3-A5328CB614B0}"/>
    <cellStyle name="40% - Accent3 4 2 3" xfId="17855" xr:uid="{880DDB4E-D3E7-41CB-9546-D14A7DE10910}"/>
    <cellStyle name="40% - Accent3 4 2_AVA DVA EL" xfId="17856" xr:uid="{6A4AA77C-5A86-42F7-814A-BB9750187FA3}"/>
    <cellStyle name="40% - Accent3 4 3" xfId="17857" xr:uid="{E303331E-E1CA-46D1-818C-C656621751F1}"/>
    <cellStyle name="40% - Accent3 4 3 2" xfId="17858" xr:uid="{6767706E-7304-4D2E-9C30-FF816794DABA}"/>
    <cellStyle name="40% - Accent3 4 3 3" xfId="17859" xr:uid="{E35853C4-A35A-4A22-B628-11DA457C4390}"/>
    <cellStyle name="40% - Accent3 4 3_AVA DVA EL" xfId="17860" xr:uid="{4693973E-EB09-4AE2-9F0C-D3FFF8B796EE}"/>
    <cellStyle name="40% - Accent3 4 4" xfId="17861" xr:uid="{44155EA1-2066-4257-8674-B6007C57C8AC}"/>
    <cellStyle name="40% - Accent3 4 4 2" xfId="17862" xr:uid="{C0C1E49F-05B0-48A6-8C76-83AF339C5FA2}"/>
    <cellStyle name="40% - Accent3 4 4 3" xfId="17863" xr:uid="{F82F8567-DDEC-434D-8097-1AD106CCD309}"/>
    <cellStyle name="40% - Accent3 4 4_AVA DVA EL" xfId="17864" xr:uid="{A64F2681-B6C9-49CA-8B5B-58B336E84182}"/>
    <cellStyle name="40% - Accent3 4 5" xfId="17865" xr:uid="{D7C86DD7-48B8-4A05-A3CD-D92586013694}"/>
    <cellStyle name="40% - Accent3 4_AVA DVA EL" xfId="17866" xr:uid="{02FA39A9-86BF-478C-817A-99A020F12E4C}"/>
    <cellStyle name="40% - Accent3 5" xfId="17867" xr:uid="{6ACA9749-FD3A-4F1C-A981-25BA8A167DBE}"/>
    <cellStyle name="40% - Accent3 5 2" xfId="17868" xr:uid="{354866DE-41EB-41D8-A110-4E90D7B535E4}"/>
    <cellStyle name="40% - Accent3 5 2 2" xfId="17869" xr:uid="{D7D2F931-A28F-457C-A58D-4D3930428197}"/>
    <cellStyle name="40% - Accent3 5 2 3" xfId="17870" xr:uid="{CE8DDCE2-4B61-4F05-BD3B-8CBC50AE385D}"/>
    <cellStyle name="40% - Accent3 5 2_AVA DVA EL" xfId="17871" xr:uid="{1E094949-53B5-4048-9202-2C60B61C7185}"/>
    <cellStyle name="40% - Accent3 5 3" xfId="17872" xr:uid="{DF2EE69A-EA55-4E76-95DC-7F8E425CC9F0}"/>
    <cellStyle name="40% - Accent3 5_AVA DVA EL" xfId="17873" xr:uid="{48E20C4B-100E-4532-A7AB-C3C4047C3D17}"/>
    <cellStyle name="40% - Accent3 6" xfId="17874" xr:uid="{598AB55A-C679-449F-9126-C590CFF4C810}"/>
    <cellStyle name="40% - Accent3 6 2" xfId="17875" xr:uid="{566BC8CA-A627-4CE6-85BB-177A91941F73}"/>
    <cellStyle name="40% - Accent3 6 2 2" xfId="17876" xr:uid="{6B8C8188-FB4D-44CC-AECC-49640CB8C3C9}"/>
    <cellStyle name="40% - Accent3 6 2 3" xfId="17877" xr:uid="{1B30D9B4-C94C-4486-A5A6-441D11EE6B41}"/>
    <cellStyle name="40% - Accent3 6 2_AVA DVA EL" xfId="17878" xr:uid="{52E959C8-7FB3-4D82-B08D-A207CD16365E}"/>
    <cellStyle name="40% - Accent3 6 3" xfId="17879" xr:uid="{0C932601-4C5D-46AC-B834-14ACAFE89FFD}"/>
    <cellStyle name="40% - Accent3 6_AVA DVA EL" xfId="17880" xr:uid="{B0F25BBF-0B76-41FF-9A5B-3E41EE2AD58F}"/>
    <cellStyle name="40% - Accent3 7" xfId="17881" xr:uid="{1D7B4063-BAD2-4A8C-8D25-C8C77957ADAF}"/>
    <cellStyle name="40% - Accent3 7 2" xfId="17882" xr:uid="{15FAD4CA-3FAC-4064-86BD-285C49A72705}"/>
    <cellStyle name="40% - Accent3 7 2 2" xfId="17883" xr:uid="{9D73D2F3-05F9-49B8-AD06-830C2208DAE7}"/>
    <cellStyle name="40% - Accent3 7 2 3" xfId="17884" xr:uid="{68E9C11E-660F-4FFF-9975-74AFA98677EB}"/>
    <cellStyle name="40% - Accent3 7 2_AVA DVA EL" xfId="17885" xr:uid="{9827B27E-C409-4B83-916C-40FF3719512C}"/>
    <cellStyle name="40% - Accent3 7 3" xfId="17886" xr:uid="{988B534A-5FA5-4EBB-A9E9-5D1F0CC2EF27}"/>
    <cellStyle name="40% - Accent3 7 3 2" xfId="17887" xr:uid="{C52793B0-9D02-4993-88E4-5D71C09BD86C}"/>
    <cellStyle name="40% - Accent3 7 3 3" xfId="17888" xr:uid="{0CAF4FCC-FCB6-41E3-A23F-4652F3F404B8}"/>
    <cellStyle name="40% - Accent3 7 3_AVA DVA EL" xfId="17889" xr:uid="{92358339-B438-4930-95BC-E9CF4CBF3D6D}"/>
    <cellStyle name="40% - Accent3 7 4" xfId="17890" xr:uid="{A264784A-FDD3-4156-A3D7-9CF2365A6873}"/>
    <cellStyle name="40% - Accent3 7_AVA DVA EL" xfId="17891" xr:uid="{8161F09C-8116-4B60-8CED-47C1B6EB374B}"/>
    <cellStyle name="40% - Accent3 8" xfId="17892" xr:uid="{CFEC5770-FBE8-4A28-8FE8-8C77DFF9D01E}"/>
    <cellStyle name="40% - Accent3 8 2" xfId="17893" xr:uid="{F0F23625-5DB6-4D4D-97DE-92616492B1C0}"/>
    <cellStyle name="40% - Accent3 8 2 2" xfId="17894" xr:uid="{4F36353E-DD6C-4B4A-B9B3-8C7432E9196F}"/>
    <cellStyle name="40% - Accent3 8 2 3" xfId="17895" xr:uid="{E672D998-EC2D-445A-955F-3DA8BAD92E0C}"/>
    <cellStyle name="40% - Accent3 8 2_AVA DVA EL" xfId="17896" xr:uid="{2EC58DF1-78E7-4B28-887C-29665F892C5E}"/>
    <cellStyle name="40% - Accent3 8 3" xfId="17897" xr:uid="{3A5E1E85-70D0-488C-81D3-9540EC4CCD94}"/>
    <cellStyle name="40% - Accent3 8 3 2" xfId="17898" xr:uid="{4D88A99C-5C73-40F8-819D-A6A766072C6D}"/>
    <cellStyle name="40% - Accent3 8 3 3" xfId="17899" xr:uid="{20482EBE-27FD-473C-BBBE-9E6D318D53BD}"/>
    <cellStyle name="40% - Accent3 8 3_AVA DVA EL" xfId="17900" xr:uid="{25340666-F63C-453C-8834-ED32D86F29F5}"/>
    <cellStyle name="40% - Accent3 8 4" xfId="17901" xr:uid="{C5012A37-662E-4A05-8180-B235CB8C8E4C}"/>
    <cellStyle name="40% - Accent3 8_AVA DVA EL" xfId="17902" xr:uid="{30E53C27-526F-4F30-B729-A609873310B9}"/>
    <cellStyle name="40% - Accent3 9" xfId="17903" xr:uid="{8CA65B75-7A74-4E08-A98D-E0FE32675E1C}"/>
    <cellStyle name="40% - Accent3 9 2" xfId="17904" xr:uid="{4C525A28-DF5B-42E0-B9EE-943668261E20}"/>
    <cellStyle name="40% - Accent3 9 2 2" xfId="17905" xr:uid="{6070EDBE-0D53-4E16-9053-991ED94B8B63}"/>
    <cellStyle name="40% - Accent3 9 2 3" xfId="17906" xr:uid="{CE2DB5F1-F797-4BAB-B772-9C72C9834C1F}"/>
    <cellStyle name="40% - Accent3 9 2_AVA DVA EL" xfId="17907" xr:uid="{96667C09-E4F6-4B4F-BF49-226A1A1979A4}"/>
    <cellStyle name="40% - Accent3 9 3" xfId="17908" xr:uid="{80344B95-0106-42AD-8A1B-C1E7873EA031}"/>
    <cellStyle name="40% - Accent3 9 3 2" xfId="17909" xr:uid="{A538FFE0-190F-4128-B4D1-27E63BC7674F}"/>
    <cellStyle name="40% - Accent3 9 3 3" xfId="17910" xr:uid="{AD4C2F9B-F7FE-401A-AE09-A5E78633CD60}"/>
    <cellStyle name="40% - Accent3 9 3_AVA DVA EL" xfId="17911" xr:uid="{64DA4E71-48CE-45EE-8576-2D64393DE403}"/>
    <cellStyle name="40% - Accent3 9 4" xfId="17912" xr:uid="{AE81CB92-586B-4CA6-9D9F-5FFB6D042A48}"/>
    <cellStyle name="40% - Accent3 9_AVA DVA EL" xfId="17913" xr:uid="{CAEBC94E-31FE-4443-A3CA-E92228DC11BC}"/>
    <cellStyle name="40% - Accent3_4Q16" xfId="17914" xr:uid="{F0D21FF8-6C5F-4DD8-B050-2C38EDF6FEB2}"/>
    <cellStyle name="40% - Accent4" xfId="4770" xr:uid="{B4A50F62-0EA6-4A68-924E-9AE32DB08B57}"/>
    <cellStyle name="40% - Accent4 10" xfId="17915" xr:uid="{8ACED6B3-B853-4DCB-980B-08A3E38059E0}"/>
    <cellStyle name="40% - Accent4 10 2" xfId="17916" xr:uid="{226623FA-39E7-4F21-91FA-EABF802564BF}"/>
    <cellStyle name="40% - Accent4 10 2 2" xfId="17917" xr:uid="{D0A39955-F478-468C-A929-F764AB4F2866}"/>
    <cellStyle name="40% - Accent4 10 2 3" xfId="17918" xr:uid="{DBB48B91-4592-41D3-96AB-5902A4BC45EF}"/>
    <cellStyle name="40% - Accent4 10 2_AVA DVA EL" xfId="17919" xr:uid="{65B538E7-58C2-435B-8DB3-8A438E46FB1C}"/>
    <cellStyle name="40% - Accent4 10 3" xfId="17920" xr:uid="{A04E7152-B1B3-4227-9D86-610EDA2A83B4}"/>
    <cellStyle name="40% - Accent4 10 4" xfId="17921" xr:uid="{D99CF538-1B85-4561-A6AD-0FB7A631CBFE}"/>
    <cellStyle name="40% - Accent4 10_AVA DVA EL" xfId="17922" xr:uid="{E8DEED51-2337-485F-B8A0-A3A07F81F86B}"/>
    <cellStyle name="40% - Accent4 11" xfId="17923" xr:uid="{E46F0637-7158-4D8D-84A6-35BB59E8F3EC}"/>
    <cellStyle name="40% - Accent4 11 2" xfId="17924" xr:uid="{6EAA9052-ECF0-4773-A242-F126518E7526}"/>
    <cellStyle name="40% - Accent4 11 2 2" xfId="17925" xr:uid="{9C7B91A9-E62D-4CE3-AC3F-4E0A8221EFC8}"/>
    <cellStyle name="40% - Accent4 11 2 3" xfId="17926" xr:uid="{B6E11CD9-7D0C-48F0-9AC9-45AA0A071F5D}"/>
    <cellStyle name="40% - Accent4 11 2_AVA DVA EL" xfId="17927" xr:uid="{DD2F3C8A-2078-4841-A5B5-29C5FBBE74D2}"/>
    <cellStyle name="40% - Accent4 11 3" xfId="17928" xr:uid="{E84AB5A1-7361-4FDE-8C2C-40D2EF0D11F7}"/>
    <cellStyle name="40% - Accent4 11 4" xfId="17929" xr:uid="{D4694E98-D509-4D74-B889-3E6497AE81DE}"/>
    <cellStyle name="40% - Accent4 11_AVA DVA EL" xfId="17930" xr:uid="{89DA6D7D-337F-4227-9D7F-47B2B348AC12}"/>
    <cellStyle name="40% - Accent4 12" xfId="17931" xr:uid="{EC111FDF-6708-4522-900B-C02CF1688412}"/>
    <cellStyle name="40% - Accent4 12 2" xfId="17932" xr:uid="{2F2FF41E-7DE6-451E-B965-FF726CB0F660}"/>
    <cellStyle name="40% - Accent4 12 2 2" xfId="17933" xr:uid="{DC14F2E3-E4E7-4A3B-825A-1DEAD362FFE8}"/>
    <cellStyle name="40% - Accent4 12 2 3" xfId="17934" xr:uid="{DD0FE2BD-482E-4150-A40F-F6EB928D6C57}"/>
    <cellStyle name="40% - Accent4 12 2_AVA DVA EL" xfId="17935" xr:uid="{5983C606-EE94-4698-9BF2-E80C664F4E89}"/>
    <cellStyle name="40% - Accent4 12 3" xfId="17936" xr:uid="{87F7A900-770D-4EC1-A780-38705BB93461}"/>
    <cellStyle name="40% - Accent4 12 4" xfId="17937" xr:uid="{F91A0050-5E7D-4614-AC24-57FEDF7CEAEE}"/>
    <cellStyle name="40% - Accent4 12_AVA DVA EL" xfId="17938" xr:uid="{21F901C4-AF3E-4221-ABE5-7FE168BE01F1}"/>
    <cellStyle name="40% - Accent4 13" xfId="17939" xr:uid="{9DA568F8-F936-4C5A-8430-6CF83FC8616A}"/>
    <cellStyle name="40% - Accent4 13 2" xfId="17940" xr:uid="{34308D89-E67C-4943-AF0B-A0F60429AD96}"/>
    <cellStyle name="40% - Accent4 13 3" xfId="17941" xr:uid="{D8E1801B-E4B7-43DD-A453-2662ADBDA3EB}"/>
    <cellStyle name="40% - Accent4 13_AVA DVA EL" xfId="17942" xr:uid="{4A2382B2-B662-46F6-9141-D085A6404C5F}"/>
    <cellStyle name="40% - Accent4 14" xfId="17943" xr:uid="{B6DA7005-1607-4CC6-BAE2-29D0163EF5AF}"/>
    <cellStyle name="40% - Accent4 14 2" xfId="17944" xr:uid="{BABA2D19-FF19-4842-88AD-22EEB51D91F7}"/>
    <cellStyle name="40% - Accent4 14 3" xfId="17945" xr:uid="{60828078-0C62-4E5C-8DDC-02B10CFBF9A6}"/>
    <cellStyle name="40% - Accent4 14_AVA DVA EL" xfId="17946" xr:uid="{A16469CA-5D9E-4C00-BE26-1DA72725601E}"/>
    <cellStyle name="40% - Accent4 15" xfId="17947" xr:uid="{B8E2E660-A033-4A3F-8003-9EDC18B4050C}"/>
    <cellStyle name="40% - Accent4 15 2" xfId="17948" xr:uid="{6A926256-0AD3-4FD3-9F98-03590965C83B}"/>
    <cellStyle name="40% - Accent4 15 3" xfId="17949" xr:uid="{B5C6F52A-5B4D-413A-8F4F-CF71F31918B2}"/>
    <cellStyle name="40% - Accent4 15_AVA DVA EL" xfId="17950" xr:uid="{87D04840-592A-4BCD-960B-E567D6B0D9F5}"/>
    <cellStyle name="40% - Accent4 16" xfId="17951" xr:uid="{A5B7A9B4-BC1F-45A1-842A-E3FB9613DF5C}"/>
    <cellStyle name="40% - Accent4 17" xfId="17952" xr:uid="{3B8DA1EE-38F5-4A10-B9B4-967561C29F86}"/>
    <cellStyle name="40% - Accent4 19" xfId="42703" xr:uid="{34C920ED-47CB-4781-9A34-3D481702596B}"/>
    <cellStyle name="40% - Accent4 2" xfId="4771" xr:uid="{4C4D29F0-C272-4402-84D8-902EA344E23C}"/>
    <cellStyle name="40% - Accent4 2 2" xfId="4772" xr:uid="{9CEF31CC-EC1E-452A-A322-1D7C3E8F01AA}"/>
    <cellStyle name="40% - Accent4 2 2 2" xfId="17953" xr:uid="{A6408EFB-F024-4E26-848D-9769A7C79715}"/>
    <cellStyle name="40% - Accent4 2 2 2 2" xfId="17954" xr:uid="{C4E852C4-E12C-49E5-9566-B47BDD62C3CD}"/>
    <cellStyle name="40% - Accent4 2 2 2 3" xfId="17955" xr:uid="{768A9B23-EAEF-4870-BF7C-11114DD775DD}"/>
    <cellStyle name="40% - Accent4 2 2 2_AVA DVA EL" xfId="17956" xr:uid="{14889D63-5C48-46DF-98C1-E1413930A28C}"/>
    <cellStyle name="40% - Accent4 2 2 3" xfId="17957" xr:uid="{3229CBF6-871D-4453-8415-3BDED3A1B56C}"/>
    <cellStyle name="40% - Accent4 2 2 3 2" xfId="17958" xr:uid="{39A79A0E-B224-494D-8BE8-0B491EF1E922}"/>
    <cellStyle name="40% - Accent4 2 2 3 3" xfId="17959" xr:uid="{DDD32C3C-E443-424F-99F7-C811C2E204A9}"/>
    <cellStyle name="40% - Accent4 2 2 3_AVA DVA EL" xfId="17960" xr:uid="{6BB46BEA-89E4-4DD9-A244-D10E4EF83B94}"/>
    <cellStyle name="40% - Accent4 2 2 4" xfId="17961" xr:uid="{AAD4A787-798E-49F2-8DF2-AE877D0B25C8}"/>
    <cellStyle name="40% - Accent4 2 2 4 2" xfId="17962" xr:uid="{276575EB-F06C-4ACF-A51B-8CAF60B61231}"/>
    <cellStyle name="40% - Accent4 2 2 4 3" xfId="17963" xr:uid="{6A736F5A-7449-4D79-9CF1-8B390AB55EA3}"/>
    <cellStyle name="40% - Accent4 2 2 4_AVA DVA EL" xfId="17964" xr:uid="{4EFFD553-B30B-4C8B-8ADC-958F1C604F90}"/>
    <cellStyle name="40% - Accent4 2 2 5" xfId="17965" xr:uid="{88B3B189-47C9-4BEF-A0EA-23B961BFFA34}"/>
    <cellStyle name="40% - Accent4 2 2 5 2" xfId="17966" xr:uid="{944BAD9B-F9F4-46B5-8A10-8D7BC432D53A}"/>
    <cellStyle name="40% - Accent4 2 2 5 3" xfId="17967" xr:uid="{CF84D5E4-0D87-4CBD-A62B-C6F49AE21160}"/>
    <cellStyle name="40% - Accent4 2 2 5_AVA DVA EL" xfId="17968" xr:uid="{E747B7DC-418A-4ABB-8517-DE96E61F2226}"/>
    <cellStyle name="40% - Accent4 2 2 6" xfId="17969" xr:uid="{21BE944C-C6E6-4C70-B963-B7CBF1A96733}"/>
    <cellStyle name="40% - Accent4 2 2 6 2" xfId="17970" xr:uid="{A80ED77D-E673-443C-843B-CD0C23E20B35}"/>
    <cellStyle name="40% - Accent4 2 2 6 3" xfId="17971" xr:uid="{3CDEBD5B-081C-42FB-BC23-6E0D36453D2A}"/>
    <cellStyle name="40% - Accent4 2 2 6_AVA DVA EL" xfId="17972" xr:uid="{EF89E0F8-072C-405F-8352-73679A9DD629}"/>
    <cellStyle name="40% - Accent4 2 2 7" xfId="17973" xr:uid="{0BFC0B2B-CCFE-4B04-8ED5-95766F6CE1BF}"/>
    <cellStyle name="40% - Accent4 2 2_AVA DVA EL" xfId="17974" xr:uid="{A349824F-E17B-4717-B3F3-A7350BAB32E2}"/>
    <cellStyle name="40% - Accent4 2 3" xfId="4773" xr:uid="{B843C69D-542B-4B64-8EAB-8FA19FC5D7D8}"/>
    <cellStyle name="40% - Accent4 2 3 2" xfId="4774" xr:uid="{1D2511AB-5C07-4803-9E75-61997B49B9A7}"/>
    <cellStyle name="40% - Accent4 2 3 2 2" xfId="17975" xr:uid="{4990B94F-36D6-4B6F-A6B4-E5BED94B9170}"/>
    <cellStyle name="40% - Accent4 2 3 2 3" xfId="17976" xr:uid="{BDF70D76-0C72-4946-A251-C6E7B5F5AB5C}"/>
    <cellStyle name="40% - Accent4 2 3 2_AVA DVA EL" xfId="17977"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088" xr:uid="{E057F791-D8E0-4862-A15E-9FCC029785BD}"/>
    <cellStyle name="40% - Accent4 2 3_AVA DVA EL" xfId="17978" xr:uid="{F29ABAA5-DA9A-4B4B-B899-5E35BB6D13B6}"/>
    <cellStyle name="40% - Accent4 2 4" xfId="4778" xr:uid="{3A095E09-B474-4710-AA80-673EB2F90F18}"/>
    <cellStyle name="40% - Accent4 2 4 2" xfId="17979" xr:uid="{F95293A9-BFD3-4D37-B114-3394C550284B}"/>
    <cellStyle name="40% - Accent4 2 4 2 2" xfId="17980" xr:uid="{DA92F92F-9131-47AA-A210-18D64FEEFAAE}"/>
    <cellStyle name="40% - Accent4 2 4 2 3" xfId="17981" xr:uid="{62ADE6C5-192A-46D8-A8DE-9E0B93D39929}"/>
    <cellStyle name="40% - Accent4 2 4 2_AVA DVA EL" xfId="17982" xr:uid="{82E0E998-A08A-46D9-B69E-05F37A8D339A}"/>
    <cellStyle name="40% - Accent4 2 4 3" xfId="17983" xr:uid="{BE2C0842-CE7A-4236-9D5C-A0960DB55CE5}"/>
    <cellStyle name="40% - Accent4 2 4 4" xfId="17984" xr:uid="{BC1E1822-6D4C-4A59-8998-68574BF1B833}"/>
    <cellStyle name="40% - Accent4 2 4_AVA DVA EL" xfId="17985" xr:uid="{7736D551-C9BD-4C1A-8F3B-EA26503246E9}"/>
    <cellStyle name="40% - Accent4 2 5" xfId="17986" xr:uid="{0F720867-AE6E-4AF0-A422-47FC8552F556}"/>
    <cellStyle name="40% - Accent4 2 5 2" xfId="17987" xr:uid="{2A85B06C-E005-441B-935C-D7AE68CC92A9}"/>
    <cellStyle name="40% - Accent4 2 5 3" xfId="17988" xr:uid="{099F8476-847E-4CA5-9EB9-389337282F66}"/>
    <cellStyle name="40% - Accent4 2 5_AVA DVA EL" xfId="17989" xr:uid="{7DF16DFF-1AB4-47DB-A5FF-189CCB93DC30}"/>
    <cellStyle name="40% - Accent4 2 6" xfId="17990" xr:uid="{B54FB01B-38D9-4FF4-AF59-EAD9D69FADC3}"/>
    <cellStyle name="40% - Accent4 2 6 2" xfId="17991" xr:uid="{56850664-4320-4E2C-93EA-5FC5B7AC56C8}"/>
    <cellStyle name="40% - Accent4 2 6 3" xfId="17992" xr:uid="{176BFC7D-0BFC-49A5-B7CB-BFDB3C76FF58}"/>
    <cellStyle name="40% - Accent4 2 6_AVA DVA EL" xfId="17993" xr:uid="{BAFC3D22-2152-443E-B6D5-1CF750691224}"/>
    <cellStyle name="40% - Accent4 2 7" xfId="17994" xr:uid="{2408349C-230F-4730-B3A4-AB27FD388C4D}"/>
    <cellStyle name="40% - Accent4 2 7 2" xfId="17995" xr:uid="{35A103CF-BA63-4631-9847-A7C8080D08D0}"/>
    <cellStyle name="40% - Accent4 2 7 3" xfId="17996" xr:uid="{6D6A2ABC-B7FF-4E4C-9E90-BCFD32818193}"/>
    <cellStyle name="40% - Accent4 2 7_AVA DVA EL" xfId="17997" xr:uid="{B8031E75-9603-46B3-9A58-1AD2A9B38125}"/>
    <cellStyle name="40% - Accent4 2 8" xfId="17998" xr:uid="{E23B6B75-C1E5-45CC-8E64-F637B6B0857E}"/>
    <cellStyle name="40% - Accent4 2 9" xfId="41089" xr:uid="{1E8067B3-3991-4C6D-B1DD-B6C5EA76A14C}"/>
    <cellStyle name="40% - Accent4 2_4Q16" xfId="17999" xr:uid="{25F34494-4738-444A-8741-FFE3AFD4F197}"/>
    <cellStyle name="40% - Accent4 20" xfId="42745" xr:uid="{2441246F-6FC7-4B3F-A98F-41597A967AEF}"/>
    <cellStyle name="40% - Accent4 21" xfId="42783" xr:uid="{EBD11DD5-48CA-4302-B373-79B21AC835CB}"/>
    <cellStyle name="40% - Accent4 3" xfId="4779" xr:uid="{0D308079-E614-4CDB-AAC3-075164C82643}"/>
    <cellStyle name="40% - Accent4 3 2" xfId="18000" xr:uid="{E8D8E545-8EAD-4E69-8590-FD723C331597}"/>
    <cellStyle name="40% - Accent4 3 2 2" xfId="18001" xr:uid="{78DEE470-E461-426A-8493-BBF4D1A172C9}"/>
    <cellStyle name="40% - Accent4 3 2 3" xfId="18002" xr:uid="{CDBF5E0C-18B3-441F-BAC1-7F202B81D544}"/>
    <cellStyle name="40% - Accent4 3 2_AVA DVA EL" xfId="18003" xr:uid="{FAD45DFD-EE95-47FC-9A28-9C68595CD781}"/>
    <cellStyle name="40% - Accent4 3 3" xfId="18004" xr:uid="{5E738790-425D-489A-BA4C-6E71413320FF}"/>
    <cellStyle name="40% - Accent4 3_AVA DVA EL" xfId="18005" xr:uid="{CF009AD2-A07D-42EB-8F53-01FEE206BB29}"/>
    <cellStyle name="40% - Accent4 4" xfId="18006" xr:uid="{BC243369-87C0-46B5-83B0-77F629C8F91B}"/>
    <cellStyle name="40% - Accent4 4 2" xfId="18007" xr:uid="{900BCD57-BB4D-4246-9B8E-7ACBA4EFB986}"/>
    <cellStyle name="40% - Accent4 4 2 2" xfId="18008" xr:uid="{4DCC8B99-7EA0-4D6E-BF8A-82C5723A7C64}"/>
    <cellStyle name="40% - Accent4 4 2 3" xfId="18009" xr:uid="{9E478E36-4E0E-41AD-8BA3-D6258C76A028}"/>
    <cellStyle name="40% - Accent4 4 2_AVA DVA EL" xfId="18010" xr:uid="{F10CB2F5-CA51-443A-ACD3-C1E38E45676F}"/>
    <cellStyle name="40% - Accent4 4 3" xfId="18011" xr:uid="{F04F1581-F6BB-41C4-ACC1-3FD67B88AA81}"/>
    <cellStyle name="40% - Accent4 4 3 2" xfId="18012" xr:uid="{42703CBF-5195-4F6C-BF1F-884E06B30504}"/>
    <cellStyle name="40% - Accent4 4 3 3" xfId="18013" xr:uid="{0A960EA5-6634-47F0-A8C2-FFFDA2517070}"/>
    <cellStyle name="40% - Accent4 4 3_AVA DVA EL" xfId="18014" xr:uid="{466CF3BA-8842-450C-8BA9-69DDFBC3996F}"/>
    <cellStyle name="40% - Accent4 4 4" xfId="18015" xr:uid="{470B28FA-14AC-41C8-BCC8-9C3148F1E96E}"/>
    <cellStyle name="40% - Accent4 4 4 2" xfId="18016" xr:uid="{C48A987F-A18B-464F-A702-602B5AF08200}"/>
    <cellStyle name="40% - Accent4 4 4 3" xfId="18017" xr:uid="{014FD694-FDAB-47B5-BEBC-89710D2AD924}"/>
    <cellStyle name="40% - Accent4 4 4_AVA DVA EL" xfId="18018" xr:uid="{A7BB1A4C-7E24-4F35-8891-2F69CB8A3DC5}"/>
    <cellStyle name="40% - Accent4 4 5" xfId="18019" xr:uid="{A7214C79-5D2F-407B-92F0-5470B949709F}"/>
    <cellStyle name="40% - Accent4 4_AVA DVA EL" xfId="18020" xr:uid="{2FF9B310-8DA6-4A28-9DBF-65BC5DADDB84}"/>
    <cellStyle name="40% - Accent4 5" xfId="18021" xr:uid="{982B9926-582B-42EC-9409-FF24FE640EAD}"/>
    <cellStyle name="40% - Accent4 5 2" xfId="18022" xr:uid="{10AD1111-5AA8-48E7-871C-D97B02EB2C9D}"/>
    <cellStyle name="40% - Accent4 5 2 2" xfId="18023" xr:uid="{B780EC88-F8B3-45ED-BE76-A041C474546E}"/>
    <cellStyle name="40% - Accent4 5 2 3" xfId="18024" xr:uid="{BE2B0FB9-D404-4C1D-9BC2-77B13245DEA3}"/>
    <cellStyle name="40% - Accent4 5 2_AVA DVA EL" xfId="18025" xr:uid="{53C444C0-9A9C-4BD9-9AFC-98252AA5D380}"/>
    <cellStyle name="40% - Accent4 5 3" xfId="18026" xr:uid="{F09FB86F-250D-4FDB-AC6D-5994A29C0F1F}"/>
    <cellStyle name="40% - Accent4 5_AVA DVA EL" xfId="18027" xr:uid="{9D7EADDA-55C4-41B5-8C1E-93171059CD48}"/>
    <cellStyle name="40% - Accent4 6" xfId="18028" xr:uid="{D85E0F6A-97AF-4434-A9EB-57B3E125CE24}"/>
    <cellStyle name="40% - Accent4 6 2" xfId="18029" xr:uid="{E91AC23F-9F93-417D-947A-16869A78BB31}"/>
    <cellStyle name="40% - Accent4 6 2 2" xfId="18030" xr:uid="{FAD4AC2A-9230-46CE-9609-DF3FCB0C0BE6}"/>
    <cellStyle name="40% - Accent4 6 2 3" xfId="18031" xr:uid="{F4854FB2-4595-4D61-AE20-D9753D451A1D}"/>
    <cellStyle name="40% - Accent4 6 2_AVA DVA EL" xfId="18032" xr:uid="{91A2EF65-D378-4A53-AD83-563071EEEA78}"/>
    <cellStyle name="40% - Accent4 6 3" xfId="18033" xr:uid="{C4CC1CF2-0ADA-40B1-997A-283127EE0C1A}"/>
    <cellStyle name="40% - Accent4 6_AVA DVA EL" xfId="18034" xr:uid="{83EE67A5-9B07-4141-9A2B-8F4C12043807}"/>
    <cellStyle name="40% - Accent4 7" xfId="18035" xr:uid="{7C747C2E-F5FB-40F4-928E-B86E7A8593D9}"/>
    <cellStyle name="40% - Accent4 7 2" xfId="18036" xr:uid="{AD090F9E-C452-45FA-BFE2-1DA63934D9CA}"/>
    <cellStyle name="40% - Accent4 7 2 2" xfId="18037" xr:uid="{F0B77FD7-8F30-4C9F-A47F-B98583E89930}"/>
    <cellStyle name="40% - Accent4 7 2 3" xfId="18038" xr:uid="{E367F1C8-510F-4BED-9A38-448E65B82810}"/>
    <cellStyle name="40% - Accent4 7 2_AVA DVA EL" xfId="18039" xr:uid="{723D8D83-CFD4-460B-B75F-AEB2AB7076D4}"/>
    <cellStyle name="40% - Accent4 7 3" xfId="18040" xr:uid="{B8129D7B-3955-42D4-B5C7-994C08DE7615}"/>
    <cellStyle name="40% - Accent4 7 3 2" xfId="18041" xr:uid="{C00C5174-C2CC-453E-86BE-C4199A68D778}"/>
    <cellStyle name="40% - Accent4 7 3 3" xfId="18042" xr:uid="{F95CA827-2976-479A-92D3-DE64A3E4D60D}"/>
    <cellStyle name="40% - Accent4 7 3_AVA DVA EL" xfId="18043" xr:uid="{7344AEBC-83E5-4EE7-BA9B-01F729EC1695}"/>
    <cellStyle name="40% - Accent4 7 4" xfId="18044" xr:uid="{251E1693-3E83-43CF-9639-617BAE804AC7}"/>
    <cellStyle name="40% - Accent4 7_AVA DVA EL" xfId="18045" xr:uid="{4A980D06-F4C0-468E-86F9-3A629EC0AD3D}"/>
    <cellStyle name="40% - Accent4 8" xfId="18046" xr:uid="{21B760F8-3FAF-4FFB-B836-EEBB6343555D}"/>
    <cellStyle name="40% - Accent4 8 2" xfId="18047" xr:uid="{0357F6A2-52C3-42C3-B956-CEA2E8E7F389}"/>
    <cellStyle name="40% - Accent4 8 2 2" xfId="18048" xr:uid="{9E43FB08-C265-46B4-99CF-6D7B0189D5B9}"/>
    <cellStyle name="40% - Accent4 8 2 3" xfId="18049" xr:uid="{58AE9866-4DC6-4CA9-9CF5-1C239DA3476B}"/>
    <cellStyle name="40% - Accent4 8 2_AVA DVA EL" xfId="18050" xr:uid="{567919C1-CBBD-4052-A1AD-4D2A552DC447}"/>
    <cellStyle name="40% - Accent4 8 3" xfId="18051" xr:uid="{99191AED-786F-431D-9A64-DAF5EA5EF942}"/>
    <cellStyle name="40% - Accent4 8 3 2" xfId="18052" xr:uid="{99FFA6FA-313A-4D23-9860-718A33A6A52E}"/>
    <cellStyle name="40% - Accent4 8 3 3" xfId="18053" xr:uid="{022B82F6-A5EA-4BE0-B265-EBA66A70672C}"/>
    <cellStyle name="40% - Accent4 8 3_AVA DVA EL" xfId="18054" xr:uid="{E936B28A-42C0-4016-8274-7F0F57D9029E}"/>
    <cellStyle name="40% - Accent4 8 4" xfId="18055" xr:uid="{0E4E5BD7-404E-41C5-8999-527CE1571D58}"/>
    <cellStyle name="40% - Accent4 8_AVA DVA EL" xfId="18056" xr:uid="{1B1E6384-A40A-4A5E-9980-B558631C0A86}"/>
    <cellStyle name="40% - Accent4 9" xfId="18057" xr:uid="{9871B13D-50E8-44D2-90BA-D2C0D857DE0F}"/>
    <cellStyle name="40% - Accent4 9 2" xfId="18058" xr:uid="{BB34A818-B5C2-4AAD-9B65-597A3C7213A1}"/>
    <cellStyle name="40% - Accent4 9 2 2" xfId="18059" xr:uid="{BAA14389-8CA8-41C7-997E-046D2FE25AC3}"/>
    <cellStyle name="40% - Accent4 9 2 3" xfId="18060" xr:uid="{95C9CC9C-6E09-4D25-9E0C-20773B71DEB7}"/>
    <cellStyle name="40% - Accent4 9 2_AVA DVA EL" xfId="18061" xr:uid="{C08B2EEC-2492-4BCC-B7D4-08A5E1AEC0C3}"/>
    <cellStyle name="40% - Accent4 9 3" xfId="18062" xr:uid="{C52BE650-7D08-41B4-B042-7D2FC0DB18D0}"/>
    <cellStyle name="40% - Accent4 9 3 2" xfId="18063" xr:uid="{2F387214-FA6E-48C6-AA9C-617310E5C303}"/>
    <cellStyle name="40% - Accent4 9 3 3" xfId="18064" xr:uid="{3AE1A3B3-89F0-443C-AB07-43D1D2F018FE}"/>
    <cellStyle name="40% - Accent4 9 3_AVA DVA EL" xfId="18065" xr:uid="{8BDD5473-35CB-4092-9A9D-E6C69A220C1B}"/>
    <cellStyle name="40% - Accent4 9 4" xfId="18066" xr:uid="{310C1280-52BA-4A3F-9EAB-92DD4CFF706D}"/>
    <cellStyle name="40% - Accent4 9_AVA DVA EL" xfId="18067" xr:uid="{B4C1F78C-E906-4AA4-ABDC-168EF25FB778}"/>
    <cellStyle name="40% - Accent4_4Q16" xfId="18068" xr:uid="{D4B88A08-8A0B-47D2-A1FF-88701F8D2C57}"/>
    <cellStyle name="40% - Accent5" xfId="4780" xr:uid="{18FEA561-5097-46CF-A103-F5E8DCF788FF}"/>
    <cellStyle name="40% - Accent5 10" xfId="18069" xr:uid="{713188FF-7D90-4A33-857F-961471297F9A}"/>
    <cellStyle name="40% - Accent5 10 2" xfId="18070" xr:uid="{334627BC-807B-4958-8E87-FAFAB0FF198B}"/>
    <cellStyle name="40% - Accent5 10 3" xfId="18071" xr:uid="{A0C24105-6627-4879-AC74-AA0E2F9960DA}"/>
    <cellStyle name="40% - Accent5 10_AVA DVA EL" xfId="18072" xr:uid="{A4FA0763-0959-4D9A-8AA0-31E8B2F7A228}"/>
    <cellStyle name="40% - Accent5 11" xfId="18073" xr:uid="{95F80B7D-26E6-4FE0-A3EF-864082B651F5}"/>
    <cellStyle name="40% - Accent5 12" xfId="18074" xr:uid="{8CBC3EAB-81E9-4602-9A85-807092CAE269}"/>
    <cellStyle name="40% - Accent5 14" xfId="42704" xr:uid="{53C2895A-BBF2-4990-9618-BF0C2713184A}"/>
    <cellStyle name="40% - Accent5 15" xfId="42746" xr:uid="{1C2EF679-1418-4385-8650-5DF1B4CFB2EA}"/>
    <cellStyle name="40% - Accent5 16" xfId="42784" xr:uid="{984BBAF9-FB37-4CD9-8B1C-C58E318A63A0}"/>
    <cellStyle name="40% - Accent5 2" xfId="4781" xr:uid="{AB09763F-A11C-4D81-BE71-A96684E24812}"/>
    <cellStyle name="40% - Accent5 2 2" xfId="4782" xr:uid="{FBA01C1F-616B-4621-8CF0-7DA4E187B973}"/>
    <cellStyle name="40% - Accent5 2 2 2" xfId="18075" xr:uid="{6F64D989-CF46-4BA1-8F59-CEFE694BDDB8}"/>
    <cellStyle name="40% - Accent5 2 2 2 2" xfId="18076" xr:uid="{1B5ED774-EC53-4D35-BC1A-47E258123E1A}"/>
    <cellStyle name="40% - Accent5 2 2 2 3" xfId="18077" xr:uid="{06E4C833-ABD7-454C-94F9-513BC2BBE276}"/>
    <cellStyle name="40% - Accent5 2 2 2_AVA DVA EL" xfId="18078" xr:uid="{1FCE0E28-E6AA-488C-9980-58646DA0A2F2}"/>
    <cellStyle name="40% - Accent5 2 2 3" xfId="18079" xr:uid="{67BD46F3-AD22-4ECB-81F1-FAFF8F381782}"/>
    <cellStyle name="40% - Accent5 2 2 3 2" xfId="18080" xr:uid="{A7422790-1CB6-43C1-B9EC-55A1D378FC43}"/>
    <cellStyle name="40% - Accent5 2 2 3 3" xfId="18081" xr:uid="{A65FDA99-991D-42D9-A324-2F014DA599FB}"/>
    <cellStyle name="40% - Accent5 2 2 3_AVA DVA EL" xfId="18082" xr:uid="{9F04AD4E-F8DD-4C8B-9A08-B109DF6D56A0}"/>
    <cellStyle name="40% - Accent5 2 2 4" xfId="18083" xr:uid="{CBC7923F-5DF1-45F5-AF36-8E415BAB2EB7}"/>
    <cellStyle name="40% - Accent5 2 2 4 2" xfId="18084" xr:uid="{C710C427-3F28-47DF-A0BE-65062096F211}"/>
    <cellStyle name="40% - Accent5 2 2 4 3" xfId="18085" xr:uid="{05BDB2BB-FAA7-482C-9E73-2836D4F305A3}"/>
    <cellStyle name="40% - Accent5 2 2 4_AVA DVA EL" xfId="18086" xr:uid="{197DBBC4-A1A1-42B2-B179-4B0622D98395}"/>
    <cellStyle name="40% - Accent5 2 2 5" xfId="18087" xr:uid="{5396AE24-9860-4186-BB2D-20847F0E725C}"/>
    <cellStyle name="40% - Accent5 2 2 5 2" xfId="18088" xr:uid="{9D43DFF6-E25B-45D5-B3BB-E36026F531A5}"/>
    <cellStyle name="40% - Accent5 2 2 5 3" xfId="18089" xr:uid="{E73AF02B-239F-4313-8DB7-DCF578ABE93F}"/>
    <cellStyle name="40% - Accent5 2 2 5_AVA DVA EL" xfId="18090" xr:uid="{F4B5F99A-5B17-4543-AC96-5461ADFA10EA}"/>
    <cellStyle name="40% - Accent5 2 2 6" xfId="18091" xr:uid="{01FED8C5-1F1A-4595-BD5A-B7B3AFA8BFEB}"/>
    <cellStyle name="40% - Accent5 2 2 6 2" xfId="18092" xr:uid="{46C8E95A-80F4-4570-9787-B31C0CAF0BF9}"/>
    <cellStyle name="40% - Accent5 2 2 6 3" xfId="18093" xr:uid="{1D1AD1B2-3F06-4BDF-912B-31585FE6EEF7}"/>
    <cellStyle name="40% - Accent5 2 2 6_AVA DVA EL" xfId="18094" xr:uid="{A7CBC3C6-8989-4E2D-B90F-7EBC13F1F4B2}"/>
    <cellStyle name="40% - Accent5 2 2 7" xfId="18095" xr:uid="{7C33B42E-85FA-480C-8FAD-279D247C97CD}"/>
    <cellStyle name="40% - Accent5 2 2_AVA DVA EL" xfId="18096" xr:uid="{48A02002-1779-4E1E-861A-99E7CB003651}"/>
    <cellStyle name="40% - Accent5 2 3" xfId="18097" xr:uid="{FED3DAF9-7B49-4038-AA4E-9C75E8A95FBC}"/>
    <cellStyle name="40% - Accent5 2 3 2" xfId="18098" xr:uid="{017F117C-5609-4C91-B4F1-36DD6E6AB540}"/>
    <cellStyle name="40% - Accent5 2 3 2 2" xfId="18099" xr:uid="{C42F02B1-D991-4AD9-A35D-283084676A61}"/>
    <cellStyle name="40% - Accent5 2 3 2 3" xfId="18100" xr:uid="{D7151462-5891-4340-BD75-E50B65DC6E05}"/>
    <cellStyle name="40% - Accent5 2 3 2_AVA DVA EL" xfId="18101" xr:uid="{894B59AC-866F-49EA-BED6-780E6D6F3DC8}"/>
    <cellStyle name="40% - Accent5 2 3 3" xfId="18102" xr:uid="{49B33398-55BF-4154-8A5C-A2E3F16C8095}"/>
    <cellStyle name="40% - Accent5 2 3_AVA DVA EL" xfId="18103" xr:uid="{97D42CCA-84FB-41AE-894F-D61E49710D91}"/>
    <cellStyle name="40% - Accent5 2 4" xfId="18104" xr:uid="{2FD02558-3162-4A5D-AE16-0B4E7514AA3F}"/>
    <cellStyle name="40% - Accent5 2 4 2" xfId="18105" xr:uid="{08B2F81A-CC49-4AC2-AB3B-338AF9A0346D}"/>
    <cellStyle name="40% - Accent5 2 4 2 2" xfId="18106" xr:uid="{BE95ABC5-E38F-4B04-86AD-5DC5B1193ABF}"/>
    <cellStyle name="40% - Accent5 2 4 2 3" xfId="18107" xr:uid="{FBEF4C46-9CE7-4EBC-BF5D-5BBFDEB8A408}"/>
    <cellStyle name="40% - Accent5 2 4 2_AVA DVA EL" xfId="18108" xr:uid="{1256BDD8-4A1E-4062-9373-12056B10F26F}"/>
    <cellStyle name="40% - Accent5 2 4 3" xfId="18109" xr:uid="{B9E9F61C-0F11-4140-876A-1036E9E1D524}"/>
    <cellStyle name="40% - Accent5 2 4 4" xfId="18110" xr:uid="{25E9B9A3-EF17-4D0F-A8EF-5B62A0BEEC46}"/>
    <cellStyle name="40% - Accent5 2 4_AVA DVA EL" xfId="18111" xr:uid="{9F93C51B-E08B-4D28-8E84-FA91C16B7B18}"/>
    <cellStyle name="40% - Accent5 2 5" xfId="18112" xr:uid="{81D56C54-BB36-4C81-8EB0-A864E05D08B5}"/>
    <cellStyle name="40% - Accent5 2 5 2" xfId="18113" xr:uid="{065789E6-4A21-4940-BFE7-5CD5986247A0}"/>
    <cellStyle name="40% - Accent5 2 5 3" xfId="18114" xr:uid="{3F9DE082-A5E5-4F64-B80F-3EE1C77F4804}"/>
    <cellStyle name="40% - Accent5 2 5_AVA DVA EL" xfId="18115" xr:uid="{5721955A-3BE2-4BC7-B7BC-C43051A337B4}"/>
    <cellStyle name="40% - Accent5 2 6" xfId="18116" xr:uid="{DE7B7E87-DBCD-4CC8-9C93-07DAEABB69D6}"/>
    <cellStyle name="40% - Accent5 2 6 2" xfId="18117" xr:uid="{6E8579E7-2EF6-4419-90FC-1AE18F1D25AF}"/>
    <cellStyle name="40% - Accent5 2 6 3" xfId="18118" xr:uid="{2ED474BC-A6A5-4BE4-B5C5-4F91673D79DA}"/>
    <cellStyle name="40% - Accent5 2 6_AVA DVA EL" xfId="18119" xr:uid="{1F965214-8D81-49F2-BD3F-FAA4558FD3D1}"/>
    <cellStyle name="40% - Accent5 2 7" xfId="18120" xr:uid="{9424C259-8FC6-42EB-B229-82559E3B1CF4}"/>
    <cellStyle name="40% - Accent5 2 7 2" xfId="18121" xr:uid="{0FDC5606-E356-407D-9BF8-5D86BA9A2953}"/>
    <cellStyle name="40% - Accent5 2 7 3" xfId="18122" xr:uid="{F1508C2A-A849-4A82-A7EC-4E47D65BA9A8}"/>
    <cellStyle name="40% - Accent5 2 7_AVA DVA EL" xfId="18123" xr:uid="{34A648EC-49A0-4DC6-BDC6-53A75567FA9F}"/>
    <cellStyle name="40% - Accent5 2 8" xfId="18124" xr:uid="{8A4E9F5E-8677-4691-AACE-74D26B4E7A6C}"/>
    <cellStyle name="40% - Accent5 2_4Q16" xfId="18125" xr:uid="{30B2068C-BF76-40CD-B3E3-86A99D6D7CD9}"/>
    <cellStyle name="40% - Accent5 3" xfId="4783" xr:uid="{50666C27-9303-4C13-A017-B747EA5F8BD6}"/>
    <cellStyle name="40% - Accent5 3 2" xfId="18126" xr:uid="{56410FA7-CC40-41B1-9F58-A098E2C60ABC}"/>
    <cellStyle name="40% - Accent5 3 2 2" xfId="18127" xr:uid="{9EAC7784-B379-4193-80F6-AD7B332C8EBF}"/>
    <cellStyle name="40% - Accent5 3 2 3" xfId="18128" xr:uid="{153DDB11-FF1E-4D26-B5DD-193D76C44793}"/>
    <cellStyle name="40% - Accent5 3 2_AVA DVA EL" xfId="18129" xr:uid="{2AEBDA19-FF42-4FAF-8B1F-4912F895F355}"/>
    <cellStyle name="40% - Accent5 3 3" xfId="18130" xr:uid="{0301B10C-F79B-404D-8472-281BEB5AD805}"/>
    <cellStyle name="40% - Accent5 3_AVA DVA EL" xfId="18131" xr:uid="{827ADED8-BA81-42C9-AF9B-373C1C794571}"/>
    <cellStyle name="40% - Accent5 4" xfId="18132" xr:uid="{D3BA0634-C119-49DC-885B-3F1FB69E6E95}"/>
    <cellStyle name="40% - Accent5 4 2" xfId="18133" xr:uid="{BE2707A9-53F0-4E88-91F0-37BE2CFAAE9F}"/>
    <cellStyle name="40% - Accent5 4 2 2" xfId="18134" xr:uid="{2C71B196-60C3-402F-8E98-E131CD2BCFF4}"/>
    <cellStyle name="40% - Accent5 4 2 3" xfId="18135" xr:uid="{0FE2CFB7-8823-4401-9A4E-97CAD0BE32BF}"/>
    <cellStyle name="40% - Accent5 4 2_AVA DVA EL" xfId="18136" xr:uid="{8B82D28C-4DE5-48AB-90B6-079666DF11AA}"/>
    <cellStyle name="40% - Accent5 4 3" xfId="18137" xr:uid="{C789D9C5-2E0A-4475-B73F-334B5ACE571E}"/>
    <cellStyle name="40% - Accent5 4 3 2" xfId="18138" xr:uid="{50C8FD9E-B98E-416E-B0DE-DB21163EDA4A}"/>
    <cellStyle name="40% - Accent5 4 3 3" xfId="18139" xr:uid="{77FF96EB-AB61-4840-81F8-DF1F9A046F88}"/>
    <cellStyle name="40% - Accent5 4 3_AVA DVA EL" xfId="18140" xr:uid="{1B16A9CC-B5DB-4DB0-B6A3-CA7C3D2AB263}"/>
    <cellStyle name="40% - Accent5 4 4" xfId="18141" xr:uid="{6B234999-C2C3-4FB6-8412-4AE6F04E605B}"/>
    <cellStyle name="40% - Accent5 4 4 2" xfId="18142" xr:uid="{F245CA0B-E8FB-4ECF-B84F-642F7556B7B3}"/>
    <cellStyle name="40% - Accent5 4 4 3" xfId="18143" xr:uid="{119832CF-0992-438D-B5F2-66F1FE4DEC7C}"/>
    <cellStyle name="40% - Accent5 4 4_AVA DVA EL" xfId="18144" xr:uid="{977E09F7-C6AB-419A-9FA2-0ADE51953993}"/>
    <cellStyle name="40% - Accent5 4 5" xfId="18145" xr:uid="{8C05D74D-D90B-4ABF-A2D4-CEC602D500E3}"/>
    <cellStyle name="40% - Accent5 4_AVA DVA EL" xfId="18146" xr:uid="{B32B8EB1-2E75-47BB-988F-AAE1A0086738}"/>
    <cellStyle name="40% - Accent5 5" xfId="18147" xr:uid="{B032173D-19DA-491E-828F-C020883E5B13}"/>
    <cellStyle name="40% - Accent5 5 2" xfId="18148" xr:uid="{553D1528-DBE0-466A-A8DF-1E28ACFDC27F}"/>
    <cellStyle name="40% - Accent5 5 2 2" xfId="18149" xr:uid="{DAEA6106-EDB1-449B-82DC-80118E70D388}"/>
    <cellStyle name="40% - Accent5 5 2 3" xfId="18150" xr:uid="{DA774C4F-7477-4B21-BCF0-BB596084E151}"/>
    <cellStyle name="40% - Accent5 5 2_AVA DVA EL" xfId="18151" xr:uid="{2C4223CC-7822-4BA7-9035-5B171B379F1A}"/>
    <cellStyle name="40% - Accent5 5 3" xfId="18152" xr:uid="{A331937E-C036-4CFD-8D26-E62EB36956AE}"/>
    <cellStyle name="40% - Accent5 5_AVA DVA EL" xfId="18153" xr:uid="{B08FA2E4-E19A-409C-BC4C-B6600E15D6F8}"/>
    <cellStyle name="40% - Accent5 6" xfId="18154" xr:uid="{E7F3DBB2-D251-4098-ADC1-D76A09FE952A}"/>
    <cellStyle name="40% - Accent5 6 2" xfId="18155" xr:uid="{0DC42240-7306-4BAA-9F3B-DA09ECDFCFA5}"/>
    <cellStyle name="40% - Accent5 6 2 2" xfId="18156" xr:uid="{32FA1967-74E0-493C-851F-792D57087CE6}"/>
    <cellStyle name="40% - Accent5 6 2 3" xfId="18157" xr:uid="{CEF40227-4CB6-454F-9005-8B2BD44134F3}"/>
    <cellStyle name="40% - Accent5 6 2_AVA DVA EL" xfId="18158" xr:uid="{76DB2537-C2CE-49C8-AF9E-B5299A57E642}"/>
    <cellStyle name="40% - Accent5 6 3" xfId="18159" xr:uid="{A42916BF-4202-4DC9-9D8D-D1C271FC9E0E}"/>
    <cellStyle name="40% - Accent5 6_AVA DVA EL" xfId="18160" xr:uid="{CA4C62E0-27E4-4109-BAD9-4CDFCF0BDC6A}"/>
    <cellStyle name="40% - Accent5 7" xfId="18161" xr:uid="{486A826D-1809-4659-B303-A30A108911AB}"/>
    <cellStyle name="40% - Accent5 7 2" xfId="18162" xr:uid="{0B03C769-0197-475C-87FC-6AFA951EE826}"/>
    <cellStyle name="40% - Accent5 7 2 2" xfId="18163" xr:uid="{CC77E0F1-B8D6-44BD-87C7-CDC47E39CDFA}"/>
    <cellStyle name="40% - Accent5 7 2 3" xfId="18164" xr:uid="{87529FD3-4C1D-4D81-A368-35939B2A47A5}"/>
    <cellStyle name="40% - Accent5 7 2_AVA DVA EL" xfId="18165" xr:uid="{06503DFD-1026-4E07-8770-CCE45711D48F}"/>
    <cellStyle name="40% - Accent5 7 3" xfId="18166" xr:uid="{FBDB2234-330D-4C8E-896F-4D16EADA633E}"/>
    <cellStyle name="40% - Accent5 7_AVA DVA EL" xfId="18167" xr:uid="{1114C26D-8F06-4CAD-A2E2-0BDF3579474C}"/>
    <cellStyle name="40% - Accent5 8" xfId="18168" xr:uid="{7FE7D212-E25A-4B5D-9EDD-DE3F78107D32}"/>
    <cellStyle name="40% - Accent5 8 2" xfId="18169" xr:uid="{EE319441-36D0-4B14-AFDA-ECD2C31B5997}"/>
    <cellStyle name="40% - Accent5 8 2 2" xfId="18170" xr:uid="{0D7935A6-5861-4BE9-A28D-A76138228B72}"/>
    <cellStyle name="40% - Accent5 8 2 3" xfId="18171" xr:uid="{DE0AD935-0371-4478-BBD8-791F6D406A99}"/>
    <cellStyle name="40% - Accent5 8 2_AVA DVA EL" xfId="18172" xr:uid="{6B1088A6-55CE-4A17-9E8E-DA6602DA4971}"/>
    <cellStyle name="40% - Accent5 8 3" xfId="18173" xr:uid="{304BDB30-390D-429E-A118-70E851ABBB45}"/>
    <cellStyle name="40% - Accent5 8_AVA DVA EL" xfId="18174" xr:uid="{EF475FE3-13AF-42C7-A423-74A542BF4327}"/>
    <cellStyle name="40% - Accent5 9" xfId="18175" xr:uid="{691536D3-032F-44DC-B5BA-A993E8DF5C25}"/>
    <cellStyle name="40% - Accent5 9 2" xfId="18176" xr:uid="{890E25B0-DF80-4F2A-BD83-E4B4BF7045AA}"/>
    <cellStyle name="40% - Accent5 9 2 2" xfId="18177" xr:uid="{7C2B0A05-977D-4ADD-9D6C-7EA3F905DFD8}"/>
    <cellStyle name="40% - Accent5 9 2 3" xfId="18178" xr:uid="{3D954AE7-06E9-4050-834B-1765BD8F1C18}"/>
    <cellStyle name="40% - Accent5 9 2_AVA DVA EL" xfId="18179" xr:uid="{49FC903B-0998-4006-9620-C95EB6A093FD}"/>
    <cellStyle name="40% - Accent5 9 3" xfId="18180" xr:uid="{14798B0F-5D1D-46DF-A244-26AA0EE96DB8}"/>
    <cellStyle name="40% - Accent5 9_AVA DVA EL" xfId="18181" xr:uid="{B6B63637-2C0B-463E-850E-3E4BD66C36E4}"/>
    <cellStyle name="40% - Accent5_4Q16" xfId="18182" xr:uid="{D2F42A3F-A509-41D2-971D-E957760235FE}"/>
    <cellStyle name="40% - Accent6" xfId="4784" xr:uid="{5D57946A-CD36-4FB7-B703-7B46F218A420}"/>
    <cellStyle name="40% - Accent6 10" xfId="18183" xr:uid="{73329189-40CF-450E-B57B-96016444C889}"/>
    <cellStyle name="40% - Accent6 10 2" xfId="18184" xr:uid="{7F83204F-CC33-4E54-A752-4C41F787695C}"/>
    <cellStyle name="40% - Accent6 10 2 2" xfId="18185" xr:uid="{FCE48EA4-3862-4A9F-8ED6-2B3A63D6314B}"/>
    <cellStyle name="40% - Accent6 10 2 3" xfId="18186" xr:uid="{665FCD4C-C4F5-4023-A85B-48775C9F26FA}"/>
    <cellStyle name="40% - Accent6 10 2_AVA DVA EL" xfId="18187" xr:uid="{FB6F0FBD-C71E-4E6D-9788-4B760CD28A80}"/>
    <cellStyle name="40% - Accent6 10 3" xfId="18188" xr:uid="{C6A9DCFC-D28C-4697-BCF3-F306057DB6BD}"/>
    <cellStyle name="40% - Accent6 10 4" xfId="18189" xr:uid="{F555F61F-FAC5-4A20-905A-CBA9DF670487}"/>
    <cellStyle name="40% - Accent6 10_AVA DVA EL" xfId="18190" xr:uid="{97556E94-642C-4EF3-95AA-C66A0A110210}"/>
    <cellStyle name="40% - Accent6 11" xfId="18191" xr:uid="{2B9EC2FE-17E6-438E-B2EE-DF7FF42B6A51}"/>
    <cellStyle name="40% - Accent6 11 2" xfId="18192" xr:uid="{16EA834D-F2D5-4437-876F-820400D6DA68}"/>
    <cellStyle name="40% - Accent6 11 2 2" xfId="18193" xr:uid="{5892B590-25E1-4EE7-9A23-702931361B16}"/>
    <cellStyle name="40% - Accent6 11 2 3" xfId="18194" xr:uid="{8191BC02-F134-4326-9C55-E74F44F17028}"/>
    <cellStyle name="40% - Accent6 11 2_AVA DVA EL" xfId="18195" xr:uid="{D05E6593-25C5-4AED-B00C-755FC58137C2}"/>
    <cellStyle name="40% - Accent6 11 3" xfId="18196" xr:uid="{7874A1D7-6B85-4812-BE92-16E413C8793E}"/>
    <cellStyle name="40% - Accent6 11 4" xfId="18197" xr:uid="{FC24CF50-FF6B-4E69-8306-218378458DC5}"/>
    <cellStyle name="40% - Accent6 11_AVA DVA EL" xfId="18198" xr:uid="{70173635-B17C-4CF4-93BB-1C7CAFB9F20D}"/>
    <cellStyle name="40% - Accent6 12" xfId="18199" xr:uid="{66400910-5138-4AA5-ADE5-EC948A683610}"/>
    <cellStyle name="40% - Accent6 12 2" xfId="18200" xr:uid="{17553E99-5AE6-400A-B6FF-5F7CC2AFF557}"/>
    <cellStyle name="40% - Accent6 12 2 2" xfId="18201" xr:uid="{15FCB371-4065-4779-8235-798D45693047}"/>
    <cellStyle name="40% - Accent6 12 2 3" xfId="18202" xr:uid="{F1487928-8EA3-4300-B440-96214E3CECD4}"/>
    <cellStyle name="40% - Accent6 12 2_AVA DVA EL" xfId="18203" xr:uid="{6BF24B9C-3137-4D06-B4E3-BCAA096C6FB1}"/>
    <cellStyle name="40% - Accent6 12 3" xfId="18204" xr:uid="{C4501CE3-B8D6-49B2-98C4-A869913675F3}"/>
    <cellStyle name="40% - Accent6 12 4" xfId="18205" xr:uid="{B1425752-A0A9-4B33-97AC-916E116F28BE}"/>
    <cellStyle name="40% - Accent6 12_AVA DVA EL" xfId="18206" xr:uid="{974304E4-5FF1-437D-995B-60AA08D8922F}"/>
    <cellStyle name="40% - Accent6 13" xfId="18207" xr:uid="{34486AFA-B35D-41B4-96C7-3DD9FA77DFEF}"/>
    <cellStyle name="40% - Accent6 13 2" xfId="18208" xr:uid="{87823AF4-6AA6-4547-BB76-E07078119797}"/>
    <cellStyle name="40% - Accent6 13 3" xfId="18209" xr:uid="{A2B1A32A-60B4-425A-8365-284E44C19EFA}"/>
    <cellStyle name="40% - Accent6 13_AVA DVA EL" xfId="18210" xr:uid="{C6AE7144-13C7-4AD0-97EA-423A0FED6E15}"/>
    <cellStyle name="40% - Accent6 14" xfId="18211" xr:uid="{6249A42B-B53B-4BD9-8770-7BB3C11D7DC5}"/>
    <cellStyle name="40% - Accent6 14 2" xfId="18212" xr:uid="{ABD24875-17D4-4536-9645-B8DA894DAC1C}"/>
    <cellStyle name="40% - Accent6 14 3" xfId="18213" xr:uid="{7340C19A-0FB7-4643-99BB-2CFCCD2E1F7B}"/>
    <cellStyle name="40% - Accent6 14_AVA DVA EL" xfId="18214" xr:uid="{995695C8-867D-4B3E-A4E2-29FBDDA68538}"/>
    <cellStyle name="40% - Accent6 15" xfId="18215" xr:uid="{A4E038EA-C2C9-455E-8A5E-12DDF36A616D}"/>
    <cellStyle name="40% - Accent6 15 2" xfId="18216" xr:uid="{B0A80765-6810-44E4-A0FA-B1CD1555240F}"/>
    <cellStyle name="40% - Accent6 15 3" xfId="18217" xr:uid="{C47D2333-C436-43E1-BE0F-209C4EF42AA2}"/>
    <cellStyle name="40% - Accent6 15_AVA DVA EL" xfId="18218" xr:uid="{B3DCE547-5A64-48A2-BD01-FC06B8C18B4C}"/>
    <cellStyle name="40% - Accent6 16" xfId="18219" xr:uid="{47FC8147-39D5-40B1-9179-B0BC0894A669}"/>
    <cellStyle name="40% - Accent6 17" xfId="18220" xr:uid="{D1C627A7-1C59-4657-AE1F-65B54BFD6343}"/>
    <cellStyle name="40% - Accent6 19" xfId="42705" xr:uid="{13882766-9B6B-4EDF-9500-40926E0907CB}"/>
    <cellStyle name="40% - Accent6 2" xfId="4785" xr:uid="{9DF2D372-8FEE-467F-842A-C34FA5157522}"/>
    <cellStyle name="40% - Accent6 2 2" xfId="4786" xr:uid="{6B02B875-FE48-427B-9154-AC89A02469AC}"/>
    <cellStyle name="40% - Accent6 2 2 2" xfId="18221" xr:uid="{E4BD67A3-4601-4FC2-BD4F-6CDDA6635F4E}"/>
    <cellStyle name="40% - Accent6 2 2 2 2" xfId="18222" xr:uid="{F0933079-2F17-4A5A-B825-16903BD6201F}"/>
    <cellStyle name="40% - Accent6 2 2 2 3" xfId="18223" xr:uid="{C9BCBA1A-77CE-447C-897F-83AB559E899B}"/>
    <cellStyle name="40% - Accent6 2 2 2_AVA DVA EL" xfId="18224" xr:uid="{E576712B-9D81-4D9F-AB88-904EF6CD7911}"/>
    <cellStyle name="40% - Accent6 2 2 3" xfId="18225" xr:uid="{772FB5EF-B4CE-437B-B56F-483A4C0169CB}"/>
    <cellStyle name="40% - Accent6 2 2 3 2" xfId="18226" xr:uid="{471B10F1-AF68-47F6-B8F7-2C4F97C9DD52}"/>
    <cellStyle name="40% - Accent6 2 2 3 3" xfId="18227" xr:uid="{0BCA3BFF-F386-4291-A635-1E0F3D9D724E}"/>
    <cellStyle name="40% - Accent6 2 2 3_AVA DVA EL" xfId="18228" xr:uid="{EFB26CFA-4E92-4EEF-BCE9-D40A7E95FB92}"/>
    <cellStyle name="40% - Accent6 2 2 4" xfId="18229" xr:uid="{48E43849-8875-4BA9-B8E4-8949F076A56D}"/>
    <cellStyle name="40% - Accent6 2 2 4 2" xfId="18230" xr:uid="{0EDED695-091F-431B-BCC4-D1080D87154D}"/>
    <cellStyle name="40% - Accent6 2 2 4 3" xfId="18231" xr:uid="{623D0291-72CB-4617-9510-F7FB96C6FB62}"/>
    <cellStyle name="40% - Accent6 2 2 4_AVA DVA EL" xfId="18232" xr:uid="{B2ED1DC1-CCB4-4570-954B-0B6F14C4D54D}"/>
    <cellStyle name="40% - Accent6 2 2 5" xfId="18233" xr:uid="{EAC397C2-9F47-4CC4-98A0-8B3FAAC36C31}"/>
    <cellStyle name="40% - Accent6 2 2 5 2" xfId="18234" xr:uid="{F2E8E926-D186-4FE8-8E94-B8E9B3BFF985}"/>
    <cellStyle name="40% - Accent6 2 2 5 3" xfId="18235" xr:uid="{34AE84C1-3DF3-4F0F-804B-722058CB0A3D}"/>
    <cellStyle name="40% - Accent6 2 2 5_AVA DVA EL" xfId="18236" xr:uid="{75451AA8-EC31-426D-8C61-598181114551}"/>
    <cellStyle name="40% - Accent6 2 2 6" xfId="18237" xr:uid="{9C2D5B3C-A758-435B-85AF-662F24A0F362}"/>
    <cellStyle name="40% - Accent6 2 2 6 2" xfId="18238" xr:uid="{6863FA07-0C3B-4721-B6A5-483F41B605D6}"/>
    <cellStyle name="40% - Accent6 2 2 6 3" xfId="18239" xr:uid="{0C8FA1A7-83D4-47FA-976B-5B32AF6AC9F4}"/>
    <cellStyle name="40% - Accent6 2 2 6_AVA DVA EL" xfId="18240" xr:uid="{D8B49E16-E6C6-44FA-A749-730F1E02FA16}"/>
    <cellStyle name="40% - Accent6 2 2 7" xfId="18241" xr:uid="{C03D40D3-3F89-4D3A-A10D-B33BACE3B4AB}"/>
    <cellStyle name="40% - Accent6 2 2_AVA DVA EL" xfId="18242" xr:uid="{557B8C21-A497-4C7E-8B8A-D86E2A271F35}"/>
    <cellStyle name="40% - Accent6 2 3" xfId="4787" xr:uid="{6D43B4FD-677E-4B28-B69F-D0B49521BF3A}"/>
    <cellStyle name="40% - Accent6 2 3 2" xfId="4788" xr:uid="{7E1D678B-9D7B-41CB-8D31-8EEDC858D269}"/>
    <cellStyle name="40% - Accent6 2 3 2 2" xfId="18243" xr:uid="{D9DCED8F-0230-4781-9D72-A76604A6104D}"/>
    <cellStyle name="40% - Accent6 2 3 2 3" xfId="18244" xr:uid="{C2162DA7-125F-415B-8684-369B3F612F2E}"/>
    <cellStyle name="40% - Accent6 2 3 2_AVA DVA EL" xfId="18245"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090" xr:uid="{499258C6-5FFB-4137-8267-E92AAC1D81FF}"/>
    <cellStyle name="40% - Accent6 2 3_AVA DVA EL" xfId="18246" xr:uid="{02110662-BB9B-4F6C-BD9A-4B1ABE1DB167}"/>
    <cellStyle name="40% - Accent6 2 4" xfId="4792" xr:uid="{179EBABA-0686-4426-B70B-22AAF76F7057}"/>
    <cellStyle name="40% - Accent6 2 4 2" xfId="18247" xr:uid="{45E40840-0448-4A8C-9F6D-6C95378EC49F}"/>
    <cellStyle name="40% - Accent6 2 4 2 2" xfId="18248" xr:uid="{F71BCD9C-B742-4553-B51D-0371435C2149}"/>
    <cellStyle name="40% - Accent6 2 4 2 3" xfId="18249" xr:uid="{398FD29A-BAAD-401A-9D1D-0D88EFB016DC}"/>
    <cellStyle name="40% - Accent6 2 4 2_AVA DVA EL" xfId="18250" xr:uid="{C5C5B8D2-A40F-4049-B4DC-BBCEA6C4F5A1}"/>
    <cellStyle name="40% - Accent6 2 4 3" xfId="18251" xr:uid="{F916F50E-D470-4FAA-B5BF-91DC203C728E}"/>
    <cellStyle name="40% - Accent6 2 4 4" xfId="18252" xr:uid="{CDE9714E-AF16-412C-AF8F-3E77D7BF6EF2}"/>
    <cellStyle name="40% - Accent6 2 4_AVA DVA EL" xfId="18253" xr:uid="{3054A9B5-332F-4E17-B660-1D66BC7ADF20}"/>
    <cellStyle name="40% - Accent6 2 5" xfId="18254" xr:uid="{C15CB1F8-CADB-47C6-A1FC-F2DFF1EC4124}"/>
    <cellStyle name="40% - Accent6 2 5 2" xfId="18255" xr:uid="{3C479E37-D43D-426F-BB8C-B7D88149C931}"/>
    <cellStyle name="40% - Accent6 2 5 3" xfId="18256" xr:uid="{864DFD37-FE53-49C0-BDA4-BC0E8C48B9D4}"/>
    <cellStyle name="40% - Accent6 2 5_AVA DVA EL" xfId="18257" xr:uid="{885C7AAE-AFA7-4A33-9536-AE164EEBA172}"/>
    <cellStyle name="40% - Accent6 2 6" xfId="18258" xr:uid="{AB6795B1-B7AF-4FD3-A3B7-7CD909F3EC81}"/>
    <cellStyle name="40% - Accent6 2 6 2" xfId="18259" xr:uid="{1A985EE1-9BB2-47F4-AABF-15B72AF60580}"/>
    <cellStyle name="40% - Accent6 2 6 3" xfId="18260" xr:uid="{AFAFA581-48EC-4607-8E45-625AA5772C26}"/>
    <cellStyle name="40% - Accent6 2 6_AVA DVA EL" xfId="18261" xr:uid="{FC25E322-A2E3-4BD1-BC52-1A9B14C59478}"/>
    <cellStyle name="40% - Accent6 2 7" xfId="18262" xr:uid="{32644A37-C892-4A78-9238-19A90F583920}"/>
    <cellStyle name="40% - Accent6 2 7 2" xfId="18263" xr:uid="{8BA73AF0-EAAE-4BAF-9F9F-2ED471D6E4BA}"/>
    <cellStyle name="40% - Accent6 2 7 3" xfId="18264" xr:uid="{315BFCC1-0C27-4685-9835-21CB4C1D2CA8}"/>
    <cellStyle name="40% - Accent6 2 7_AVA DVA EL" xfId="18265" xr:uid="{7082CED0-382A-43F0-9DA9-A519FF311582}"/>
    <cellStyle name="40% - Accent6 2 8" xfId="18266" xr:uid="{FF9835CC-EAC1-4F1C-B8E7-5A3759E75838}"/>
    <cellStyle name="40% - Accent6 2 9" xfId="41091" xr:uid="{1722DC5D-4594-47F1-9807-68C40EBFE845}"/>
    <cellStyle name="40% - Accent6 2_4Q16" xfId="18267" xr:uid="{04B8378E-B32A-4938-ABB4-08D671165572}"/>
    <cellStyle name="40% - Accent6 20" xfId="42747" xr:uid="{5A7547A2-2D59-43B7-A410-18CA12D852C1}"/>
    <cellStyle name="40% - Accent6 21" xfId="42785" xr:uid="{7BB09244-989A-4169-82D2-5B0E07AC9A00}"/>
    <cellStyle name="40% - Accent6 3" xfId="4793" xr:uid="{65BD1A57-23C8-46E9-BCF1-ABC52F542C94}"/>
    <cellStyle name="40% - Accent6 3 2" xfId="18268" xr:uid="{0D8594C6-D409-451F-8337-2F7E15E26083}"/>
    <cellStyle name="40% - Accent6 3 2 2" xfId="18269" xr:uid="{AF2BC743-3170-4E16-806E-CF6FBAD5945A}"/>
    <cellStyle name="40% - Accent6 3 2 3" xfId="18270" xr:uid="{27E99D5B-4B3F-4D20-897D-40B4D61BBBDB}"/>
    <cellStyle name="40% - Accent6 3 2_AVA DVA EL" xfId="18271" xr:uid="{69C86B23-E2B2-48E7-8561-F511919AA756}"/>
    <cellStyle name="40% - Accent6 3 3" xfId="18272" xr:uid="{7BB4316B-439A-40D7-B3EC-D43615721BC2}"/>
    <cellStyle name="40% - Accent6 3_AVA DVA EL" xfId="18273" xr:uid="{E5220A7A-07EE-43CD-9B94-81632743E4AB}"/>
    <cellStyle name="40% - Accent6 4" xfId="18274" xr:uid="{25E3FD15-3A17-428D-9B01-E97B61234C28}"/>
    <cellStyle name="40% - Accent6 4 2" xfId="18275" xr:uid="{4DBA5E17-0D52-4CBF-AB7F-EBE8A4F3A40C}"/>
    <cellStyle name="40% - Accent6 4 2 2" xfId="18276" xr:uid="{B96D6C81-DA32-4EFA-88E2-A1B380398EFD}"/>
    <cellStyle name="40% - Accent6 4 2 3" xfId="18277" xr:uid="{066F3DA4-EE77-43D1-B413-3F46D20221CB}"/>
    <cellStyle name="40% - Accent6 4 2_AVA DVA EL" xfId="18278" xr:uid="{33C6C647-FBA3-4778-BC4E-26DA7DF2C18E}"/>
    <cellStyle name="40% - Accent6 4 3" xfId="18279" xr:uid="{31258D94-4C92-4D6F-92B6-55D65A348296}"/>
    <cellStyle name="40% - Accent6 4 3 2" xfId="18280" xr:uid="{163518BE-8114-4A01-B7EC-33BEDFB3EB7A}"/>
    <cellStyle name="40% - Accent6 4 3 3" xfId="18281" xr:uid="{86C8680C-C3F8-479E-9192-F0D390B316EB}"/>
    <cellStyle name="40% - Accent6 4 3_AVA DVA EL" xfId="18282" xr:uid="{B52778D1-0A8B-40A1-88D1-2E62CEC22CBA}"/>
    <cellStyle name="40% - Accent6 4 4" xfId="18283" xr:uid="{FE0D7C57-B6A0-4BC5-915F-39011AEB9F09}"/>
    <cellStyle name="40% - Accent6 4 4 2" xfId="18284" xr:uid="{E47AB345-6D88-405A-95A7-B2D1ED515F98}"/>
    <cellStyle name="40% - Accent6 4 4 3" xfId="18285" xr:uid="{729C7382-7F70-4BDD-A0CE-6D273D10C064}"/>
    <cellStyle name="40% - Accent6 4 4_AVA DVA EL" xfId="18286" xr:uid="{62871215-BDFC-4EAF-8A7B-65B31478FEEE}"/>
    <cellStyle name="40% - Accent6 4 5" xfId="18287" xr:uid="{229A0E09-F017-48BE-8D62-80B299604D61}"/>
    <cellStyle name="40% - Accent6 4_AVA DVA EL" xfId="18288" xr:uid="{7E5A3A49-E690-4F7F-BE44-400DA966D1E3}"/>
    <cellStyle name="40% - Accent6 5" xfId="18289" xr:uid="{1A95F3B9-2F11-49AC-9C3F-28F117ACD440}"/>
    <cellStyle name="40% - Accent6 5 2" xfId="18290" xr:uid="{52CA6B84-D7CA-46BE-BB91-9783908EAC2D}"/>
    <cellStyle name="40% - Accent6 5 2 2" xfId="18291" xr:uid="{8C593727-48B9-422A-9B1E-4975962959C2}"/>
    <cellStyle name="40% - Accent6 5 2 3" xfId="18292" xr:uid="{9406594D-6FBD-4841-A05D-195218F4D975}"/>
    <cellStyle name="40% - Accent6 5 2_AVA DVA EL" xfId="18293" xr:uid="{DA1E11BA-75EB-4391-AD67-CA4C9CEE21BC}"/>
    <cellStyle name="40% - Accent6 5 3" xfId="18294" xr:uid="{B7181C57-DA96-4F2E-8581-F824716A735C}"/>
    <cellStyle name="40% - Accent6 5_AVA DVA EL" xfId="18295" xr:uid="{31DA544C-618D-4A3E-9A03-2F5D21A77015}"/>
    <cellStyle name="40% - Accent6 6" xfId="18296" xr:uid="{86A397B0-0CE0-46AC-B739-10644E17967B}"/>
    <cellStyle name="40% - Accent6 6 2" xfId="18297" xr:uid="{32764162-11A2-4FF8-BFFA-4AF9039DFA74}"/>
    <cellStyle name="40% - Accent6 6 2 2" xfId="18298" xr:uid="{4FA30953-55F3-4FFB-B886-90FE03E73D77}"/>
    <cellStyle name="40% - Accent6 6 2 3" xfId="18299" xr:uid="{A4D292C3-C94A-49BF-BCE8-679EC5FD1261}"/>
    <cellStyle name="40% - Accent6 6 2_AVA DVA EL" xfId="18300" xr:uid="{3717DB49-9060-4107-90EB-01F91B73B141}"/>
    <cellStyle name="40% - Accent6 6 3" xfId="18301" xr:uid="{EADD4C67-C0E6-4990-A29D-395267C316D6}"/>
    <cellStyle name="40% - Accent6 6_AVA DVA EL" xfId="18302" xr:uid="{36FBC91B-A24D-418F-968E-8A10D4FB1195}"/>
    <cellStyle name="40% - Accent6 7" xfId="18303" xr:uid="{F413AC44-14FA-4B17-9C46-B0E99AD401B9}"/>
    <cellStyle name="40% - Accent6 7 2" xfId="18304" xr:uid="{2C4E853F-2CE4-45A2-8252-BD83D0249C6E}"/>
    <cellStyle name="40% - Accent6 7 2 2" xfId="18305" xr:uid="{8E5DA8CB-77BA-4F7F-B45D-10B1835BC1F4}"/>
    <cellStyle name="40% - Accent6 7 2 3" xfId="18306" xr:uid="{4FBF2DC6-5E79-45CA-9790-CE61E0444D6F}"/>
    <cellStyle name="40% - Accent6 7 2_AVA DVA EL" xfId="18307" xr:uid="{0ECDDF67-D898-4A06-B6E4-387BFE8B41D3}"/>
    <cellStyle name="40% - Accent6 7 3" xfId="18308" xr:uid="{D499762F-B44E-4491-B608-7FC5BAAD30B1}"/>
    <cellStyle name="40% - Accent6 7 3 2" xfId="18309" xr:uid="{C8799373-0498-4E3F-8C0E-4CD0606A36EF}"/>
    <cellStyle name="40% - Accent6 7 3 3" xfId="18310" xr:uid="{C60D9E46-0E99-4FF8-95C1-3636DC80CF3B}"/>
    <cellStyle name="40% - Accent6 7 3_AVA DVA EL" xfId="18311" xr:uid="{296233A7-64B5-45E8-9195-C0598DE16862}"/>
    <cellStyle name="40% - Accent6 7 4" xfId="18312" xr:uid="{F247749A-6A7A-4D31-8EF8-E4D9BA806317}"/>
    <cellStyle name="40% - Accent6 7_AVA DVA EL" xfId="18313" xr:uid="{1B9FB5A2-A42D-4BAA-885B-82ECF380EBE6}"/>
    <cellStyle name="40% - Accent6 8" xfId="18314" xr:uid="{F30ABB4F-057E-443F-8F79-AA0CCBE9449A}"/>
    <cellStyle name="40% - Accent6 8 2" xfId="18315" xr:uid="{B2D3B653-7DFB-4C47-8BEA-DADCEFAEC356}"/>
    <cellStyle name="40% - Accent6 8 2 2" xfId="18316" xr:uid="{8D139C5C-D254-41EA-81DB-BF3ABE6036C7}"/>
    <cellStyle name="40% - Accent6 8 2 3" xfId="18317" xr:uid="{8B89D015-C9C7-461C-A266-CA95E7A3F7DC}"/>
    <cellStyle name="40% - Accent6 8 2_AVA DVA EL" xfId="18318" xr:uid="{13F14748-1304-42DB-B391-370212E568A1}"/>
    <cellStyle name="40% - Accent6 8 3" xfId="18319" xr:uid="{12F8C812-35EA-4884-9C3A-B9C033023ACE}"/>
    <cellStyle name="40% - Accent6 8 3 2" xfId="18320" xr:uid="{D8F096C6-976D-42BA-AE33-F980950DF13C}"/>
    <cellStyle name="40% - Accent6 8 3 3" xfId="18321" xr:uid="{58BD70ED-196F-4FB4-92B1-40A35E302E72}"/>
    <cellStyle name="40% - Accent6 8 3_AVA DVA EL" xfId="18322" xr:uid="{EAB1E31E-59A2-42FF-B82B-9EB6640E161C}"/>
    <cellStyle name="40% - Accent6 8 4" xfId="18323" xr:uid="{23CCAAD2-D342-4D18-8047-AACD7E112E88}"/>
    <cellStyle name="40% - Accent6 8_AVA DVA EL" xfId="18324" xr:uid="{40E989E8-C3DB-4BE4-BCED-8B93A75BF294}"/>
    <cellStyle name="40% - Accent6 9" xfId="18325" xr:uid="{C82FA9DF-7125-4FE5-8995-AEF49CFC5C9E}"/>
    <cellStyle name="40% - Accent6 9 2" xfId="18326" xr:uid="{51BC403C-93B1-4F5D-BDC1-3000E54D8D3B}"/>
    <cellStyle name="40% - Accent6 9 2 2" xfId="18327" xr:uid="{DE2ED5A4-1EBF-4745-A373-0DE248F2227E}"/>
    <cellStyle name="40% - Accent6 9 2 3" xfId="18328" xr:uid="{56D1E7AC-467D-438E-BF57-01B5C9BA3579}"/>
    <cellStyle name="40% - Accent6 9 2_AVA DVA EL" xfId="18329" xr:uid="{77DB2875-B229-4E09-9D8F-F0E50B2F79A9}"/>
    <cellStyle name="40% - Accent6 9 3" xfId="18330" xr:uid="{D7904DCE-757D-400F-A187-7D554C61FC57}"/>
    <cellStyle name="40% - Accent6 9 3 2" xfId="18331" xr:uid="{9D3EC2DA-925D-4872-8739-2A9CFE7306FF}"/>
    <cellStyle name="40% - Accent6 9 3 3" xfId="18332" xr:uid="{7006E32A-BB21-4EC0-92A3-83540F7BDC26}"/>
    <cellStyle name="40% - Accent6 9 3_AVA DVA EL" xfId="18333" xr:uid="{04B81871-CD2A-4AAE-83B4-85937F52C945}"/>
    <cellStyle name="40% - Accent6 9 4" xfId="18334" xr:uid="{0508C378-EF85-4D51-A7E3-CDE51848EDAE}"/>
    <cellStyle name="40% - Accent6 9_AVA DVA EL" xfId="18335" xr:uid="{9EA0922C-E1C3-428F-8DC6-C6307481EAB4}"/>
    <cellStyle name="40% - Accent6_4Q16" xfId="18336" xr:uid="{23FAE23A-AD42-4AD1-8F2B-EA4022C25217}"/>
    <cellStyle name="40% - akcent 1" xfId="4794" xr:uid="{8B778BDC-F788-4914-B20F-402B4EF0A5C0}"/>
    <cellStyle name="40% - akcent 1 2" xfId="18337" xr:uid="{BC850AA1-0B83-4F0F-BA7A-1DA499617074}"/>
    <cellStyle name="40% - akcent 1 3" xfId="18338" xr:uid="{965DEB5A-957B-402A-98A1-F9D246B43EB5}"/>
    <cellStyle name="40% - akcent 1_AVA DVA EL" xfId="18339" xr:uid="{C7875C2C-619B-4712-BC13-88DEB91BEEB1}"/>
    <cellStyle name="40% - akcent 2" xfId="4795" xr:uid="{CE0B3832-F6DC-46F8-A8D8-E6CF05D7718A}"/>
    <cellStyle name="40% - akcent 2 2" xfId="18340" xr:uid="{30EADE63-CF92-4249-9E2F-D849ABFECA6F}"/>
    <cellStyle name="40% - akcent 2 3" xfId="18341" xr:uid="{E7EF42E8-8FDE-4934-9C02-170A9360DA7C}"/>
    <cellStyle name="40% - akcent 2_AVA DVA EL" xfId="18342" xr:uid="{35D7556E-67F4-4DF7-9054-BCD3559547A9}"/>
    <cellStyle name="40% - akcent 3" xfId="4796" xr:uid="{5AF1664C-5339-47BA-B0E9-264EE794BFAA}"/>
    <cellStyle name="40% - akcent 3 2" xfId="18343" xr:uid="{55152009-32D2-4639-A62A-7C236C437477}"/>
    <cellStyle name="40% - akcent 3 3" xfId="18344" xr:uid="{20DE6A13-FCFB-49EC-9282-D14C228318B3}"/>
    <cellStyle name="40% - akcent 3_AVA DVA EL" xfId="18345" xr:uid="{F11EC703-5A01-429D-B93B-790F9948836F}"/>
    <cellStyle name="40% - akcent 4" xfId="4797" xr:uid="{FF948B42-6132-4088-873C-AD4E470A5F56}"/>
    <cellStyle name="40% - akcent 4 2" xfId="18346" xr:uid="{455F4B29-8B21-42DD-9B9B-A7A38A915948}"/>
    <cellStyle name="40% - akcent 4 3" xfId="18347" xr:uid="{14AEB62F-A77A-4C18-82AC-5F133676DECD}"/>
    <cellStyle name="40% - akcent 4_AVA DVA EL" xfId="18348" xr:uid="{3BF8A346-B777-4368-96CA-A123EC4CF2DA}"/>
    <cellStyle name="40% - akcent 5" xfId="4798" xr:uid="{FEBA44E3-24E9-4C12-BDEE-7260120DAD30}"/>
    <cellStyle name="40% - akcent 5 2" xfId="18349" xr:uid="{18E8E3E1-016B-4CA0-B1AB-414981106896}"/>
    <cellStyle name="40% - akcent 5 3" xfId="18350" xr:uid="{B51C40D0-0948-478B-A46C-26B72394ACB0}"/>
    <cellStyle name="40% - akcent 5_AVA DVA EL" xfId="18351" xr:uid="{AF681DE3-DF93-4DE6-B5D7-3381D5C7CA3B}"/>
    <cellStyle name="40% - akcent 6" xfId="4799" xr:uid="{79D7FF2E-A403-4C5E-B348-D52BC2477786}"/>
    <cellStyle name="40% - akcent 6 2" xfId="18352" xr:uid="{1FB01371-4FD6-4C37-B933-087BB806482D}"/>
    <cellStyle name="40% - akcent 6 3" xfId="18353" xr:uid="{E727EE12-7656-4257-9775-B5A744EB6940}"/>
    <cellStyle name="40% - akcent 6_AVA DVA EL" xfId="18354" xr:uid="{65999688-8DA5-4518-880F-F60CB7020668}"/>
    <cellStyle name="40% - Dekorfärg1" xfId="41968" xr:uid="{AE82AE0E-4379-4BD4-AF43-0319B99A0D72}"/>
    <cellStyle name="40% - Dekorfärg2" xfId="41969" xr:uid="{BADFA269-311C-4299-8431-BC962791BF02}"/>
    <cellStyle name="40% - Dekorfärg3" xfId="41970" xr:uid="{8B332778-4011-4299-8E1C-605E62D05693}"/>
    <cellStyle name="40% - Dekorfärg4" xfId="41971" xr:uid="{984578EC-4BE3-4543-A226-2EC029D05303}"/>
    <cellStyle name="40% - Dekorfärg5" xfId="41972" xr:uid="{98E5E9A0-5D3C-4E03-ADE7-B4F576C78B94}"/>
    <cellStyle name="40% - Dekorfärg6" xfId="41973" xr:uid="{023D869C-3D9C-4889-9681-60CE0BB640D7}"/>
    <cellStyle name="40% - Énfasis1" xfId="18355" xr:uid="{5274504B-0465-4F12-82FD-A51EF3C51342}"/>
    <cellStyle name="40% - Énfasis1 2" xfId="18356" xr:uid="{2E78C685-18F1-43C7-BF51-3E62032E22BE}"/>
    <cellStyle name="40% - Énfasis1 2 2" xfId="18357" xr:uid="{A2ACB929-A905-406E-9850-69E28AF46D5E}"/>
    <cellStyle name="40% - Énfasis1 2_AVA DVA EL" xfId="18358" xr:uid="{D0E53125-8984-4318-8E77-68FF6BDB2E0C}"/>
    <cellStyle name="40% - Énfasis1 3" xfId="18359" xr:uid="{F2264C52-DBF1-41C0-BC23-944B9B54B222}"/>
    <cellStyle name="40% - Énfasis1 3 2" xfId="18360" xr:uid="{890F85AD-CB1C-4ECC-B300-919143F24FB9}"/>
    <cellStyle name="40% - Énfasis1 3_AVA DVA EL" xfId="18361" xr:uid="{E57F6DC0-B7A4-4486-B2DE-A2EF38E92E06}"/>
    <cellStyle name="40% - Énfasis1 4" xfId="18362" xr:uid="{B5B8E9F2-699F-4F3C-A2D6-87040656D606}"/>
    <cellStyle name="40% - Énfasis1_4Q16" xfId="18363" xr:uid="{1CC07729-0345-4230-A879-2586E0B5EB52}"/>
    <cellStyle name="40% - Énfasis2" xfId="18364" xr:uid="{8DBEB9C5-9057-425F-9C15-54C64FFCD351}"/>
    <cellStyle name="40% - Énfasis2 2" xfId="18365" xr:uid="{E545888A-4A0E-46D3-AC3A-5B8FF0F9F81D}"/>
    <cellStyle name="40% - Énfasis2 2 2" xfId="18366" xr:uid="{F44413AE-9BA6-40C8-BD30-081922B7E4BF}"/>
    <cellStyle name="40% - Énfasis2 2_AVA DVA EL" xfId="18367" xr:uid="{8AE7DE41-9D08-4502-9431-ECC2843FBB4D}"/>
    <cellStyle name="40% - Énfasis2 3" xfId="18368" xr:uid="{873DD1B9-9E15-4789-B6AF-66A73A10C585}"/>
    <cellStyle name="40% - Énfasis2 3 2" xfId="18369" xr:uid="{DEAA5F91-FC90-4BCD-B628-9DEC2A22DBAE}"/>
    <cellStyle name="40% - Énfasis2 3_AVA DVA EL" xfId="18370" xr:uid="{D75838D6-F555-46D5-8AB5-FD6D60C55C24}"/>
    <cellStyle name="40% - Énfasis2 4" xfId="18371" xr:uid="{17F33935-B5B5-4DBD-AC3F-E9B11DFCA33D}"/>
    <cellStyle name="40% - Énfasis2_4Q16" xfId="18372" xr:uid="{E4E6DCA2-F9F7-4787-8BB4-78D2A89C7451}"/>
    <cellStyle name="40% - Énfasis3" xfId="18373" xr:uid="{44A3598D-C601-496B-82CD-62FB256B5604}"/>
    <cellStyle name="40% - Énfasis3 2" xfId="18374" xr:uid="{6637EB7C-60D8-47F4-88CA-44883A0E5EC4}"/>
    <cellStyle name="40% - Énfasis3 2 2" xfId="18375" xr:uid="{594664EC-1A1C-458F-9F2B-A3AA8CD535E3}"/>
    <cellStyle name="40% - Énfasis3 2_AVA DVA EL" xfId="18376" xr:uid="{1A487C22-10D3-4820-8E2C-352E7D38A3C8}"/>
    <cellStyle name="40% - Énfasis3 3" xfId="18377" xr:uid="{1E814E4A-E350-4BBA-A991-A3E762534020}"/>
    <cellStyle name="40% - Énfasis3 3 2" xfId="18378" xr:uid="{A2E09E05-0E24-4D04-9C62-10870911396B}"/>
    <cellStyle name="40% - Énfasis3 3_AVA DVA EL" xfId="18379" xr:uid="{4C2B1681-E943-437C-B505-10EF9BE34BA3}"/>
    <cellStyle name="40% - Énfasis3 4" xfId="18380" xr:uid="{20AE8307-61D7-4811-84C6-6F6979D901E6}"/>
    <cellStyle name="40% - Énfasis3_4Q16" xfId="18381" xr:uid="{CCF1621B-8E28-438B-883F-B10A16368AD2}"/>
    <cellStyle name="40% - Énfasis4" xfId="18382" xr:uid="{495BFAB1-8BD3-44E4-A4C5-A12BA648788F}"/>
    <cellStyle name="40% - Énfasis4 2" xfId="18383" xr:uid="{24733C36-4FAB-47F1-B77A-CB6E155838A8}"/>
    <cellStyle name="40% - Énfasis4 2 2" xfId="18384" xr:uid="{12A3BBBC-2411-4CE3-AA69-965F0C57180B}"/>
    <cellStyle name="40% - Énfasis4 2_AVA DVA EL" xfId="18385" xr:uid="{C69EDE15-98D9-4F5E-80CF-D68BC9EBF362}"/>
    <cellStyle name="40% - Énfasis4 3" xfId="18386" xr:uid="{802CE283-9DA2-49CE-8361-B7BDA9F90C4C}"/>
    <cellStyle name="40% - Énfasis4 3 2" xfId="18387" xr:uid="{2EC688B5-BA2F-4E5C-8C3E-136059BB291E}"/>
    <cellStyle name="40% - Énfasis4 3_AVA DVA EL" xfId="18388" xr:uid="{98219722-66BE-4539-B81C-96E91CAB9796}"/>
    <cellStyle name="40% - Énfasis4 4" xfId="18389" xr:uid="{453E471B-89AA-466F-8594-0914CA784C38}"/>
    <cellStyle name="40% - Énfasis4_4Q16" xfId="18390" xr:uid="{D243215E-50BD-479A-B869-190344F04E98}"/>
    <cellStyle name="40% - Énfasis5" xfId="18391" xr:uid="{5E9CCA8A-8BF2-4D78-BCE3-05C20526ED0C}"/>
    <cellStyle name="40% - Énfasis5 2" xfId="18392" xr:uid="{AA1D93DE-516F-4174-A10A-9AA1CC5D6E6A}"/>
    <cellStyle name="40% - Énfasis5 2 2" xfId="18393" xr:uid="{3EA0A51E-B074-4F79-B5A9-D8BF0323852E}"/>
    <cellStyle name="40% - Énfasis5 2_AVA DVA EL" xfId="18394" xr:uid="{8070FF0E-C9EC-4EA8-971E-1721EA53E19A}"/>
    <cellStyle name="40% - Énfasis5 3" xfId="18395" xr:uid="{41EB4CF0-8BD0-491C-A719-C549A0F2DFC5}"/>
    <cellStyle name="40% - Énfasis5 3 2" xfId="18396" xr:uid="{808A9686-91C7-4F41-BAAF-7DBB2D52DC0D}"/>
    <cellStyle name="40% - Énfasis5 3_AVA DVA EL" xfId="18397" xr:uid="{0E5534F4-A07E-4F7C-A1F9-364D46CE53F6}"/>
    <cellStyle name="40% - Énfasis5 4" xfId="18398" xr:uid="{C9CC6954-2C02-4D74-AEFC-43856D119246}"/>
    <cellStyle name="40% - Énfasis5_4Q16" xfId="18399" xr:uid="{BE04B130-A56A-4E41-BC3F-9ADC8D51ED7C}"/>
    <cellStyle name="40% - Énfasis6" xfId="18400" xr:uid="{5C2BDB80-BC41-4861-B17B-1D27588C36FD}"/>
    <cellStyle name="40% - Énfasis6 2" xfId="18401" xr:uid="{1DC90A9C-FC89-4383-A26C-50560343CB17}"/>
    <cellStyle name="40% - Énfasis6 2 2" xfId="18402" xr:uid="{786037DF-E655-436D-B22D-0FDD1E538645}"/>
    <cellStyle name="40% - Énfasis6 2_AVA DVA EL" xfId="18403" xr:uid="{D025EDDE-1B3E-4094-A49B-C5E085CC52D0}"/>
    <cellStyle name="40% - Énfasis6 3" xfId="18404" xr:uid="{BE3974E5-90DD-4136-BA05-31FEB9EE943E}"/>
    <cellStyle name="40% - Énfasis6 3 2" xfId="18405" xr:uid="{975B30F8-2704-4D79-98D5-9F733A35AE66}"/>
    <cellStyle name="40% - Énfasis6 3_AVA DVA EL" xfId="18406" xr:uid="{AEE265AB-7429-4080-866C-646E6D3DC5FE}"/>
    <cellStyle name="40% - Énfasis6 4" xfId="18407" xr:uid="{3323C2FD-4EEE-45A1-99DF-F91DD6A1F434}"/>
    <cellStyle name="40% - Énfasis6_4Q16" xfId="18408" xr:uid="{C502B9E0-8F63-44BB-B985-FD0F0280A6BA}"/>
    <cellStyle name="40% – paryškinimas 1" xfId="4800" xr:uid="{52D7F11D-52E5-47A2-9C1D-B6D78BE3B752}"/>
    <cellStyle name="40% – paryškinimas 1 2" xfId="18409" xr:uid="{1A127423-B9B4-4FC6-8317-89898C29EE77}"/>
    <cellStyle name="40% – paryškinimas 1_AVA DVA EL" xfId="18410" xr:uid="{C9370ADC-C0CE-44C7-BA61-FC3DBC7A2B63}"/>
    <cellStyle name="40% – paryškinimas 2" xfId="4801" xr:uid="{9379053B-8EC9-4D97-AC11-E0AA65F03E24}"/>
    <cellStyle name="40% – paryškinimas 2 2" xfId="18411" xr:uid="{88C5089E-423D-4597-99B2-B48C8E1A65B4}"/>
    <cellStyle name="40% – paryškinimas 2_AVA DVA EL" xfId="18412" xr:uid="{A5B35663-290A-4597-B7E3-6075826291CA}"/>
    <cellStyle name="40% – paryškinimas 3" xfId="4802" xr:uid="{76D6F0CA-F421-44F0-BD3B-517CA0E87379}"/>
    <cellStyle name="40% – paryškinimas 3 2" xfId="18413" xr:uid="{F5694124-3880-4AB7-90F6-52C9EC9F370E}"/>
    <cellStyle name="40% – paryškinimas 3_AVA DVA EL" xfId="18414" xr:uid="{FA3B1EC3-6F08-4EF3-820A-372903F802DB}"/>
    <cellStyle name="40% – paryškinimas 4" xfId="4803" xr:uid="{A604D284-E40D-4115-89F2-466FD834F6E3}"/>
    <cellStyle name="40% – paryškinimas 4 2" xfId="18415" xr:uid="{1B740E33-D6DB-4D38-8187-0AE98C1E70BE}"/>
    <cellStyle name="40% – paryškinimas 4_AVA DVA EL" xfId="18416" xr:uid="{B82726E5-A2D7-4776-BA7B-A06B4AC5099A}"/>
    <cellStyle name="40% – paryškinimas 5" xfId="4804" xr:uid="{B9ABBD1B-4D4F-4AA9-A1F2-0181416DC502}"/>
    <cellStyle name="40% – paryškinimas 5 2" xfId="18417" xr:uid="{96A205A7-1740-4688-AE07-76611C794824}"/>
    <cellStyle name="40% – paryškinimas 5_AVA DVA EL" xfId="18418" xr:uid="{9454B3FE-2986-4AF5-8154-5DF08B6EC145}"/>
    <cellStyle name="40% – paryškinimas 6" xfId="4805" xr:uid="{9D7F27BE-444A-4F52-864A-10EC22DCB5E2}"/>
    <cellStyle name="40% – paryškinimas 6 2" xfId="18419" xr:uid="{703D883E-C2D5-4840-9791-549684E69A20}"/>
    <cellStyle name="40% – paryškinimas 6_AVA DVA EL" xfId="18420" xr:uid="{0A78714A-78E2-4FEB-9756-33A67B83915E}"/>
    <cellStyle name="40% - uthevingsfarge 1" xfId="4806" xr:uid="{2268233F-2983-4A0F-B995-93D0C53600E7}"/>
    <cellStyle name="40% - uthevingsfarge 1 10" xfId="4807" xr:uid="{10539CB8-3C58-4392-93BA-21DDF559FAFF}"/>
    <cellStyle name="40% - uthevingsfarge 1 10 2" xfId="18421" xr:uid="{2C104B7E-803C-455C-9176-330AB95F8DBD}"/>
    <cellStyle name="40% - uthevingsfarge 1 10 2 2" xfId="18422" xr:uid="{28F9538C-6063-4472-8E67-CA24EC407638}"/>
    <cellStyle name="40% - uthevingsfarge 1 10 2_AVA DVA EL" xfId="18423" xr:uid="{D7F3D199-54AA-4683-A6AB-77141B8D4CD1}"/>
    <cellStyle name="40% - uthevingsfarge 1 10 3" xfId="18424" xr:uid="{19B2F297-C344-439A-B4B4-CAECB49AEF65}"/>
    <cellStyle name="40% - uthevingsfarge 1 10_4Q16" xfId="18425" xr:uid="{8F2F74CD-F855-4FAC-B947-81647938F429}"/>
    <cellStyle name="40% - uthevingsfarge 1 11" xfId="18426" xr:uid="{05F631AD-D747-4131-87E8-C8102D726FFF}"/>
    <cellStyle name="40% - uthevingsfarge 1 11 2" xfId="18427" xr:uid="{4D89935B-36D1-4915-8471-D35D242B1F05}"/>
    <cellStyle name="40% - uthevingsfarge 1 11 2 2" xfId="18428" xr:uid="{E598F43A-0F03-4B3A-9BA5-D0CF0E2FE84F}"/>
    <cellStyle name="40% - uthevingsfarge 1 11 2_AVA DVA EL" xfId="18429" xr:uid="{B936B793-7BF3-4663-8C85-6BDC234EEB0B}"/>
    <cellStyle name="40% - uthevingsfarge 1 11 3" xfId="18430" xr:uid="{3D0461CA-932E-45F4-908F-801BE0105E13}"/>
    <cellStyle name="40% - uthevingsfarge 1 11_4Q16" xfId="18431" xr:uid="{9230A8B7-AFA9-4BC8-B96C-740AC0FBC284}"/>
    <cellStyle name="40% - uthevingsfarge 1 12" xfId="18432" xr:uid="{B01A1B12-255C-4A88-BB0C-CEB193D9FE23}"/>
    <cellStyle name="40% - uthevingsfarge 1 12 2" xfId="18433" xr:uid="{C4D02DF4-5055-409C-98E3-2E5A55E1BA78}"/>
    <cellStyle name="40% - uthevingsfarge 1 12 2 2" xfId="18434" xr:uid="{74B2A919-EBEF-4900-83CC-461DCC868536}"/>
    <cellStyle name="40% - uthevingsfarge 1 12 2_AVA DVA EL" xfId="18435" xr:uid="{38F46EDC-1DA3-43DB-9399-ED50BBCF7CFF}"/>
    <cellStyle name="40% - uthevingsfarge 1 12 3" xfId="18436" xr:uid="{269D3114-F44B-4200-906B-9672EA03D841}"/>
    <cellStyle name="40% - uthevingsfarge 1 12_4Q16" xfId="18437" xr:uid="{2CDF24C0-FCD1-4A00-91E3-EE1166904FB2}"/>
    <cellStyle name="40% - uthevingsfarge 1 13" xfId="18438" xr:uid="{0E21FEF7-D44C-4587-8FBA-85B61544C5DA}"/>
    <cellStyle name="40% - uthevingsfarge 1 13 2" xfId="18439" xr:uid="{348505E4-4F48-4D59-B290-A40042D8C354}"/>
    <cellStyle name="40% - uthevingsfarge 1 13 2 2" xfId="18440" xr:uid="{4F99B7D6-AFB4-480C-B1D8-2D4137EB2BEC}"/>
    <cellStyle name="40% - uthevingsfarge 1 13 2_AVA DVA EL" xfId="18441" xr:uid="{910454C1-2E74-4425-BD72-70B868751ACC}"/>
    <cellStyle name="40% - uthevingsfarge 1 13 3" xfId="18442" xr:uid="{D533FE1E-2A16-4767-8898-CC80FED4C7E1}"/>
    <cellStyle name="40% - uthevingsfarge 1 13_4Q16" xfId="18443" xr:uid="{C4863695-E96D-4189-92A1-22C437F86F93}"/>
    <cellStyle name="40% - uthevingsfarge 1 14" xfId="18444" xr:uid="{69E87EFA-3DF0-4666-822E-71DE1CAD4404}"/>
    <cellStyle name="40% - uthevingsfarge 1 14 2" xfId="18445" xr:uid="{56A5556A-D5AA-45A1-A8DA-71C7D4805E8B}"/>
    <cellStyle name="40% - uthevingsfarge 1 14 2 2" xfId="18446" xr:uid="{2A2A5458-258D-4FED-B87B-A9282579E642}"/>
    <cellStyle name="40% - uthevingsfarge 1 14 2_AVA DVA EL" xfId="18447" xr:uid="{9FB18A40-8325-47B7-A8B1-4D1435BFA6EA}"/>
    <cellStyle name="40% - uthevingsfarge 1 14 3" xfId="18448" xr:uid="{5A477B72-8C4C-462E-AED8-2F51CA5987CE}"/>
    <cellStyle name="40% - uthevingsfarge 1 14_4Q16" xfId="18449" xr:uid="{E054F2E5-6E7B-44FA-A04C-275F12100ED4}"/>
    <cellStyle name="40% - uthevingsfarge 1 15" xfId="18450" xr:uid="{71284C2D-81E9-452B-9D47-74E40D8E1EFB}"/>
    <cellStyle name="40% - uthevingsfarge 1 15 2" xfId="18451" xr:uid="{5A412005-C42C-446C-B6CF-403214E1B5D8}"/>
    <cellStyle name="40% - uthevingsfarge 1 15 2 2" xfId="18452" xr:uid="{D3500FBA-9524-4E7F-B14F-7117CAFEC79E}"/>
    <cellStyle name="40% - uthevingsfarge 1 15 2_AVA DVA EL" xfId="18453" xr:uid="{8C3F8809-A0D6-4AF1-9F8E-A8721AC1B225}"/>
    <cellStyle name="40% - uthevingsfarge 1 15 3" xfId="18454" xr:uid="{D3A74E68-F394-4F70-849B-5C5AA830F399}"/>
    <cellStyle name="40% - uthevingsfarge 1 15_4Q16" xfId="18455" xr:uid="{CAD7D4A9-42E1-43D0-8F8D-967C7D6301EA}"/>
    <cellStyle name="40% - uthevingsfarge 1 16" xfId="18456" xr:uid="{E4D19E60-EC35-4766-B706-5F4999765321}"/>
    <cellStyle name="40% - uthevingsfarge 1 16 2" xfId="18457" xr:uid="{90C25431-1AF8-4867-8033-6E624D6D1183}"/>
    <cellStyle name="40% - uthevingsfarge 1 16 2 2" xfId="18458" xr:uid="{AAF62C7F-16D6-4BA1-9E97-51D7765DBFE2}"/>
    <cellStyle name="40% - uthevingsfarge 1 16 2_AVA DVA EL" xfId="18459" xr:uid="{463A9051-617D-4A64-9346-BA6D75C11133}"/>
    <cellStyle name="40% - uthevingsfarge 1 16 3" xfId="18460" xr:uid="{B474C2DA-1111-4C4C-AD59-A2CDC0D121FE}"/>
    <cellStyle name="40% - uthevingsfarge 1 16_4Q16" xfId="18461" xr:uid="{33A235D5-5F0B-4E3D-AB99-5EB8EC52E013}"/>
    <cellStyle name="40% - uthevingsfarge 1 17" xfId="18462" xr:uid="{FDDC3E56-1F00-4794-9E04-A2F943AC3CC6}"/>
    <cellStyle name="40% - uthevingsfarge 1 17 2" xfId="18463" xr:uid="{573E7FA9-8B89-46A3-85F4-36DA02B911C5}"/>
    <cellStyle name="40% - uthevingsfarge 1 17 2 2" xfId="18464" xr:uid="{AE4E327C-7516-4D95-9336-E8937BD04CBE}"/>
    <cellStyle name="40% - uthevingsfarge 1 17 2_AVA DVA EL" xfId="18465" xr:uid="{34E2D12E-BA4D-4579-8EAE-6148D25DA1C5}"/>
    <cellStyle name="40% - uthevingsfarge 1 17 3" xfId="18466" xr:uid="{DBD4F237-712B-45FD-B8EA-3B64DCC929E3}"/>
    <cellStyle name="40% - uthevingsfarge 1 17_4Q16" xfId="18467" xr:uid="{95124441-2B03-42C9-9B5D-E264B3956DAA}"/>
    <cellStyle name="40% - uthevingsfarge 1 18" xfId="18468" xr:uid="{6945F658-A84B-416D-A106-004D9034D881}"/>
    <cellStyle name="40% - uthevingsfarge 1 18 2" xfId="18469" xr:uid="{8AC934CC-909F-4F8D-ABD7-E389C687F6D5}"/>
    <cellStyle name="40% - uthevingsfarge 1 18 2 2" xfId="18470" xr:uid="{1806EE42-8377-4B93-B817-5F87BE1D85B6}"/>
    <cellStyle name="40% - uthevingsfarge 1 18 2_AVA DVA EL" xfId="18471" xr:uid="{497441E8-5207-4043-B536-A473672A22D9}"/>
    <cellStyle name="40% - uthevingsfarge 1 18 3" xfId="18472" xr:uid="{DE0D5E52-14C9-43F3-A9C2-39C2F01AF66F}"/>
    <cellStyle name="40% - uthevingsfarge 1 18_4Q16" xfId="18473" xr:uid="{A595E7BC-0287-4CE3-B6F7-88306DD20BCB}"/>
    <cellStyle name="40% - uthevingsfarge 1 19" xfId="18474" xr:uid="{852EE664-FC1A-4B57-B8B0-16B9E3C54F22}"/>
    <cellStyle name="40% - uthevingsfarge 1 19 2" xfId="18475" xr:uid="{C5D17619-0A4F-4556-8BB7-5603D6BCEB61}"/>
    <cellStyle name="40% - uthevingsfarge 1 19 2 2" xfId="18476" xr:uid="{6934AF26-9841-4FD1-AFAC-A50539623B6A}"/>
    <cellStyle name="40% - uthevingsfarge 1 19 2_AVA DVA EL" xfId="18477" xr:uid="{220E0F17-DC53-4851-8AA8-AE621A06A17D}"/>
    <cellStyle name="40% - uthevingsfarge 1 19 3" xfId="18478" xr:uid="{8F25AA1F-EC04-4885-818A-83313A35F4B9}"/>
    <cellStyle name="40% - uthevingsfarge 1 19_4Q16" xfId="18479" xr:uid="{C330CD8A-2E3E-47EC-9F51-78FA846FE97F}"/>
    <cellStyle name="40% - uthevingsfarge 1 2" xfId="4808" xr:uid="{4B9195C3-6501-464F-B773-5EA2A4C85356}"/>
    <cellStyle name="40% - uthevingsfarge 1 2 10" xfId="18480" xr:uid="{F809CEA0-5B52-4B7A-8358-A573C46A9F3B}"/>
    <cellStyle name="40% - uthevingsfarge 1 2 10 2" xfId="18481" xr:uid="{0174A9CF-C8EB-4A09-8C7D-111C7F15C62C}"/>
    <cellStyle name="40% - uthevingsfarge 1 2 10 3" xfId="18482" xr:uid="{58CACEA4-3EEC-4516-8B6E-563EF42D9DB8}"/>
    <cellStyle name="40% - uthevingsfarge 1 2 10_AVA DVA EL" xfId="18483" xr:uid="{EE2D2853-57A9-4738-8055-B0349E11947B}"/>
    <cellStyle name="40% - uthevingsfarge 1 2 11" xfId="18484" xr:uid="{9E2CFA9D-3596-4A94-872C-BD22257175B9}"/>
    <cellStyle name="40% - uthevingsfarge 1 2 12" xfId="18485"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486"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487"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488"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489"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092"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490"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491"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093"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492"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493"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494" xr:uid="{AFD4C786-90C2-4C45-9AC5-C85C76CC9E22}"/>
    <cellStyle name="40% - uthevingsfarge 1 2 7 2_AVA DVA EL" xfId="18495" xr:uid="{9110FC79-9F58-406B-B6D2-AC4E6A3AC46E}"/>
    <cellStyle name="40% - uthevingsfarge 1 2 7 3" xfId="18496" xr:uid="{5749477F-5C6F-4500-AF22-2B663CF1628F}"/>
    <cellStyle name="40% - uthevingsfarge 1 2 7 4" xfId="18497"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498" xr:uid="{2A4059CF-58AE-4DC1-97FA-B10F2903F8ED}"/>
    <cellStyle name="40% - uthevingsfarge 1 2 8_3. Chng in credit spreads" xfId="4913" xr:uid="{C346A373-21F2-49BF-B989-11A0EFD53A0F}"/>
    <cellStyle name="40% - uthevingsfarge 1 2 9" xfId="18499" xr:uid="{0F52BAF0-E539-4298-9E0F-1ED8ECA4FB61}"/>
    <cellStyle name="40% - uthevingsfarge 1 2 9 2" xfId="18500" xr:uid="{4CB10624-17C4-4181-A224-39298CEAF566}"/>
    <cellStyle name="40% - uthevingsfarge 1 2 9 3" xfId="18501" xr:uid="{3BB0C063-7D1B-43BC-8AA5-7F257FAC651E}"/>
    <cellStyle name="40% - uthevingsfarge 1 2 9_AVA DVA EL" xfId="18502" xr:uid="{8D377EDC-15F0-483D-AF5A-BF5B1CF24E9C}"/>
    <cellStyle name="40% - uthevingsfarge 1 2_4Q16" xfId="18503" xr:uid="{7983783F-ED38-4EDC-9F43-DBF3396EC5E3}"/>
    <cellStyle name="40% - uthevingsfarge 1 20" xfId="18504" xr:uid="{D3F67FD1-9961-4629-B2A6-592B4C55CC43}"/>
    <cellStyle name="40% - uthevingsfarge 1 20 2" xfId="18505" xr:uid="{1CB1ECF0-95D9-42BF-B244-CF08B075A952}"/>
    <cellStyle name="40% - uthevingsfarge 1 20 2 2" xfId="18506" xr:uid="{AEB16CF4-6EE9-4744-A15C-2157BC7E76D9}"/>
    <cellStyle name="40% - uthevingsfarge 1 20 2_AVA DVA EL" xfId="18507" xr:uid="{5D3E752E-0251-49A4-9750-8DD7F2D542C4}"/>
    <cellStyle name="40% - uthevingsfarge 1 20 3" xfId="18508" xr:uid="{A6F5EB0C-07B2-4CE5-9ECD-A886BA0718BB}"/>
    <cellStyle name="40% - uthevingsfarge 1 20_4Q16" xfId="18509" xr:uid="{1EA58542-1077-428B-B428-38FE69072477}"/>
    <cellStyle name="40% - uthevingsfarge 1 21" xfId="18510" xr:uid="{15AAF362-A71A-4A3D-9E6F-5EFBB64EF408}"/>
    <cellStyle name="40% - uthevingsfarge 1 21 2" xfId="18511" xr:uid="{FF743E26-23F4-4B75-B5C4-52F337808C93}"/>
    <cellStyle name="40% - uthevingsfarge 1 21 2 2" xfId="18512" xr:uid="{B58332CE-18CB-4EA4-A95E-1DC3BB4D16D9}"/>
    <cellStyle name="40% - uthevingsfarge 1 21 2_AVA DVA EL" xfId="18513" xr:uid="{ED97D87F-D1BC-490E-9D22-830C7B372B02}"/>
    <cellStyle name="40% - uthevingsfarge 1 21 3" xfId="18514" xr:uid="{054D9C79-8A35-43E0-940A-5406168ECDB2}"/>
    <cellStyle name="40% - uthevingsfarge 1 21_4Q16" xfId="18515" xr:uid="{251F0705-25B3-4C94-BF45-457B83B9D34F}"/>
    <cellStyle name="40% - uthevingsfarge 1 22" xfId="18516" xr:uid="{2DF58930-1D68-4F2D-86A4-921313DE29D6}"/>
    <cellStyle name="40% - uthevingsfarge 1 22 2" xfId="18517" xr:uid="{6BAD08FA-8263-472A-BD6E-31253367BF13}"/>
    <cellStyle name="40% - uthevingsfarge 1 22 2 2" xfId="18518" xr:uid="{E5B14726-174B-41E0-845B-5DABCFD431E4}"/>
    <cellStyle name="40% - uthevingsfarge 1 22 2_AVA DVA EL" xfId="18519" xr:uid="{108CDFFD-29F3-41F6-B683-DA01C8CFB63C}"/>
    <cellStyle name="40% - uthevingsfarge 1 22 3" xfId="18520" xr:uid="{7E6C3A69-3E0D-495B-9DBA-6292C60F2C63}"/>
    <cellStyle name="40% - uthevingsfarge 1 22_4Q16" xfId="18521" xr:uid="{64D3EDA4-AA5D-40D6-86BA-DE0C20E88554}"/>
    <cellStyle name="40% - uthevingsfarge 1 23" xfId="18522" xr:uid="{08394FB8-DB73-4322-80AE-3B3E76E554D3}"/>
    <cellStyle name="40% - uthevingsfarge 1 23 2" xfId="18523" xr:uid="{705EE821-C580-41E0-8AD6-28EA35D32B5A}"/>
    <cellStyle name="40% - uthevingsfarge 1 23 2 2" xfId="18524" xr:uid="{FF3DA791-821E-4B96-B88D-56320555DA5C}"/>
    <cellStyle name="40% - uthevingsfarge 1 23 2_AVA DVA EL" xfId="18525" xr:uid="{D964EE45-225F-4AA3-8AD2-C8BDA9CC749A}"/>
    <cellStyle name="40% - uthevingsfarge 1 23 3" xfId="18526" xr:uid="{6FD1F7C7-298A-402C-8E87-0A5FCF3148B0}"/>
    <cellStyle name="40% - uthevingsfarge 1 23_4Q16" xfId="18527" xr:uid="{C3354B04-0C31-4357-9D34-D141B0270188}"/>
    <cellStyle name="40% - uthevingsfarge 1 24" xfId="18528" xr:uid="{B16E17EA-A9DD-4E55-B456-427A7C3D8E76}"/>
    <cellStyle name="40% - uthevingsfarge 1 24 2" xfId="18529" xr:uid="{4F003EAF-9DC1-4B8C-A351-8804E26C4CD9}"/>
    <cellStyle name="40% - uthevingsfarge 1 24 2 2" xfId="18530" xr:uid="{123ED2DD-4214-46FD-A4C4-381F2C5C7991}"/>
    <cellStyle name="40% - uthevingsfarge 1 24 2_AVA DVA EL" xfId="18531" xr:uid="{8DD9D0CD-7CEC-4215-A813-8CC2CA516A98}"/>
    <cellStyle name="40% - uthevingsfarge 1 24 3" xfId="18532" xr:uid="{95B3A98A-633B-42D8-88BD-9CC93F7307C2}"/>
    <cellStyle name="40% - uthevingsfarge 1 24_4Q16" xfId="18533" xr:uid="{53E51A99-5F0F-49E3-96DB-3B7D35AD3A8E}"/>
    <cellStyle name="40% - uthevingsfarge 1 25" xfId="18534" xr:uid="{EA369D67-2337-431A-95AD-C76BEA72D643}"/>
    <cellStyle name="40% - uthevingsfarge 1 25 2" xfId="18535" xr:uid="{ED276A76-097C-4332-80F8-6ABE7F763566}"/>
    <cellStyle name="40% - uthevingsfarge 1 25 2 2" xfId="18536" xr:uid="{79F96E2E-0F17-4614-B68A-762579DA5FFC}"/>
    <cellStyle name="40% - uthevingsfarge 1 25 2_AVA DVA EL" xfId="18537" xr:uid="{1E590608-6D99-491A-A2E1-38A39A23AAD5}"/>
    <cellStyle name="40% - uthevingsfarge 1 25 3" xfId="18538" xr:uid="{D27A4E47-F1B2-4F9D-93BB-6F720FBCAF16}"/>
    <cellStyle name="40% - uthevingsfarge 1 25_4Q16" xfId="18539" xr:uid="{C8E1E4A9-A8C8-4FCA-865E-AD0460B2FF96}"/>
    <cellStyle name="40% - uthevingsfarge 1 26" xfId="18540" xr:uid="{07708A52-343F-43B7-8B8B-746EF1D35550}"/>
    <cellStyle name="40% - uthevingsfarge 1 26 2" xfId="18541" xr:uid="{83FB02D9-6BCB-4876-AB65-46FF37177026}"/>
    <cellStyle name="40% - uthevingsfarge 1 26 2 2" xfId="18542" xr:uid="{31720A50-C730-4057-AAF4-6362E11EBDE0}"/>
    <cellStyle name="40% - uthevingsfarge 1 26 2_AVA DVA EL" xfId="18543" xr:uid="{8A1D5E62-F10B-42BC-AF69-B85817A69F28}"/>
    <cellStyle name="40% - uthevingsfarge 1 26 3" xfId="18544" xr:uid="{AB68938B-3753-4F2A-8842-27FF099B8B14}"/>
    <cellStyle name="40% - uthevingsfarge 1 26_4Q16" xfId="18545" xr:uid="{06153CEB-1DA5-44C5-B37A-263FD587A071}"/>
    <cellStyle name="40% - uthevingsfarge 1 27" xfId="18546" xr:uid="{98DB57E1-6A41-4FEF-BDD6-C401AA0B4543}"/>
    <cellStyle name="40% - uthevingsfarge 1 27 2" xfId="18547" xr:uid="{D4C75DEC-5DF4-4735-B7B1-BBBF7B3B78A1}"/>
    <cellStyle name="40% - uthevingsfarge 1 27 2 2" xfId="18548" xr:uid="{C02E13CC-9E10-4C59-9D27-226415DF79D5}"/>
    <cellStyle name="40% - uthevingsfarge 1 27 2_AVA DVA EL" xfId="18549" xr:uid="{0EB00D08-116D-45C1-BAC4-03B4DD988503}"/>
    <cellStyle name="40% - uthevingsfarge 1 27 3" xfId="18550" xr:uid="{107860BE-56C5-47B9-BAD0-2CD2A9CAAEB8}"/>
    <cellStyle name="40% - uthevingsfarge 1 27_4Q16" xfId="18551" xr:uid="{F6ADBF0E-1518-4CCB-8F12-78255F760071}"/>
    <cellStyle name="40% - uthevingsfarge 1 28" xfId="18552" xr:uid="{7E7990E3-54E4-474E-B70D-E1181DFED2BC}"/>
    <cellStyle name="40% - uthevingsfarge 1 28 2" xfId="18553" xr:uid="{D7725214-395C-40D3-92D9-2B3C52889CAB}"/>
    <cellStyle name="40% - uthevingsfarge 1 28 2 2" xfId="18554" xr:uid="{264E558B-EA57-451B-9040-29A4B7F0CEA1}"/>
    <cellStyle name="40% - uthevingsfarge 1 28 2_AVA DVA EL" xfId="18555" xr:uid="{A8A64F48-6982-49CC-BDB2-29F4EF286F7E}"/>
    <cellStyle name="40% - uthevingsfarge 1 28 3" xfId="18556" xr:uid="{1EF35EB3-20AD-4F27-9413-DD449C918B28}"/>
    <cellStyle name="40% - uthevingsfarge 1 28_4Q16" xfId="18557" xr:uid="{22BC5D46-B9F2-4B6B-BDDC-6BCF30721543}"/>
    <cellStyle name="40% - uthevingsfarge 1 29" xfId="18558" xr:uid="{554B1C74-8FC6-44CF-8078-0689087B32C9}"/>
    <cellStyle name="40% - uthevingsfarge 1 29 2" xfId="18559" xr:uid="{E00C2AD9-E134-436A-9E06-E1E1FC7AE368}"/>
    <cellStyle name="40% - uthevingsfarge 1 29 2 2" xfId="18560" xr:uid="{979D50F2-F569-4785-AB57-40200251A2C4}"/>
    <cellStyle name="40% - uthevingsfarge 1 29 2_AVA DVA EL" xfId="18561" xr:uid="{9B6047F6-044D-4BA9-B012-E207A111D5FD}"/>
    <cellStyle name="40% - uthevingsfarge 1 29 3" xfId="18562" xr:uid="{22299E96-DFC2-487C-98F3-34CD7489B842}"/>
    <cellStyle name="40% - uthevingsfarge 1 29_4Q16" xfId="18563"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564"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565"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566" xr:uid="{6818C7A3-681E-4FA1-8380-08B1393172DC}"/>
    <cellStyle name="40% - uthevingsfarge 1 3 2 5 3" xfId="18567" xr:uid="{3AF77945-D814-44AD-9C07-DF44867DE6D3}"/>
    <cellStyle name="40% - uthevingsfarge 1 3 2 5_AVA DVA EL" xfId="18568" xr:uid="{4C47B1BC-0344-4646-876F-05522D7D9B07}"/>
    <cellStyle name="40% - uthevingsfarge 1 3 2 6" xfId="18569" xr:uid="{E19AFC47-7D44-4DE1-B795-3B2B5D57F1BA}"/>
    <cellStyle name="40% - uthevingsfarge 1 3 2 6 2" xfId="18570" xr:uid="{E9000F28-0F2A-406B-840D-28D69FFBA1E5}"/>
    <cellStyle name="40% - uthevingsfarge 1 3 2 6_AVA DVA EL" xfId="18571" xr:uid="{D91774DA-515D-4553-A833-8B9A6444EE1C}"/>
    <cellStyle name="40% - uthevingsfarge 1 3 2 7" xfId="18572"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573"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574"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575" xr:uid="{3E696EDA-4264-45FC-B73B-6F1B762D8B83}"/>
    <cellStyle name="40% - uthevingsfarge 1 3_4Q16" xfId="18576" xr:uid="{E3FECDB4-FD80-4238-874F-745193F8E67E}"/>
    <cellStyle name="40% - uthevingsfarge 1 30" xfId="18577" xr:uid="{23D2CE67-4400-482B-94D7-A3F270E2A4D7}"/>
    <cellStyle name="40% - uthevingsfarge 1 30 2" xfId="18578" xr:uid="{09C99A54-BEE9-4E00-B533-4D3ABAC4F0D2}"/>
    <cellStyle name="40% - uthevingsfarge 1 30 2 2" xfId="18579" xr:uid="{9597A26E-EA33-4EB3-B76A-657B8832FF0D}"/>
    <cellStyle name="40% - uthevingsfarge 1 30 2_AVA DVA EL" xfId="18580" xr:uid="{D4CE6D9A-60D1-4182-82D7-26DC89EFA8E5}"/>
    <cellStyle name="40% - uthevingsfarge 1 30 3" xfId="18581" xr:uid="{DCB4290F-A7C2-4CC5-867C-E301515CA5DE}"/>
    <cellStyle name="40% - uthevingsfarge 1 30_4Q16" xfId="18582" xr:uid="{218CB20A-54E7-4E9F-B0E2-32505CF8DDE6}"/>
    <cellStyle name="40% - uthevingsfarge 1 31" xfId="18583" xr:uid="{EB6C8466-F147-49EC-A8D5-38E6FBA63843}"/>
    <cellStyle name="40% - uthevingsfarge 1 31 2" xfId="18584" xr:uid="{B4B62D9C-17BF-4030-A29B-D5E6CB4C9497}"/>
    <cellStyle name="40% - uthevingsfarge 1 31 2 2" xfId="18585" xr:uid="{FA2F0720-74CC-4502-ABA9-CC647604DB8A}"/>
    <cellStyle name="40% - uthevingsfarge 1 31 2_AVA DVA EL" xfId="18586" xr:uid="{9F7DF707-C43B-42BE-861A-0A15BAC52FD1}"/>
    <cellStyle name="40% - uthevingsfarge 1 31 3" xfId="18587" xr:uid="{6B0055EC-40D1-4E9F-9FB5-EEE7D1DCA8DF}"/>
    <cellStyle name="40% - uthevingsfarge 1 31_4Q16" xfId="18588" xr:uid="{3F1D4C63-FAB5-4D9B-BA94-3200DDB5677B}"/>
    <cellStyle name="40% - uthevingsfarge 1 32" xfId="18589" xr:uid="{1E77F983-D9C9-4BC1-9882-D1CC80E309F3}"/>
    <cellStyle name="40% - uthevingsfarge 1 32 2" xfId="18590" xr:uid="{C679CE62-2D79-4074-A731-0C615925E65C}"/>
    <cellStyle name="40% - uthevingsfarge 1 32 2 2" xfId="18591" xr:uid="{6A6DC15B-507A-4595-B3FA-2DDB7996EB5B}"/>
    <cellStyle name="40% - uthevingsfarge 1 32 2_AVA DVA EL" xfId="18592" xr:uid="{2B694C8A-EEE6-4763-8D8F-3E6BE59F5AFE}"/>
    <cellStyle name="40% - uthevingsfarge 1 32 3" xfId="18593" xr:uid="{EC6B7666-4638-417F-B1DB-CBDAE728C4B0}"/>
    <cellStyle name="40% - uthevingsfarge 1 32_4Q16" xfId="18594" xr:uid="{93CE70E8-1CC7-496B-9254-F0550D978B87}"/>
    <cellStyle name="40% - uthevingsfarge 1 33" xfId="18595" xr:uid="{E97AE7DE-2FD9-4FAE-BD0F-9875EA1EE3B1}"/>
    <cellStyle name="40% - uthevingsfarge 1 33 2" xfId="18596" xr:uid="{98BEA783-4EA8-4858-A538-EE37789F1808}"/>
    <cellStyle name="40% - uthevingsfarge 1 33 2 2" xfId="18597" xr:uid="{D12354D8-E416-4723-8BE9-DC018A31ADF9}"/>
    <cellStyle name="40% - uthevingsfarge 1 33 2_AVA DVA EL" xfId="18598" xr:uid="{F878CEFF-B92C-4D06-B703-7A20D525377B}"/>
    <cellStyle name="40% - uthevingsfarge 1 33 3" xfId="18599" xr:uid="{9FF39447-F74E-4DF2-9938-D3BFFC852E9A}"/>
    <cellStyle name="40% - uthevingsfarge 1 33_4Q16" xfId="18600" xr:uid="{9B70900B-DEDE-4CE5-A4F2-7713A4B8D292}"/>
    <cellStyle name="40% - uthevingsfarge 1 34" xfId="18601" xr:uid="{109EC661-7495-4603-B4B1-0CF626A8BEB3}"/>
    <cellStyle name="40% - uthevingsfarge 1 34 2" xfId="18602" xr:uid="{C1EF34FF-5FBF-41CF-ADBC-B127039B4759}"/>
    <cellStyle name="40% - uthevingsfarge 1 34 2 2" xfId="18603" xr:uid="{7C8489EE-1C48-414E-9E73-08A481E36EE9}"/>
    <cellStyle name="40% - uthevingsfarge 1 34 2_AVA DVA EL" xfId="18604" xr:uid="{3C19A64D-6AA5-4E09-81E4-720EDEBC70A5}"/>
    <cellStyle name="40% - uthevingsfarge 1 34 3" xfId="18605" xr:uid="{EDC863BC-0EA0-4B1A-B5B2-928B5387E538}"/>
    <cellStyle name="40% - uthevingsfarge 1 34_4Q16" xfId="18606" xr:uid="{E1B46449-CBF7-48F2-A90F-56AA893A2B49}"/>
    <cellStyle name="40% - uthevingsfarge 1 35" xfId="18607" xr:uid="{522616D3-596D-42FD-AFEB-D7DE6F079A4A}"/>
    <cellStyle name="40% - uthevingsfarge 1 35 2" xfId="18608" xr:uid="{7655235E-E71B-43F8-AD24-90FBCBF2288F}"/>
    <cellStyle name="40% - uthevingsfarge 1 35 2 2" xfId="18609" xr:uid="{52ACC2C7-59F0-4FEA-A98B-8C67EBDA7163}"/>
    <cellStyle name="40% - uthevingsfarge 1 35 2_AVA DVA EL" xfId="18610" xr:uid="{CD43F991-840B-412D-B270-5DC4B2887100}"/>
    <cellStyle name="40% - uthevingsfarge 1 35 3" xfId="18611" xr:uid="{8041D9B2-B70B-4DAE-9E66-8032A7E927AC}"/>
    <cellStyle name="40% - uthevingsfarge 1 35_4Q16" xfId="18612" xr:uid="{20E31C66-4003-4A50-88A3-AE7A8C11EF26}"/>
    <cellStyle name="40% - uthevingsfarge 1 36" xfId="18613" xr:uid="{B1177648-90E9-42D8-949E-B87E889F74DF}"/>
    <cellStyle name="40% - uthevingsfarge 1 36 2" xfId="18614" xr:uid="{CFAD5EE6-C2E3-4632-80BE-C42F06CCC022}"/>
    <cellStyle name="40% - uthevingsfarge 1 36 2 2" xfId="18615" xr:uid="{CFF31CD7-3E47-4204-B7A4-20D7D5E3C05E}"/>
    <cellStyle name="40% - uthevingsfarge 1 36 2_AVA DVA EL" xfId="18616" xr:uid="{7014188A-1584-4913-A5C8-BC341130E2F4}"/>
    <cellStyle name="40% - uthevingsfarge 1 36 3" xfId="18617" xr:uid="{D1971D1E-6C3C-40D4-85D6-EB0FA8FCFA8A}"/>
    <cellStyle name="40% - uthevingsfarge 1 36_4Q16" xfId="18618" xr:uid="{7DC47157-AB1A-4A7C-8617-32C8E2202865}"/>
    <cellStyle name="40% - uthevingsfarge 1 37" xfId="18619" xr:uid="{CFA4ED3B-8FB4-4C57-B463-ABF661F14421}"/>
    <cellStyle name="40% - uthevingsfarge 1 37 2" xfId="18620" xr:uid="{FBB6FCF4-2414-4236-B588-30C6261CB079}"/>
    <cellStyle name="40% - uthevingsfarge 1 37 2 2" xfId="18621" xr:uid="{7983C297-FB0E-4640-BC1D-CACDB572507B}"/>
    <cellStyle name="40% - uthevingsfarge 1 37 2_AVA DVA EL" xfId="18622" xr:uid="{4E14FD92-F9A7-41EF-A685-FB9C34243713}"/>
    <cellStyle name="40% - uthevingsfarge 1 37 3" xfId="18623" xr:uid="{28E28D22-E53F-45CC-8E62-F10BB7EDE7B6}"/>
    <cellStyle name="40% - uthevingsfarge 1 37_4Q16" xfId="18624" xr:uid="{C260A538-5401-4C6A-BFA1-C616BFA8C52F}"/>
    <cellStyle name="40% - uthevingsfarge 1 38" xfId="18625" xr:uid="{A5FF39CD-F88C-4AA5-A9B4-C193BEF38D8F}"/>
    <cellStyle name="40% - uthevingsfarge 1 38 2" xfId="18626" xr:uid="{3A717954-7ECE-4FAA-BD8D-73C5A55C98FD}"/>
    <cellStyle name="40% - uthevingsfarge 1 38 2 2" xfId="18627" xr:uid="{60937A48-27BB-4A30-9DED-589338BE8159}"/>
    <cellStyle name="40% - uthevingsfarge 1 38 2_AVA DVA EL" xfId="18628" xr:uid="{B1D2A163-7FA7-48DB-8603-C5ADB970D4F8}"/>
    <cellStyle name="40% - uthevingsfarge 1 38 3" xfId="18629" xr:uid="{8A2E5A1B-E8C6-4C93-905B-ABF05E5C558E}"/>
    <cellStyle name="40% - uthevingsfarge 1 38_4Q16" xfId="18630" xr:uid="{209CDA27-9318-46EB-8C28-64BCE9175E56}"/>
    <cellStyle name="40% - uthevingsfarge 1 39" xfId="18631" xr:uid="{157C5C58-9A8D-41A8-BBD7-2DEBF02F430A}"/>
    <cellStyle name="40% - uthevingsfarge 1 39 2" xfId="18632" xr:uid="{91224F8B-AB35-41FA-B177-24BD2D4DE31A}"/>
    <cellStyle name="40% - uthevingsfarge 1 39 2 2" xfId="18633" xr:uid="{928CB7D7-F800-4231-B4A5-946B4E24B6F2}"/>
    <cellStyle name="40% - uthevingsfarge 1 39 2_AVA DVA EL" xfId="18634" xr:uid="{E74C0E95-C4B7-4E0F-A134-4DC6FBF36FFB}"/>
    <cellStyle name="40% - uthevingsfarge 1 39 3" xfId="18635" xr:uid="{6A951611-1BCD-4458-8048-57F84A7CC859}"/>
    <cellStyle name="40% - uthevingsfarge 1 39_4Q16" xfId="18636" xr:uid="{0CE7B039-AC08-4013-ADD3-E10D1824474E}"/>
    <cellStyle name="40% - uthevingsfarge 1 4" xfId="4969" xr:uid="{ED809418-D51F-4808-8EE6-B2639920B714}"/>
    <cellStyle name="40% - uthevingsfarge 1 4 10" xfId="41094"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095" xr:uid="{B5596357-F63D-4421-9658-BE257A85EFE3}"/>
    <cellStyle name="40% - uthevingsfarge 1 4 2 6" xfId="41096" xr:uid="{CA558F89-DD7F-4662-BAD4-0703D745C718}"/>
    <cellStyle name="40% - uthevingsfarge 1 4 2 7" xfId="41097" xr:uid="{F0EC8C44-7EDE-449C-8D20-464F3778010F}"/>
    <cellStyle name="40% - uthevingsfarge 1 4 2 8" xfId="41098" xr:uid="{D25769AE-2DF7-49EB-888B-2FC0C76FE3A2}"/>
    <cellStyle name="40% - uthevingsfarge 1 4 2 9" xfId="41099"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37"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38"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39" xr:uid="{6BA96644-0A31-4581-BE37-1C09890A6F7C}"/>
    <cellStyle name="40% - uthevingsfarge 1 4 5 3" xfId="18640" xr:uid="{57C2F631-8338-470A-9BBC-FDF0965768FA}"/>
    <cellStyle name="40% - uthevingsfarge 1 4 5_AVA DVA EL" xfId="18641" xr:uid="{102C706B-95DB-44A4-AF22-810BE838D8FB}"/>
    <cellStyle name="40% - uthevingsfarge 1 4 6" xfId="18642" xr:uid="{770061BC-E3B6-45B3-A843-9B8BF2781067}"/>
    <cellStyle name="40% - uthevingsfarge 1 4 6 2" xfId="18643" xr:uid="{3601771D-B47D-47D2-A35B-4AD90730A87B}"/>
    <cellStyle name="40% - uthevingsfarge 1 4 6_AVA DVA EL" xfId="18644" xr:uid="{972787B3-DAEE-4115-8A1A-AF02BF7A105C}"/>
    <cellStyle name="40% - uthevingsfarge 1 4 7" xfId="18645" xr:uid="{41371031-E1A5-4309-9819-E0EDF23372BB}"/>
    <cellStyle name="40% - uthevingsfarge 1 4 8" xfId="41100" xr:uid="{98EAEE3D-8744-440A-8DBC-55C3CE86B2B3}"/>
    <cellStyle name="40% - uthevingsfarge 1 4 9" xfId="41101" xr:uid="{5125E409-9950-442E-A0DF-BEC9CE575FC5}"/>
    <cellStyle name="40% - uthevingsfarge 1 4_3. Chng in credit spreads" xfId="4986" xr:uid="{543A5A0E-C7BA-4E3D-9A7E-6400AA75A081}"/>
    <cellStyle name="40% - uthevingsfarge 1 40" xfId="18646" xr:uid="{63367C2C-CEA2-4C02-A669-8F3266955BD7}"/>
    <cellStyle name="40% - uthevingsfarge 1 40 2" xfId="18647" xr:uid="{566E1E70-3CD8-4B25-BB31-BF29878DCBAC}"/>
    <cellStyle name="40% - uthevingsfarge 1 40 2 2" xfId="18648" xr:uid="{8290DB64-0FF0-4780-98F6-EFBD6E49A857}"/>
    <cellStyle name="40% - uthevingsfarge 1 40 2_AVA DVA EL" xfId="18649" xr:uid="{341A82F6-3762-4F41-A9BF-3E51AEF33E63}"/>
    <cellStyle name="40% - uthevingsfarge 1 40 3" xfId="18650" xr:uid="{C05B5791-CBA0-4B85-A869-C84B099AA891}"/>
    <cellStyle name="40% - uthevingsfarge 1 40_4Q16" xfId="18651" xr:uid="{619654D1-98BC-4276-85D2-6F7504AD092A}"/>
    <cellStyle name="40% - uthevingsfarge 1 41" xfId="18652" xr:uid="{BEE890BF-FD7F-4C4E-B648-288C46B53CEA}"/>
    <cellStyle name="40% - uthevingsfarge 1 41 2" xfId="18653" xr:uid="{0EAC00F8-9D5C-4A7E-898E-2C027C47A912}"/>
    <cellStyle name="40% - uthevingsfarge 1 41 2 2" xfId="18654" xr:uid="{75E339F2-707A-44D3-8628-F051F3EA5D4B}"/>
    <cellStyle name="40% - uthevingsfarge 1 41 2_AVA DVA EL" xfId="18655" xr:uid="{8133B20C-AC43-4F9A-ADA4-6A966479D583}"/>
    <cellStyle name="40% - uthevingsfarge 1 41 3" xfId="18656" xr:uid="{2ECA16EA-94BE-4E28-8BBD-C06B0FE277EE}"/>
    <cellStyle name="40% - uthevingsfarge 1 41_4Q16" xfId="18657" xr:uid="{B35B5B5A-73D3-4E46-9E4E-C979E85D4339}"/>
    <cellStyle name="40% - uthevingsfarge 1 42" xfId="18658" xr:uid="{4D14F47C-DEE4-4847-B0EE-2EE65A68C724}"/>
    <cellStyle name="40% - uthevingsfarge 1 42 2" xfId="18659" xr:uid="{0B3C4C60-8794-42BA-856A-C509291A3A22}"/>
    <cellStyle name="40% - uthevingsfarge 1 42 2 2" xfId="18660" xr:uid="{C9AE43F9-8EF1-4017-96EF-01C2102E3548}"/>
    <cellStyle name="40% - uthevingsfarge 1 42 2_AVA DVA EL" xfId="18661" xr:uid="{1819A446-1DB0-4EE2-82CC-1B7EDC000366}"/>
    <cellStyle name="40% - uthevingsfarge 1 42 3" xfId="18662" xr:uid="{A687DF95-EA6D-4DBE-8346-944822FA9182}"/>
    <cellStyle name="40% - uthevingsfarge 1 42_4Q16" xfId="18663" xr:uid="{B78F6BC6-76A4-4E9F-A84D-784535262302}"/>
    <cellStyle name="40% - uthevingsfarge 1 43" xfId="18664" xr:uid="{0BA054D9-9438-4AA2-85E7-AB6EA4E7BC75}"/>
    <cellStyle name="40% - uthevingsfarge 1 43 2" xfId="18665" xr:uid="{46893E89-68B2-455B-B422-4F84A56E0965}"/>
    <cellStyle name="40% - uthevingsfarge 1 43 2 2" xfId="18666" xr:uid="{57CA4BA1-8946-4602-B835-B704066DA832}"/>
    <cellStyle name="40% - uthevingsfarge 1 43 2_AVA DVA EL" xfId="18667" xr:uid="{AC0F25F5-CD78-4639-B927-C861E7D2FCE1}"/>
    <cellStyle name="40% - uthevingsfarge 1 43 3" xfId="18668" xr:uid="{8F51C694-B966-4C50-8014-6DDA256F9F18}"/>
    <cellStyle name="40% - uthevingsfarge 1 43_4Q16" xfId="18669" xr:uid="{7262188E-BF64-4769-AD89-0C01E9E20704}"/>
    <cellStyle name="40% - uthevingsfarge 1 44" xfId="18670" xr:uid="{64CAF29A-1E7E-46BA-B026-69D31161D48E}"/>
    <cellStyle name="40% - uthevingsfarge 1 44 2" xfId="18671" xr:uid="{FDB798C8-8C7E-49E6-B1B5-98C752641878}"/>
    <cellStyle name="40% - uthevingsfarge 1 44 2 2" xfId="18672" xr:uid="{4CD91F44-D466-49B2-892C-ED75038845B9}"/>
    <cellStyle name="40% - uthevingsfarge 1 44 2_AVA DVA EL" xfId="18673" xr:uid="{DCCFBE31-934A-474A-A16D-B1AD29A08DA9}"/>
    <cellStyle name="40% - uthevingsfarge 1 44 3" xfId="18674" xr:uid="{AF32565F-97D9-43D9-BF7E-1404194892E7}"/>
    <cellStyle name="40% - uthevingsfarge 1 44_4Q16" xfId="18675" xr:uid="{3FAEE4E4-8635-4E3D-9341-5D7CF0D943AF}"/>
    <cellStyle name="40% - uthevingsfarge 1 45" xfId="18676" xr:uid="{457C2CD0-9F2F-4996-ABBB-F2124E65E3BB}"/>
    <cellStyle name="40% - uthevingsfarge 1 45 2" xfId="18677" xr:uid="{0C847006-8EA9-409C-8C98-4BF8015F99D8}"/>
    <cellStyle name="40% - uthevingsfarge 1 45 2 2" xfId="18678" xr:uid="{4DF58C40-C52C-444C-9498-E8964D7C4C07}"/>
    <cellStyle name="40% - uthevingsfarge 1 45 2_AVA DVA EL" xfId="18679" xr:uid="{CAC6802E-307E-4152-9B76-777488048867}"/>
    <cellStyle name="40% - uthevingsfarge 1 45 3" xfId="18680" xr:uid="{6A28657B-A63E-4208-B368-615749FED317}"/>
    <cellStyle name="40% - uthevingsfarge 1 45_4Q16" xfId="18681" xr:uid="{69074D25-9214-405B-AA4D-87C7597225E1}"/>
    <cellStyle name="40% - uthevingsfarge 1 46" xfId="18682" xr:uid="{5B03BF28-E5DB-4051-A39A-509FAB9AD98C}"/>
    <cellStyle name="40% - uthevingsfarge 1 46 2" xfId="18683" xr:uid="{9A96B557-7A9E-48C3-92D9-DF8E35067B81}"/>
    <cellStyle name="40% - uthevingsfarge 1 46 2 2" xfId="18684" xr:uid="{9D186C6A-A3CE-46BC-9329-9104579493F7}"/>
    <cellStyle name="40% - uthevingsfarge 1 46 2_AVA DVA EL" xfId="18685" xr:uid="{806040CE-5417-4DA1-8A88-4B4F4C08CB38}"/>
    <cellStyle name="40% - uthevingsfarge 1 46 3" xfId="18686" xr:uid="{EC53101A-826E-444E-B2A2-A67CA38F68E3}"/>
    <cellStyle name="40% - uthevingsfarge 1 46_4Q16" xfId="18687" xr:uid="{1FD1C8AE-9F1B-47B8-85F2-64CE1C163A63}"/>
    <cellStyle name="40% - uthevingsfarge 1 47" xfId="18688" xr:uid="{CD70BC80-2F58-46A6-B181-6221C7D3BDF6}"/>
    <cellStyle name="40% - uthevingsfarge 1 47 2" xfId="18689" xr:uid="{C1CCAC11-E802-4192-A925-FA494C345837}"/>
    <cellStyle name="40% - uthevingsfarge 1 47 2 2" xfId="18690" xr:uid="{8A3FE78C-9B4A-4DC2-AB75-143E41A1CB48}"/>
    <cellStyle name="40% - uthevingsfarge 1 47 2_AVA DVA EL" xfId="18691" xr:uid="{BD907C08-2497-455D-B1CA-B5413444C832}"/>
    <cellStyle name="40% - uthevingsfarge 1 47 3" xfId="18692" xr:uid="{4FE77DE0-2B81-44FF-AA5E-2CA01EB88FB1}"/>
    <cellStyle name="40% - uthevingsfarge 1 47_4Q16" xfId="18693" xr:uid="{78169B8B-85B1-4176-9A41-99821586DB05}"/>
    <cellStyle name="40% - uthevingsfarge 1 48" xfId="18694" xr:uid="{4D4F8232-9087-4386-AEED-18E71893B191}"/>
    <cellStyle name="40% - uthevingsfarge 1 48 2" xfId="18695" xr:uid="{7306C501-FCA8-4DD3-B98C-CE172FE10D61}"/>
    <cellStyle name="40% - uthevingsfarge 1 48 2 2" xfId="18696" xr:uid="{C1008FA0-3EC2-46B1-935B-A7C3135611DD}"/>
    <cellStyle name="40% - uthevingsfarge 1 48 2_AVA DVA EL" xfId="18697" xr:uid="{5B76930B-B2F0-4D4A-8009-6A947CAEDB90}"/>
    <cellStyle name="40% - uthevingsfarge 1 48 3" xfId="18698" xr:uid="{EED4E9DF-5527-452E-BF98-0C5F906E25D5}"/>
    <cellStyle name="40% - uthevingsfarge 1 48_4Q16" xfId="18699" xr:uid="{C141C9CF-B08A-4C42-8862-4FAFAA6BACA6}"/>
    <cellStyle name="40% - uthevingsfarge 1 49" xfId="18700" xr:uid="{658BEECF-6F57-4D54-81A8-B9D8D7DF2F58}"/>
    <cellStyle name="40% - uthevingsfarge 1 49 2" xfId="18701" xr:uid="{CBF75DF0-CFA1-4B44-A28B-8BE64AF2923C}"/>
    <cellStyle name="40% - uthevingsfarge 1 49 2 2" xfId="18702" xr:uid="{0687AB1B-7518-43E0-937D-BD6C8160FC92}"/>
    <cellStyle name="40% - uthevingsfarge 1 49 2_AVA DVA EL" xfId="18703" xr:uid="{6B518AA6-7837-4CE0-9A43-932034C2EE82}"/>
    <cellStyle name="40% - uthevingsfarge 1 49 3" xfId="18704" xr:uid="{62AB89CC-F561-4D09-9784-05AA7B0A514F}"/>
    <cellStyle name="40% - uthevingsfarge 1 49_4Q16" xfId="18705" xr:uid="{4DAD026B-A1BE-490D-B1BE-AED41C9E7A26}"/>
    <cellStyle name="40% - uthevingsfarge 1 5" xfId="4987" xr:uid="{47291FC5-B1AB-487A-899C-746491BEC59F}"/>
    <cellStyle name="40% - uthevingsfarge 1 5 10" xfId="41102"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03" xr:uid="{03303051-45C5-46F4-8A03-6C3EE767FB72}"/>
    <cellStyle name="40% - uthevingsfarge 1 5 2 6" xfId="41104" xr:uid="{D09A0D2F-3E4B-47FD-89D9-9A85D4A9054B}"/>
    <cellStyle name="40% - uthevingsfarge 1 5 2 7" xfId="41105" xr:uid="{8C71B1C2-821C-4C0F-A496-CB9270410F4C}"/>
    <cellStyle name="40% - uthevingsfarge 1 5 2 8" xfId="41106" xr:uid="{C3393D13-E32F-492D-B9A6-6FC67C4409C1}"/>
    <cellStyle name="40% - uthevingsfarge 1 5 2 9" xfId="41107"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08" xr:uid="{B20EE153-F1E8-4918-9948-17265287BCA5}"/>
    <cellStyle name="40% - uthevingsfarge 1 5 7" xfId="41109" xr:uid="{87F22392-0B5A-4630-87FF-D4F20FD15297}"/>
    <cellStyle name="40% - uthevingsfarge 1 5 8" xfId="41110" xr:uid="{07D8FEA5-97FA-4FF1-AE81-0542C63BC2E9}"/>
    <cellStyle name="40% - uthevingsfarge 1 5 9" xfId="41111" xr:uid="{6003F7A9-7FF2-4942-A617-124C3DFABDAE}"/>
    <cellStyle name="40% - uthevingsfarge 1 5_3. Chng in credit spreads" xfId="5004" xr:uid="{EA8A8041-4716-410C-8067-CF7486DE6EDF}"/>
    <cellStyle name="40% - uthevingsfarge 1 50" xfId="18706" xr:uid="{420C1F4B-FBC9-44BB-9F12-AB0611B07479}"/>
    <cellStyle name="40% - uthevingsfarge 1 50 2" xfId="18707" xr:uid="{B852573A-4AC4-4752-AAC3-247985CDB7FD}"/>
    <cellStyle name="40% - uthevingsfarge 1 50 2 2" xfId="18708" xr:uid="{652A0750-7676-4BC2-B075-8F6EBB5C2DD7}"/>
    <cellStyle name="40% - uthevingsfarge 1 50 2_AVA DVA EL" xfId="18709" xr:uid="{F5D25E1C-10BF-4B3F-BBC0-9C618404D7AE}"/>
    <cellStyle name="40% - uthevingsfarge 1 50 3" xfId="18710" xr:uid="{2765C221-BCEC-4B2F-95A6-75CF8E44660C}"/>
    <cellStyle name="40% - uthevingsfarge 1 50_4Q16" xfId="18711" xr:uid="{13F45705-9180-4913-8522-0BC7DEF53328}"/>
    <cellStyle name="40% - uthevingsfarge 1 51" xfId="18712" xr:uid="{B41790FA-BF9A-47BA-865D-EF3B7C30E865}"/>
    <cellStyle name="40% - uthevingsfarge 1 51 2" xfId="18713" xr:uid="{7F19A8C1-C375-4A50-9274-7492655258C2}"/>
    <cellStyle name="40% - uthevingsfarge 1 51 2 2" xfId="18714" xr:uid="{D609ACCF-2D34-4B49-8493-D98BF0735D8F}"/>
    <cellStyle name="40% - uthevingsfarge 1 51 2_AVA DVA EL" xfId="18715" xr:uid="{CB0094D7-A160-4609-9712-73D3DF66AD53}"/>
    <cellStyle name="40% - uthevingsfarge 1 51 3" xfId="18716" xr:uid="{43436CC2-9792-4456-941B-9A80D1AF0B80}"/>
    <cellStyle name="40% - uthevingsfarge 1 51_4Q16" xfId="18717" xr:uid="{76FA0E3E-73E6-4B22-AE6C-1E7E443F64F8}"/>
    <cellStyle name="40% - uthevingsfarge 1 52" xfId="18718" xr:uid="{D82867C6-29D3-46AA-B7DD-18FBF0B5EC4D}"/>
    <cellStyle name="40% - uthevingsfarge 1 52 2" xfId="18719" xr:uid="{30974440-F3DD-48C5-A0B4-4D74F6D64D40}"/>
    <cellStyle name="40% - uthevingsfarge 1 52 2 2" xfId="18720" xr:uid="{4C4F1C48-1009-4C8B-B0DA-8903A3EE4A41}"/>
    <cellStyle name="40% - uthevingsfarge 1 52 2_AVA DVA EL" xfId="18721" xr:uid="{DF38E13A-F521-4668-A637-003A195A004B}"/>
    <cellStyle name="40% - uthevingsfarge 1 52 3" xfId="18722" xr:uid="{9F7AD91D-508C-4209-87DD-4B3F388C54B6}"/>
    <cellStyle name="40% - uthevingsfarge 1 52_4Q16" xfId="18723" xr:uid="{E87A0E5E-6B2E-41FD-BCA1-4AEA696564A3}"/>
    <cellStyle name="40% - uthevingsfarge 1 53" xfId="18724" xr:uid="{EC516F94-FC03-4220-AC17-9B1862EC9980}"/>
    <cellStyle name="40% - uthevingsfarge 1 53 2" xfId="18725" xr:uid="{BF4C29A1-C269-4E51-86DE-B1B06272FA11}"/>
    <cellStyle name="40% - uthevingsfarge 1 53 2 2" xfId="18726" xr:uid="{258404BF-BBFD-464E-B3CB-9F1A79ACDF65}"/>
    <cellStyle name="40% - uthevingsfarge 1 53 2_AVA DVA EL" xfId="18727" xr:uid="{C470DA4F-3E0B-4F17-A4FF-07169D96DA50}"/>
    <cellStyle name="40% - uthevingsfarge 1 53 3" xfId="18728" xr:uid="{63DCA648-4053-46A7-921F-1C98C4792BCE}"/>
    <cellStyle name="40% - uthevingsfarge 1 53_4Q16" xfId="18729" xr:uid="{9B01B974-E39F-4949-84C6-91C7D459D69D}"/>
    <cellStyle name="40% - uthevingsfarge 1 54" xfId="18730" xr:uid="{FB6984E8-DDD5-4557-91C1-755F3CADFBE2}"/>
    <cellStyle name="40% - uthevingsfarge 1 54 2" xfId="18731" xr:uid="{4B5026F3-66A3-4460-BFCD-228DB67188A6}"/>
    <cellStyle name="40% - uthevingsfarge 1 54 2 2" xfId="18732" xr:uid="{F0B6EA20-3696-4C6C-AF34-D3E8F663DB04}"/>
    <cellStyle name="40% - uthevingsfarge 1 54 2_AVA DVA EL" xfId="18733" xr:uid="{1407BE04-ED4F-4650-9E97-D9A187BBB8CF}"/>
    <cellStyle name="40% - uthevingsfarge 1 54 3" xfId="18734" xr:uid="{67AB06C6-DA29-41AF-9633-2D596BF0D9A3}"/>
    <cellStyle name="40% - uthevingsfarge 1 54_4Q16" xfId="18735" xr:uid="{0A26DB51-9D39-42CC-97CD-9604A28BA92D}"/>
    <cellStyle name="40% - uthevingsfarge 1 55" xfId="18736" xr:uid="{814DB10F-C8F3-45BB-A00F-C039FC0EF506}"/>
    <cellStyle name="40% - uthevingsfarge 1 55 2" xfId="18737" xr:uid="{4DF91FC5-339D-4875-8213-C210E84A064F}"/>
    <cellStyle name="40% - uthevingsfarge 1 55 2 2" xfId="18738" xr:uid="{CD44C99D-A063-43FD-9CAD-A75283F50F5A}"/>
    <cellStyle name="40% - uthevingsfarge 1 55 2_AVA DVA EL" xfId="18739" xr:uid="{BE436ADE-270D-433B-86BC-042C70D8B3CC}"/>
    <cellStyle name="40% - uthevingsfarge 1 55 3" xfId="18740" xr:uid="{D1543B96-A609-4F29-B4C4-ADEC8AC1D015}"/>
    <cellStyle name="40% - uthevingsfarge 1 55_4Q16" xfId="18741" xr:uid="{F67B29FE-E766-4575-B995-9660FE8B983C}"/>
    <cellStyle name="40% - uthevingsfarge 1 56" xfId="18742" xr:uid="{133E1F3F-0B0A-43A5-A57A-89A2B71BF2BF}"/>
    <cellStyle name="40% - uthevingsfarge 1 56 2" xfId="18743" xr:uid="{E719B4BF-DDCB-4D6B-BF2A-4461B8F60C42}"/>
    <cellStyle name="40% - uthevingsfarge 1 56 2 2" xfId="18744" xr:uid="{C054F544-FFDA-4B9D-BFD1-2BB44E8EA907}"/>
    <cellStyle name="40% - uthevingsfarge 1 56 2_AVA DVA EL" xfId="18745" xr:uid="{0EB497DD-64ED-4374-948D-ACB365B8AB3A}"/>
    <cellStyle name="40% - uthevingsfarge 1 56 3" xfId="18746" xr:uid="{4833CEFF-AAE3-4ECB-9F68-10D55F5BAA6D}"/>
    <cellStyle name="40% - uthevingsfarge 1 56_4Q16" xfId="18747" xr:uid="{D9F0BB51-4165-4621-BDB9-D7725124A990}"/>
    <cellStyle name="40% - uthevingsfarge 1 57" xfId="18748" xr:uid="{6F094A09-922B-4841-8F49-C3ED058D91F0}"/>
    <cellStyle name="40% - uthevingsfarge 1 57 2" xfId="18749" xr:uid="{044E7479-8BCA-4364-8918-E306E9D76F45}"/>
    <cellStyle name="40% - uthevingsfarge 1 57 2 2" xfId="18750" xr:uid="{FF068599-9A38-4B8F-B869-FD76279A2086}"/>
    <cellStyle name="40% - uthevingsfarge 1 57 2_AVA DVA EL" xfId="18751" xr:uid="{6C07695A-3F17-4754-8D0A-F0FFA7189FEA}"/>
    <cellStyle name="40% - uthevingsfarge 1 57 3" xfId="18752" xr:uid="{7E8B7F4A-9C37-4116-A173-302E74BBE7CB}"/>
    <cellStyle name="40% - uthevingsfarge 1 57_4Q16" xfId="18753" xr:uid="{06E6BD54-900B-4738-8ED5-DCE9C93BE303}"/>
    <cellStyle name="40% - uthevingsfarge 1 58" xfId="18754" xr:uid="{81802EA6-452B-42B8-9A6C-1B9CEFFE2E89}"/>
    <cellStyle name="40% - uthevingsfarge 1 58 2" xfId="18755" xr:uid="{E90707AA-FF87-401C-BD33-FD63A8837699}"/>
    <cellStyle name="40% - uthevingsfarge 1 58 2 2" xfId="18756" xr:uid="{4CF1AD31-6D82-47F1-922A-847248AC0899}"/>
    <cellStyle name="40% - uthevingsfarge 1 58 2_AVA DVA EL" xfId="18757" xr:uid="{339543F1-9613-46D5-8525-62CBF715328F}"/>
    <cellStyle name="40% - uthevingsfarge 1 58 3" xfId="18758" xr:uid="{73DB118D-70EF-40DC-8CD3-52C9340DE031}"/>
    <cellStyle name="40% - uthevingsfarge 1 58_4Q16" xfId="18759" xr:uid="{12570DD7-73C7-4368-8428-8104A5D8CC05}"/>
    <cellStyle name="40% - uthevingsfarge 1 59" xfId="18760" xr:uid="{D9651A54-EB0C-477E-A6D0-EAB35F92C107}"/>
    <cellStyle name="40% - uthevingsfarge 1 59 2" xfId="18761" xr:uid="{187FED66-ABA6-4FF7-82AB-8200910131F8}"/>
    <cellStyle name="40% - uthevingsfarge 1 59 2 2" xfId="18762" xr:uid="{C06E5649-A6B6-4D77-B042-79B7664C82F3}"/>
    <cellStyle name="40% - uthevingsfarge 1 59 2_AVA DVA EL" xfId="18763" xr:uid="{B3CEEF2E-2431-484A-AED8-4C3199DA2A2A}"/>
    <cellStyle name="40% - uthevingsfarge 1 59 3" xfId="18764" xr:uid="{DFC8552B-55FE-4720-A9A7-5D393FC63976}"/>
    <cellStyle name="40% - uthevingsfarge 1 59_4Q16" xfId="18765"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12"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766" xr:uid="{EFBB2AF8-E873-4F3A-AE2B-A9F6D1DEC9F4}"/>
    <cellStyle name="40% - uthevingsfarge 1 6 6" xfId="41113" xr:uid="{BEB8BE48-E16B-4E30-AB9D-85890E6A63D6}"/>
    <cellStyle name="40% - uthevingsfarge 1 6 7" xfId="41114" xr:uid="{35323A01-5F28-4977-90A4-FDC1FFC4E265}"/>
    <cellStyle name="40% - uthevingsfarge 1 6 8" xfId="41115" xr:uid="{F83C000B-25D9-49E1-96A0-73C29B1AA236}"/>
    <cellStyle name="40% - uthevingsfarge 1 6 9" xfId="41116" xr:uid="{AF778AD4-2D23-4CA5-B8C7-138FD328DCE4}"/>
    <cellStyle name="40% - uthevingsfarge 1 6_3. Chng in credit spreads" xfId="5013" xr:uid="{ADD3BE7B-1530-493D-A9AE-401E38442ED2}"/>
    <cellStyle name="40% - uthevingsfarge 1 60" xfId="18767" xr:uid="{5E48C5C2-35B1-454A-BF06-7C19578196BD}"/>
    <cellStyle name="40% - uthevingsfarge 1 60 2" xfId="18768" xr:uid="{73544AB2-004C-4516-ACA9-324E57C2DF70}"/>
    <cellStyle name="40% - uthevingsfarge 1 60 3" xfId="18769" xr:uid="{602A26EA-E806-402D-8397-9CDF9D842CF0}"/>
    <cellStyle name="40% - uthevingsfarge 1 60_AVA DVA EL" xfId="18770" xr:uid="{E8206591-AB46-48AC-9C47-A779CBD584FB}"/>
    <cellStyle name="40% - uthevingsfarge 1 61" xfId="18771" xr:uid="{79D26C08-8F5B-4D34-AD84-58435417C77F}"/>
    <cellStyle name="40% - uthevingsfarge 1 61 2" xfId="18772" xr:uid="{11909E6B-D52B-4F91-B838-0EE391B70E81}"/>
    <cellStyle name="40% - uthevingsfarge 1 61 3" xfId="18773" xr:uid="{931182FE-94A8-4964-85C7-C71780163BA2}"/>
    <cellStyle name="40% - uthevingsfarge 1 61_AVA DVA EL" xfId="18774" xr:uid="{7677BED2-7142-40FD-A7FB-86A0F01CA6B4}"/>
    <cellStyle name="40% - uthevingsfarge 1 62" xfId="18775" xr:uid="{0D43C47A-3024-49D6-AA66-6EF665DFE971}"/>
    <cellStyle name="40% - uthevingsfarge 1 62 2" xfId="18776" xr:uid="{4BAEF4BB-673B-4250-94B6-1F1A7D245E2F}"/>
    <cellStyle name="40% - uthevingsfarge 1 62_AVA DVA EL" xfId="18777" xr:uid="{56C068D2-7F23-4C1D-8C09-9FF0A25C2F91}"/>
    <cellStyle name="40% - uthevingsfarge 1 63" xfId="18778" xr:uid="{DF2D6D00-1DD2-4F83-8BAC-8072DAF7693D}"/>
    <cellStyle name="40% - uthevingsfarge 1 64" xfId="18779" xr:uid="{B87E4FD7-2A84-4414-871B-D32D76E823B3}"/>
    <cellStyle name="40% - uthevingsfarge 1 65" xfId="18780" xr:uid="{E090C5F3-B02F-41E3-A962-2E7F20F085AC}"/>
    <cellStyle name="40% - uthevingsfarge 1 66" xfId="18781" xr:uid="{88E07FEF-7FC9-40F8-82FD-5BBBD4E8731F}"/>
    <cellStyle name="40% - uthevingsfarge 1 7" xfId="5014" xr:uid="{6FF7BCD4-8BD1-464E-BFBB-D50028D6CFEE}"/>
    <cellStyle name="40% - uthevingsfarge 1 7 2" xfId="5015" xr:uid="{A460C723-79E7-414E-AE96-A1C5CBCEFFA8}"/>
    <cellStyle name="40% - uthevingsfarge 1 7 2 2" xfId="18782" xr:uid="{A0719C82-85CC-4079-8D67-21CA9362709B}"/>
    <cellStyle name="40% - uthevingsfarge 1 7 2_AVA DVA EL" xfId="18783" xr:uid="{7ED05D00-1590-4613-B0C5-EF6051CBE056}"/>
    <cellStyle name="40% - uthevingsfarge 1 7 3" xfId="18784" xr:uid="{D1ED3012-9EC8-4264-876F-04B7FEE98966}"/>
    <cellStyle name="40% - uthevingsfarge 1 7 3 2" xfId="18785" xr:uid="{5649F699-363A-4B53-8DA4-81CF25F000C3}"/>
    <cellStyle name="40% - uthevingsfarge 1 7 3_AVA DVA EL" xfId="18786" xr:uid="{1C4F9C0F-3566-4752-A5DB-F36FFE160A79}"/>
    <cellStyle name="40% - uthevingsfarge 1 7 4" xfId="18787" xr:uid="{7CFD0177-CA1B-438A-BFB9-23DE787CAB19}"/>
    <cellStyle name="40% - uthevingsfarge 1 7 5" xfId="18788"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789" xr:uid="{8E34213D-E7FF-49B5-8248-F9918769688A}"/>
    <cellStyle name="40% - uthevingsfarge 1 8 2_AVA DVA EL" xfId="18790" xr:uid="{CC3449EC-268C-481C-9EDA-A29B235ECE2F}"/>
    <cellStyle name="40% - uthevingsfarge 1 8 3" xfId="18791" xr:uid="{8B17B986-6809-4483-B4E6-266462DD1FD8}"/>
    <cellStyle name="40% - uthevingsfarge 1 8_3. Chng in credit spreads" xfId="5019" xr:uid="{66FA832E-E241-4D44-8C09-0DC488F5BFC2}"/>
    <cellStyle name="40% - uthevingsfarge 1 9" xfId="5020" xr:uid="{FB9B4CA8-A94E-44DD-98F9-1E5AD664F543}"/>
    <cellStyle name="40% - uthevingsfarge 1 9 2" xfId="18792" xr:uid="{9410908D-C916-4106-878A-36BB1410F032}"/>
    <cellStyle name="40% - uthevingsfarge 1 9 2 2" xfId="18793" xr:uid="{B1D4ACCD-F727-4FE8-A65C-F58A5EE93565}"/>
    <cellStyle name="40% - uthevingsfarge 1 9 2_AVA DVA EL" xfId="18794" xr:uid="{9FCA407E-81AA-4D36-916D-FEB58E203D12}"/>
    <cellStyle name="40% - uthevingsfarge 1 9 3" xfId="18795" xr:uid="{64310E5F-ADA0-496D-990C-B33E41E1BFFA}"/>
    <cellStyle name="40% - uthevingsfarge 1 9_4Q16" xfId="18796"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797" xr:uid="{94F2403D-6FF3-4C8D-9895-85A3710F6A40}"/>
    <cellStyle name="40% - uthevingsfarge 2 10 2 2" xfId="18798" xr:uid="{4C727577-3B9E-4A33-829C-76805F21DC46}"/>
    <cellStyle name="40% - uthevingsfarge 2 10 2_AVA DVA EL" xfId="18799" xr:uid="{6F0A28DA-9E60-44E5-89F4-AB5729A68574}"/>
    <cellStyle name="40% - uthevingsfarge 2 10 3" xfId="18800" xr:uid="{F9B53D13-30C0-4275-8DB5-4A2B0601819A}"/>
    <cellStyle name="40% - uthevingsfarge 2 10_4Q16" xfId="18801" xr:uid="{E29CBE59-0B96-4AA6-803D-E06433DEFB40}"/>
    <cellStyle name="40% - uthevingsfarge 2 11" xfId="18802" xr:uid="{67D0607A-B3B9-4A5F-8EE0-E07523E2A39F}"/>
    <cellStyle name="40% - uthevingsfarge 2 11 2" xfId="18803" xr:uid="{CE6CB0D1-4CA5-4386-8E16-CE11E54EFB04}"/>
    <cellStyle name="40% - uthevingsfarge 2 11 2 2" xfId="18804" xr:uid="{D44CBAA7-4965-46B0-B721-7DF13061E54F}"/>
    <cellStyle name="40% - uthevingsfarge 2 11 2_AVA DVA EL" xfId="18805" xr:uid="{CE4BD73C-1D10-44BA-AAD5-34448EE63D68}"/>
    <cellStyle name="40% - uthevingsfarge 2 11 3" xfId="18806" xr:uid="{3081A3C2-A293-471A-9DF3-7ABDF45465F8}"/>
    <cellStyle name="40% - uthevingsfarge 2 11_4Q16" xfId="18807" xr:uid="{02E4C6AE-EF2A-4D20-8E42-A7A6B5312616}"/>
    <cellStyle name="40% - uthevingsfarge 2 12" xfId="18808" xr:uid="{5F6C879B-4360-43A1-A5BA-89D9279B6D02}"/>
    <cellStyle name="40% - uthevingsfarge 2 12 2" xfId="18809" xr:uid="{C504170B-1B44-4964-B127-54904742123E}"/>
    <cellStyle name="40% - uthevingsfarge 2 12 2 2" xfId="18810" xr:uid="{97B36617-FCE9-4B74-A78E-CE3C19A2AE1E}"/>
    <cellStyle name="40% - uthevingsfarge 2 12 2_AVA DVA EL" xfId="18811" xr:uid="{B62CCEA4-730E-4C86-AA54-2A48F0F63D0B}"/>
    <cellStyle name="40% - uthevingsfarge 2 12 3" xfId="18812" xr:uid="{CB6DF7EF-51CA-449B-B9F3-4EBBC1DC1929}"/>
    <cellStyle name="40% - uthevingsfarge 2 12_4Q16" xfId="18813" xr:uid="{A8BA374B-22B8-4DD1-A21A-FCE3CBF98456}"/>
    <cellStyle name="40% - uthevingsfarge 2 13" xfId="18814" xr:uid="{5B6B794D-D912-4A5C-8FA9-A71940A150A2}"/>
    <cellStyle name="40% - uthevingsfarge 2 13 2" xfId="18815" xr:uid="{671F545F-11F3-4584-80A0-403E5A4531F3}"/>
    <cellStyle name="40% - uthevingsfarge 2 13 2 2" xfId="18816" xr:uid="{FF90C8B6-661A-4C4F-9102-F64E3AE16D6B}"/>
    <cellStyle name="40% - uthevingsfarge 2 13 2_AVA DVA EL" xfId="18817" xr:uid="{39B283BC-F6AB-4937-83CE-9BEA4E73FF4B}"/>
    <cellStyle name="40% - uthevingsfarge 2 13 3" xfId="18818" xr:uid="{8AF4E31E-F5A5-4B3E-A876-10B0BC5BBE64}"/>
    <cellStyle name="40% - uthevingsfarge 2 13_4Q16" xfId="18819" xr:uid="{D432183D-C0CF-42C0-9D6F-416BE74EE261}"/>
    <cellStyle name="40% - uthevingsfarge 2 14" xfId="18820" xr:uid="{FF836156-E30E-4CB0-8E21-9D652672EFA3}"/>
    <cellStyle name="40% - uthevingsfarge 2 14 2" xfId="18821" xr:uid="{713871FC-9942-4D6E-A73C-57E44B29875B}"/>
    <cellStyle name="40% - uthevingsfarge 2 14 2 2" xfId="18822" xr:uid="{A255DE5B-B048-461B-8492-ADE7A0905FEC}"/>
    <cellStyle name="40% - uthevingsfarge 2 14 2_AVA DVA EL" xfId="18823" xr:uid="{55111533-0DCB-404E-A96C-961719A160F8}"/>
    <cellStyle name="40% - uthevingsfarge 2 14 3" xfId="18824" xr:uid="{495A168D-52A2-4D5A-A4CF-11B1DD5F64EF}"/>
    <cellStyle name="40% - uthevingsfarge 2 14_4Q16" xfId="18825" xr:uid="{94740F36-73AE-4B60-BFBC-56CAD18B0ADA}"/>
    <cellStyle name="40% - uthevingsfarge 2 15" xfId="18826" xr:uid="{A97928C5-5A08-40A8-9678-3569DB4D8B17}"/>
    <cellStyle name="40% - uthevingsfarge 2 15 2" xfId="18827" xr:uid="{EF23CEA4-BCFE-4A90-AA75-1C08C44717D2}"/>
    <cellStyle name="40% - uthevingsfarge 2 15 2 2" xfId="18828" xr:uid="{E847C0FA-8873-4A4D-8ECE-18A60031D2EB}"/>
    <cellStyle name="40% - uthevingsfarge 2 15 2_AVA DVA EL" xfId="18829" xr:uid="{A52F8876-2346-4E32-A5A0-48C78FDF95DE}"/>
    <cellStyle name="40% - uthevingsfarge 2 15 3" xfId="18830" xr:uid="{858F9851-F91F-4E96-990F-5D4CF4BB9562}"/>
    <cellStyle name="40% - uthevingsfarge 2 15_4Q16" xfId="18831" xr:uid="{7F8182F9-EC14-458C-9FB6-82096B8014DB}"/>
    <cellStyle name="40% - uthevingsfarge 2 16" xfId="18832" xr:uid="{DBF9888E-8198-4F83-98E4-EBB9E47BA0A8}"/>
    <cellStyle name="40% - uthevingsfarge 2 16 2" xfId="18833" xr:uid="{BDDFA7ED-0943-4A22-A805-EEA6F6553EDB}"/>
    <cellStyle name="40% - uthevingsfarge 2 16 2 2" xfId="18834" xr:uid="{3CF8BC52-9A3A-4B88-87E0-DEBE4C90A96C}"/>
    <cellStyle name="40% - uthevingsfarge 2 16 2_AVA DVA EL" xfId="18835" xr:uid="{3090F76C-D5ED-473E-AF64-4130308B9358}"/>
    <cellStyle name="40% - uthevingsfarge 2 16 3" xfId="18836" xr:uid="{C2EF264F-470B-40BC-8545-ECD48CB717B5}"/>
    <cellStyle name="40% - uthevingsfarge 2 16_4Q16" xfId="18837" xr:uid="{D8235B6C-0709-4E49-8284-1610F324D8AB}"/>
    <cellStyle name="40% - uthevingsfarge 2 17" xfId="18838" xr:uid="{167481DA-D631-4E04-81A4-628D8B197EA7}"/>
    <cellStyle name="40% - uthevingsfarge 2 17 2" xfId="18839" xr:uid="{71392169-B363-4E25-A77F-B6FECA6812F4}"/>
    <cellStyle name="40% - uthevingsfarge 2 17 2 2" xfId="18840" xr:uid="{DF13D45B-3FDA-4AF4-871D-9A6322ABFDAA}"/>
    <cellStyle name="40% - uthevingsfarge 2 17 2_AVA DVA EL" xfId="18841" xr:uid="{7130D80E-D504-4D10-ABAA-E8A4944C48C5}"/>
    <cellStyle name="40% - uthevingsfarge 2 17 3" xfId="18842" xr:uid="{ADC19B47-689B-4B78-AD56-0D9A174C6FED}"/>
    <cellStyle name="40% - uthevingsfarge 2 17_4Q16" xfId="18843" xr:uid="{ED768DBC-ED96-4831-BB0E-51E09EA990BD}"/>
    <cellStyle name="40% - uthevingsfarge 2 18" xfId="18844" xr:uid="{E6E2A13D-F561-4984-9B60-940C90AE3302}"/>
    <cellStyle name="40% - uthevingsfarge 2 18 2" xfId="18845" xr:uid="{93B0BF7F-1A76-4528-A108-99C15419E160}"/>
    <cellStyle name="40% - uthevingsfarge 2 18 2 2" xfId="18846" xr:uid="{12BF133C-232E-47CB-B5A8-EE1A304177A9}"/>
    <cellStyle name="40% - uthevingsfarge 2 18 2_AVA DVA EL" xfId="18847" xr:uid="{E0AEA122-19CE-4917-B9CD-3C0A99893D9C}"/>
    <cellStyle name="40% - uthevingsfarge 2 18 3" xfId="18848" xr:uid="{5BD80C1E-172D-4CD1-9B94-9DAE5BF53AEB}"/>
    <cellStyle name="40% - uthevingsfarge 2 18_4Q16" xfId="18849" xr:uid="{EFEBB771-F484-4775-A46C-93A533FF6CAF}"/>
    <cellStyle name="40% - uthevingsfarge 2 19" xfId="18850" xr:uid="{3405A0F4-7851-4A03-9E67-2A529938356A}"/>
    <cellStyle name="40% - uthevingsfarge 2 19 2" xfId="18851" xr:uid="{ED90372F-BBE9-40A5-B8E8-84353B018B34}"/>
    <cellStyle name="40% - uthevingsfarge 2 19 2 2" xfId="18852" xr:uid="{8E804F9C-CB94-4C7E-9E40-9E38D7338CD6}"/>
    <cellStyle name="40% - uthevingsfarge 2 19 2_AVA DVA EL" xfId="18853" xr:uid="{B324B01C-CEA3-4AB8-8B1D-3E483870597F}"/>
    <cellStyle name="40% - uthevingsfarge 2 19 3" xfId="18854" xr:uid="{D104B69E-E444-4CFD-9F4A-327092907C42}"/>
    <cellStyle name="40% - uthevingsfarge 2 19_4Q16" xfId="18855" xr:uid="{27D87563-D35B-4929-B32E-A9F4D2364C6A}"/>
    <cellStyle name="40% - uthevingsfarge 2 2" xfId="5024" xr:uid="{1991C355-574C-4284-AFE7-0D9ED9EDDAFA}"/>
    <cellStyle name="40% - uthevingsfarge 2 2 10" xfId="18856" xr:uid="{658A1D03-1FFF-4F34-AC68-55002BBBB0E3}"/>
    <cellStyle name="40% - uthevingsfarge 2 2 10 2" xfId="18857" xr:uid="{D5446331-9C52-4340-A01C-A4C247CC207B}"/>
    <cellStyle name="40% - uthevingsfarge 2 2 10 3" xfId="18858" xr:uid="{4C42295A-F022-4366-9576-589F8A411884}"/>
    <cellStyle name="40% - uthevingsfarge 2 2 10_AVA DVA EL" xfId="18859" xr:uid="{D2D890CA-5880-4934-8D62-8C1FC7B0FF6B}"/>
    <cellStyle name="40% - uthevingsfarge 2 2 11" xfId="18860" xr:uid="{1F1144A1-79B2-4A81-8C4F-FC3E0BEF6911}"/>
    <cellStyle name="40% - uthevingsfarge 2 2 12" xfId="18861"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862"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863"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864"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865"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17"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866"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867"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18"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868"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869"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870" xr:uid="{1D1C7CC4-C005-4DDE-8C43-C5E6BDCE8551}"/>
    <cellStyle name="40% - uthevingsfarge 2 2 7 2_AVA DVA EL" xfId="18871" xr:uid="{1E83DB82-F212-4945-B2C6-7F0834E21D22}"/>
    <cellStyle name="40% - uthevingsfarge 2 2 7 3" xfId="18872" xr:uid="{EE76657C-7514-427E-AAFD-958640B378CC}"/>
    <cellStyle name="40% - uthevingsfarge 2 2 7 4" xfId="18873"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874" xr:uid="{9D4A8E99-F70F-4181-A065-55FD68CC7740}"/>
    <cellStyle name="40% - uthevingsfarge 2 2 8_3. Chng in credit spreads" xfId="5129" xr:uid="{397E881F-9C4D-442D-9BBD-2E3F783AEDD0}"/>
    <cellStyle name="40% - uthevingsfarge 2 2 9" xfId="18875" xr:uid="{FF177643-2A7E-4D1B-8166-17ABE01EF24A}"/>
    <cellStyle name="40% - uthevingsfarge 2 2 9 2" xfId="18876" xr:uid="{68F79958-D962-4FD0-BBFE-70C35B59E8C2}"/>
    <cellStyle name="40% - uthevingsfarge 2 2 9 3" xfId="18877" xr:uid="{FD6646E8-F9D1-4C48-9183-9EF4FBF6673E}"/>
    <cellStyle name="40% - uthevingsfarge 2 2 9_AVA DVA EL" xfId="18878" xr:uid="{2A39588C-2813-4BFF-94F3-FEF18E05F008}"/>
    <cellStyle name="40% - uthevingsfarge 2 2_4Q16" xfId="18879" xr:uid="{42792D88-35E3-4240-B746-A4D13F1A1D31}"/>
    <cellStyle name="40% - uthevingsfarge 2 20" xfId="18880" xr:uid="{7393A88C-D7F1-4C27-BC56-9DC2BC0ED507}"/>
    <cellStyle name="40% - uthevingsfarge 2 20 2" xfId="18881" xr:uid="{47A5E7C2-E12A-47D5-B141-963435FA55AE}"/>
    <cellStyle name="40% - uthevingsfarge 2 20 2 2" xfId="18882" xr:uid="{2813EF55-0A00-4126-A0F5-384D94A0F35F}"/>
    <cellStyle name="40% - uthevingsfarge 2 20 2_AVA DVA EL" xfId="18883" xr:uid="{B8B1901A-FA8F-45D1-9C17-B765F4127299}"/>
    <cellStyle name="40% - uthevingsfarge 2 20 3" xfId="18884" xr:uid="{597234CB-1A27-4D9B-87AE-84B05B56FF8C}"/>
    <cellStyle name="40% - uthevingsfarge 2 20_4Q16" xfId="18885" xr:uid="{B38675AF-0308-466D-8FAF-DD824E7D66A8}"/>
    <cellStyle name="40% - uthevingsfarge 2 21" xfId="18886" xr:uid="{A00B208A-8DD3-4A71-B9D4-DE0FFAAEAE33}"/>
    <cellStyle name="40% - uthevingsfarge 2 21 2" xfId="18887" xr:uid="{F681E860-FE04-4FF0-8EB1-BE3AC385E834}"/>
    <cellStyle name="40% - uthevingsfarge 2 21 2 2" xfId="18888" xr:uid="{3E2A7E88-1EE0-45D3-BF70-A57B4CE3C897}"/>
    <cellStyle name="40% - uthevingsfarge 2 21 2_AVA DVA EL" xfId="18889" xr:uid="{CEFC4A29-8FD5-49E2-AE55-7E388D9A7CC0}"/>
    <cellStyle name="40% - uthevingsfarge 2 21 3" xfId="18890" xr:uid="{4772450B-42EB-4B6E-8D94-55DA0A2F152F}"/>
    <cellStyle name="40% - uthevingsfarge 2 21_4Q16" xfId="18891" xr:uid="{DF980E1D-F255-418D-83CE-3A2246AAE58F}"/>
    <cellStyle name="40% - uthevingsfarge 2 22" xfId="18892" xr:uid="{4A21B7E5-00BE-4E12-8E89-B554A58CC58B}"/>
    <cellStyle name="40% - uthevingsfarge 2 22 2" xfId="18893" xr:uid="{68D17019-2630-48AD-8F4F-951692181527}"/>
    <cellStyle name="40% - uthevingsfarge 2 22 2 2" xfId="18894" xr:uid="{CEFADA64-A864-4E7F-BD4F-516BF858A6ED}"/>
    <cellStyle name="40% - uthevingsfarge 2 22 2_AVA DVA EL" xfId="18895" xr:uid="{A0CEC856-ACC4-486F-A59F-985D5958E141}"/>
    <cellStyle name="40% - uthevingsfarge 2 22 3" xfId="18896" xr:uid="{1ECAF021-7B2C-4F2A-8871-52C17BE629C4}"/>
    <cellStyle name="40% - uthevingsfarge 2 22_4Q16" xfId="18897" xr:uid="{CDB88E91-407E-4E14-8510-704D570C65F2}"/>
    <cellStyle name="40% - uthevingsfarge 2 23" xfId="18898" xr:uid="{AC6C93F1-26ED-4F6A-BC61-3C2DA9401C46}"/>
    <cellStyle name="40% - uthevingsfarge 2 23 2" xfId="18899" xr:uid="{0418CE5E-137A-4C2A-81D6-76F2305CA87D}"/>
    <cellStyle name="40% - uthevingsfarge 2 23 2 2" xfId="18900" xr:uid="{BB8C79C8-44A2-41C1-BDE5-FF99393BC7CD}"/>
    <cellStyle name="40% - uthevingsfarge 2 23 2_AVA DVA EL" xfId="18901" xr:uid="{2456A451-5479-498D-9389-AE4B7BF31CD4}"/>
    <cellStyle name="40% - uthevingsfarge 2 23 3" xfId="18902" xr:uid="{ACF282E5-3BF5-484D-8485-681E144B3444}"/>
    <cellStyle name="40% - uthevingsfarge 2 23_4Q16" xfId="18903" xr:uid="{D832238F-63E9-46C4-8C2F-90F1F949CCDD}"/>
    <cellStyle name="40% - uthevingsfarge 2 24" xfId="18904" xr:uid="{C36720E2-95FE-47E9-81B3-477B25F59D90}"/>
    <cellStyle name="40% - uthevingsfarge 2 24 2" xfId="18905" xr:uid="{E547B7BE-B45F-4A3B-9021-E3150DDA1F47}"/>
    <cellStyle name="40% - uthevingsfarge 2 24 2 2" xfId="18906" xr:uid="{98A01E2D-6D5B-4589-975F-0A3B4CDBD0AE}"/>
    <cellStyle name="40% - uthevingsfarge 2 24 2_AVA DVA EL" xfId="18907" xr:uid="{116D16D2-9A60-4ECA-8832-A315F17D3F73}"/>
    <cellStyle name="40% - uthevingsfarge 2 24 3" xfId="18908" xr:uid="{6438C6B5-5B40-4318-9E32-A762A54A47BD}"/>
    <cellStyle name="40% - uthevingsfarge 2 24_4Q16" xfId="18909" xr:uid="{D4C8EA29-E00E-4CB3-82DB-FDE750DB49BE}"/>
    <cellStyle name="40% - uthevingsfarge 2 25" xfId="18910" xr:uid="{E280D378-83BF-4544-86B2-475A980F029F}"/>
    <cellStyle name="40% - uthevingsfarge 2 25 2" xfId="18911" xr:uid="{2B632289-3D81-4562-9EF9-930B6951B7A2}"/>
    <cellStyle name="40% - uthevingsfarge 2 25 2 2" xfId="18912" xr:uid="{D4F568A7-4198-466A-AC5E-F84D711229DD}"/>
    <cellStyle name="40% - uthevingsfarge 2 25 2_AVA DVA EL" xfId="18913" xr:uid="{591B71ED-D2BF-4B2B-813E-76DA30C35CC3}"/>
    <cellStyle name="40% - uthevingsfarge 2 25 3" xfId="18914" xr:uid="{F149730B-19E7-4B7E-AE9C-547BF9CC28A7}"/>
    <cellStyle name="40% - uthevingsfarge 2 25_4Q16" xfId="18915" xr:uid="{B7AE8C7B-1A7C-47C2-B46E-BD59AC20F5DD}"/>
    <cellStyle name="40% - uthevingsfarge 2 26" xfId="18916" xr:uid="{9AAF1CCC-BA23-46E2-B072-8C66E8C3CD2C}"/>
    <cellStyle name="40% - uthevingsfarge 2 26 2" xfId="18917" xr:uid="{0D448EE1-1D44-45C2-9F45-C58A0F333C84}"/>
    <cellStyle name="40% - uthevingsfarge 2 26 2 2" xfId="18918" xr:uid="{66434F4B-3E2D-4D9E-B287-FAE360F8ABA6}"/>
    <cellStyle name="40% - uthevingsfarge 2 26 2_AVA DVA EL" xfId="18919" xr:uid="{914191DD-8540-40C4-8839-1527C69C69AC}"/>
    <cellStyle name="40% - uthevingsfarge 2 26 3" xfId="18920" xr:uid="{79E89F1E-CE4E-4ABE-8A70-F6B6E42F4220}"/>
    <cellStyle name="40% - uthevingsfarge 2 26_4Q16" xfId="18921" xr:uid="{4B2AD6A2-036A-4A29-BB45-92DF3A6098E2}"/>
    <cellStyle name="40% - uthevingsfarge 2 27" xfId="18922" xr:uid="{5A99C06A-D846-4645-8255-E1FFB4D306FD}"/>
    <cellStyle name="40% - uthevingsfarge 2 27 2" xfId="18923" xr:uid="{D6D557D7-28EB-49FD-A5A2-D59C3302DEA1}"/>
    <cellStyle name="40% - uthevingsfarge 2 27 2 2" xfId="18924" xr:uid="{30A4C216-5DAE-49EB-B1C0-D12CCB7612E1}"/>
    <cellStyle name="40% - uthevingsfarge 2 27 2_AVA DVA EL" xfId="18925" xr:uid="{814EB6D3-B152-468F-9F27-54FF48BF5D46}"/>
    <cellStyle name="40% - uthevingsfarge 2 27 3" xfId="18926" xr:uid="{7834F651-3D63-4C27-BAD1-AA0400A573FD}"/>
    <cellStyle name="40% - uthevingsfarge 2 27_4Q16" xfId="18927" xr:uid="{27CFB735-9F2E-4467-AC08-538F5F79F3A8}"/>
    <cellStyle name="40% - uthevingsfarge 2 28" xfId="18928" xr:uid="{7E716158-6368-4BE7-A0BC-28F4D9236F70}"/>
    <cellStyle name="40% - uthevingsfarge 2 28 2" xfId="18929" xr:uid="{A2E39116-3697-4369-9C9B-AA4AE2D4541D}"/>
    <cellStyle name="40% - uthevingsfarge 2 28 2 2" xfId="18930" xr:uid="{2A8652E8-0A2B-4161-B23B-FB49795E0559}"/>
    <cellStyle name="40% - uthevingsfarge 2 28 2_AVA DVA EL" xfId="18931" xr:uid="{3D07230E-E072-470E-8405-C68EABBB27EC}"/>
    <cellStyle name="40% - uthevingsfarge 2 28 3" xfId="18932" xr:uid="{70F37A2C-D723-42C0-BA91-FCF741904726}"/>
    <cellStyle name="40% - uthevingsfarge 2 28_4Q16" xfId="18933" xr:uid="{AAC05237-9437-405B-AC88-C03CF5E9595D}"/>
    <cellStyle name="40% - uthevingsfarge 2 29" xfId="18934" xr:uid="{DDB1CC54-EDB5-48B8-968C-B1310B644CB0}"/>
    <cellStyle name="40% - uthevingsfarge 2 29 2" xfId="18935" xr:uid="{0C142C7D-0C5B-4262-AAA0-1DC550DFC2F0}"/>
    <cellStyle name="40% - uthevingsfarge 2 29 2 2" xfId="18936" xr:uid="{49EFC275-0146-4F2F-9DED-7E907B87CC33}"/>
    <cellStyle name="40% - uthevingsfarge 2 29 2_AVA DVA EL" xfId="18937" xr:uid="{EDE94F13-4582-44AA-9746-4E6E17E71008}"/>
    <cellStyle name="40% - uthevingsfarge 2 29 3" xfId="18938" xr:uid="{915D317F-682D-4EEA-8FF4-EE66A794AD03}"/>
    <cellStyle name="40% - uthevingsfarge 2 29_4Q16" xfId="18939"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40"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41"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42" xr:uid="{9E25C01F-E264-4656-9747-8CD64059E4AB}"/>
    <cellStyle name="40% - uthevingsfarge 2 3 2 5 3" xfId="18943" xr:uid="{5A570213-EBE5-495C-BC0F-5ABEE431A1A7}"/>
    <cellStyle name="40% - uthevingsfarge 2 3 2 5_AVA DVA EL" xfId="18944" xr:uid="{5C7DA36F-C74D-48A4-8F58-03520D84758F}"/>
    <cellStyle name="40% - uthevingsfarge 2 3 2 6" xfId="18945" xr:uid="{532819AC-B274-4567-A994-5251C9CE12BA}"/>
    <cellStyle name="40% - uthevingsfarge 2 3 2 6 2" xfId="18946" xr:uid="{A57FFC7F-098C-4353-9332-0D77E0715FA6}"/>
    <cellStyle name="40% - uthevingsfarge 2 3 2 6_AVA DVA EL" xfId="18947" xr:uid="{6DEF74F8-F4A4-477A-A009-26BDCC0A983B}"/>
    <cellStyle name="40% - uthevingsfarge 2 3 2 7" xfId="18948"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49"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50"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51" xr:uid="{AEBCB074-4C3F-4866-AB01-79ABA0C5F01E}"/>
    <cellStyle name="40% - uthevingsfarge 2 3_4Q16" xfId="18952" xr:uid="{543135CB-512E-441B-B1E2-77084AFC0D07}"/>
    <cellStyle name="40% - uthevingsfarge 2 30" xfId="18953" xr:uid="{1E8E7E0B-2F51-4861-B252-C4A67A13BCC7}"/>
    <cellStyle name="40% - uthevingsfarge 2 30 2" xfId="18954" xr:uid="{0796ADE2-98AD-4485-8079-2FB1FA89BE76}"/>
    <cellStyle name="40% - uthevingsfarge 2 30 2 2" xfId="18955" xr:uid="{84238F35-9BFD-474B-9B4A-56C0F3281173}"/>
    <cellStyle name="40% - uthevingsfarge 2 30 2_AVA DVA EL" xfId="18956" xr:uid="{9E9FF595-9A40-405E-A623-0B0B94D55F58}"/>
    <cellStyle name="40% - uthevingsfarge 2 30 3" xfId="18957" xr:uid="{6031A6E6-6D65-46FA-B1C0-CD65E257AD37}"/>
    <cellStyle name="40% - uthevingsfarge 2 30_4Q16" xfId="18958" xr:uid="{A402B0F7-559D-463C-A199-BEF6AC49E36E}"/>
    <cellStyle name="40% - uthevingsfarge 2 31" xfId="18959" xr:uid="{0A1F5350-6552-4C30-9B3E-87EB496D6B95}"/>
    <cellStyle name="40% - uthevingsfarge 2 31 2" xfId="18960" xr:uid="{5877F6C3-8399-474B-8A14-807107A65279}"/>
    <cellStyle name="40% - uthevingsfarge 2 31 2 2" xfId="18961" xr:uid="{9EFE0C71-E468-4F61-B541-08354E7482D0}"/>
    <cellStyle name="40% - uthevingsfarge 2 31 2_AVA DVA EL" xfId="18962" xr:uid="{F0792AB4-2D78-4589-BED5-D95667C97BAF}"/>
    <cellStyle name="40% - uthevingsfarge 2 31 3" xfId="18963" xr:uid="{F6D2D489-E6FE-4C2E-A7F2-DE0B107B83B8}"/>
    <cellStyle name="40% - uthevingsfarge 2 31_4Q16" xfId="18964" xr:uid="{0D2BB153-AA33-47BB-8C4D-BDA3F9531352}"/>
    <cellStyle name="40% - uthevingsfarge 2 32" xfId="18965" xr:uid="{CAF37CC2-90A9-4EF7-82D2-F487E4C14CCD}"/>
    <cellStyle name="40% - uthevingsfarge 2 32 2" xfId="18966" xr:uid="{7D355453-8FBF-4096-A13E-4013B5C402B9}"/>
    <cellStyle name="40% - uthevingsfarge 2 32 2 2" xfId="18967" xr:uid="{C7AFB0B5-7AAF-4D7C-962C-0E3532B94FF8}"/>
    <cellStyle name="40% - uthevingsfarge 2 32 2_AVA DVA EL" xfId="18968" xr:uid="{7AB925F3-AA8B-49B7-9FBB-FE914E28EF0C}"/>
    <cellStyle name="40% - uthevingsfarge 2 32 3" xfId="18969" xr:uid="{701F4C28-766E-48BE-8ACA-D357CCA89427}"/>
    <cellStyle name="40% - uthevingsfarge 2 32_4Q16" xfId="18970" xr:uid="{734D86D2-661A-485E-9551-8CF5A4A8BC3C}"/>
    <cellStyle name="40% - uthevingsfarge 2 33" xfId="18971" xr:uid="{49808E03-3540-4C5A-92C4-35A7E6C40F4B}"/>
    <cellStyle name="40% - uthevingsfarge 2 33 2" xfId="18972" xr:uid="{3E70D240-2A3E-4549-8E29-060FF1D01621}"/>
    <cellStyle name="40% - uthevingsfarge 2 33 2 2" xfId="18973" xr:uid="{CD05A462-2848-46FD-B960-E89308AE1E89}"/>
    <cellStyle name="40% - uthevingsfarge 2 33 2_AVA DVA EL" xfId="18974" xr:uid="{C4644B6A-BB1D-4236-A34E-7C67FFDF3D4C}"/>
    <cellStyle name="40% - uthevingsfarge 2 33 3" xfId="18975" xr:uid="{6A1AF973-3A17-471F-AC30-BF1FEC9BDC45}"/>
    <cellStyle name="40% - uthevingsfarge 2 33_4Q16" xfId="18976" xr:uid="{BD34AE99-BC60-415F-A9C9-0F602AF129B9}"/>
    <cellStyle name="40% - uthevingsfarge 2 34" xfId="18977" xr:uid="{55D3B4B7-DB95-46A7-BC62-6C532296FD26}"/>
    <cellStyle name="40% - uthevingsfarge 2 34 2" xfId="18978" xr:uid="{C67BFEE6-B846-4470-914A-EFAA1CC9F9F0}"/>
    <cellStyle name="40% - uthevingsfarge 2 34 2 2" xfId="18979" xr:uid="{CDA1B9C2-56C2-4A6F-B9EA-01C3E8830A51}"/>
    <cellStyle name="40% - uthevingsfarge 2 34 2_AVA DVA EL" xfId="18980" xr:uid="{27B68DE8-B753-4074-894A-EF206E133281}"/>
    <cellStyle name="40% - uthevingsfarge 2 34 3" xfId="18981" xr:uid="{5851A0A1-5FF9-476F-A053-A9FE9054BCCC}"/>
    <cellStyle name="40% - uthevingsfarge 2 34_4Q16" xfId="18982" xr:uid="{661B4495-EEF4-4772-9A8C-6FF459E6CD59}"/>
    <cellStyle name="40% - uthevingsfarge 2 35" xfId="18983" xr:uid="{7FBFE833-6D57-4C6A-B765-A3AA47F28876}"/>
    <cellStyle name="40% - uthevingsfarge 2 35 2" xfId="18984" xr:uid="{6EDFB117-E47B-41C1-86D2-62744CE34930}"/>
    <cellStyle name="40% - uthevingsfarge 2 35 2 2" xfId="18985" xr:uid="{379CCCF1-01CA-4B4A-A1A4-852E598E49E1}"/>
    <cellStyle name="40% - uthevingsfarge 2 35 2_AVA DVA EL" xfId="18986" xr:uid="{8D93152C-D483-47B1-919F-6AF2045ABD83}"/>
    <cellStyle name="40% - uthevingsfarge 2 35 3" xfId="18987" xr:uid="{85AF713D-4464-4D74-9E2A-5A578D9CD3B2}"/>
    <cellStyle name="40% - uthevingsfarge 2 35_4Q16" xfId="18988" xr:uid="{A868CDAF-5144-4A3A-8CD4-97D555B91B72}"/>
    <cellStyle name="40% - uthevingsfarge 2 36" xfId="18989" xr:uid="{9C2294F3-7BAD-48C4-AC74-3353015A1F14}"/>
    <cellStyle name="40% - uthevingsfarge 2 36 2" xfId="18990" xr:uid="{52D9BC56-882C-42BB-BA6E-A3AF1458B2F0}"/>
    <cellStyle name="40% - uthevingsfarge 2 36 2 2" xfId="18991" xr:uid="{37D5ADAF-AB39-4BEA-A758-2DDA20E3511C}"/>
    <cellStyle name="40% - uthevingsfarge 2 36 2_AVA DVA EL" xfId="18992" xr:uid="{89D59F23-517B-4551-939D-69AA5F0B7A9B}"/>
    <cellStyle name="40% - uthevingsfarge 2 36 3" xfId="18993" xr:uid="{07C2B966-382A-452D-8BDD-AFE1B310D196}"/>
    <cellStyle name="40% - uthevingsfarge 2 36_4Q16" xfId="18994" xr:uid="{EF7C01DB-3593-4E91-82B2-8DF7783E6D6C}"/>
    <cellStyle name="40% - uthevingsfarge 2 37" xfId="18995" xr:uid="{55EB3FE1-13EC-436A-B42C-AD93BDC87D9E}"/>
    <cellStyle name="40% - uthevingsfarge 2 37 2" xfId="18996" xr:uid="{4D0A9829-13FF-4A5F-B81E-C6E76541F55B}"/>
    <cellStyle name="40% - uthevingsfarge 2 37 2 2" xfId="18997" xr:uid="{54284CD0-9F65-4E1E-9561-F02050253285}"/>
    <cellStyle name="40% - uthevingsfarge 2 37 2_AVA DVA EL" xfId="18998" xr:uid="{166EC19C-595D-4D73-B5A8-21964910CDDD}"/>
    <cellStyle name="40% - uthevingsfarge 2 37 3" xfId="18999" xr:uid="{1A0CCB43-9B53-4A0C-9DFC-A2EDFE712B11}"/>
    <cellStyle name="40% - uthevingsfarge 2 37_4Q16" xfId="19000" xr:uid="{34FADD26-FEAB-4E3D-987F-1E300713FF79}"/>
    <cellStyle name="40% - uthevingsfarge 2 38" xfId="19001" xr:uid="{ADFCEBE0-A867-49D3-895F-C7ABF26241EA}"/>
    <cellStyle name="40% - uthevingsfarge 2 38 2" xfId="19002" xr:uid="{7DDA57EB-97EE-4643-91F7-C7B053843FD8}"/>
    <cellStyle name="40% - uthevingsfarge 2 38 2 2" xfId="19003" xr:uid="{4775780D-A5BE-48C8-B1D0-1C89C67C5EBE}"/>
    <cellStyle name="40% - uthevingsfarge 2 38 2_AVA DVA EL" xfId="19004" xr:uid="{A3578C41-5AC4-49D5-9638-87DF52BD68E6}"/>
    <cellStyle name="40% - uthevingsfarge 2 38 3" xfId="19005" xr:uid="{9FFB0868-1D7F-4ED4-BEDB-8F14E2D681B3}"/>
    <cellStyle name="40% - uthevingsfarge 2 38_4Q16" xfId="19006" xr:uid="{D8D661E7-B4D5-4E50-9116-1DA827A5D817}"/>
    <cellStyle name="40% - uthevingsfarge 2 39" xfId="19007" xr:uid="{313709FA-4C01-46E2-AF9A-1994DC760B9A}"/>
    <cellStyle name="40% - uthevingsfarge 2 39 2" xfId="19008" xr:uid="{4F3AFB49-47AD-4941-B833-D7B1859A9F3C}"/>
    <cellStyle name="40% - uthevingsfarge 2 39 2 2" xfId="19009" xr:uid="{CE14FA51-AA8B-4D60-976A-E86797D4525E}"/>
    <cellStyle name="40% - uthevingsfarge 2 39 2_AVA DVA EL" xfId="19010" xr:uid="{5BE308AD-0999-4AC4-800D-B86C7185E7ED}"/>
    <cellStyle name="40% - uthevingsfarge 2 39 3" xfId="19011" xr:uid="{B6CC992D-C9B4-40F2-B224-1F6C0E878931}"/>
    <cellStyle name="40% - uthevingsfarge 2 39_4Q16" xfId="19012" xr:uid="{39915E50-4A5D-4714-B506-5DD97C11DB8B}"/>
    <cellStyle name="40% - uthevingsfarge 2 4" xfId="5185" xr:uid="{11C56211-270E-4EEE-95D6-CA69DBB71F88}"/>
    <cellStyle name="40% - uthevingsfarge 2 4 10" xfId="41119"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20" xr:uid="{9EDD6E99-2771-4CDA-835F-39CBEB88C27C}"/>
    <cellStyle name="40% - uthevingsfarge 2 4 2 6" xfId="41121" xr:uid="{9804EAC8-D239-4449-A23B-70B9FB472B45}"/>
    <cellStyle name="40% - uthevingsfarge 2 4 2 7" xfId="41122" xr:uid="{53ED2AB6-A820-4787-929C-B5AF1F499F99}"/>
    <cellStyle name="40% - uthevingsfarge 2 4 2 8" xfId="41123" xr:uid="{4D60DA3E-8686-44DC-9DAB-6782F383F0DC}"/>
    <cellStyle name="40% - uthevingsfarge 2 4 2 9" xfId="41124"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13"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14"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15" xr:uid="{3C6B20DE-6308-4208-8E73-FFF9AFEDACDC}"/>
    <cellStyle name="40% - uthevingsfarge 2 4 5 3" xfId="19016" xr:uid="{B3857DA2-36A4-496A-9AA9-E3C4DC3D71BA}"/>
    <cellStyle name="40% - uthevingsfarge 2 4 5_AVA DVA EL" xfId="19017" xr:uid="{9A7CBAC2-1DD0-4B80-A37C-A93421C650D3}"/>
    <cellStyle name="40% - uthevingsfarge 2 4 6" xfId="19018" xr:uid="{12C0388C-879A-4FBC-A26A-63F3E155A8A5}"/>
    <cellStyle name="40% - uthevingsfarge 2 4 6 2" xfId="19019" xr:uid="{40F559AD-A9E0-4E07-B9B1-57E458B7EE1F}"/>
    <cellStyle name="40% - uthevingsfarge 2 4 6_AVA DVA EL" xfId="19020" xr:uid="{386D336F-A0DC-4AE5-B347-8762110A4F86}"/>
    <cellStyle name="40% - uthevingsfarge 2 4 7" xfId="19021" xr:uid="{94C87EB0-957B-430C-B195-71616718CD91}"/>
    <cellStyle name="40% - uthevingsfarge 2 4 8" xfId="41125" xr:uid="{7D8BC144-4BB8-4757-8A8D-0398F549FBBD}"/>
    <cellStyle name="40% - uthevingsfarge 2 4 9" xfId="41126" xr:uid="{9BA7308F-1C9B-4B46-846A-69828D9906E4}"/>
    <cellStyle name="40% - uthevingsfarge 2 4_3. Chng in credit spreads" xfId="5202" xr:uid="{55F8DBE9-5726-43BE-9AA5-B9FE49B69162}"/>
    <cellStyle name="40% - uthevingsfarge 2 40" xfId="19022" xr:uid="{BF1FCD83-6E16-458C-9EE6-CC73C8D5012A}"/>
    <cellStyle name="40% - uthevingsfarge 2 40 2" xfId="19023" xr:uid="{315EBDF3-1AB4-43D1-8A9C-48EAE4C90AC3}"/>
    <cellStyle name="40% - uthevingsfarge 2 40 2 2" xfId="19024" xr:uid="{3BC6FBED-304F-45E3-BD15-A1B0BAFCD257}"/>
    <cellStyle name="40% - uthevingsfarge 2 40 2_AVA DVA EL" xfId="19025" xr:uid="{ABBFD082-BB10-4126-97D7-CBD862C96EE9}"/>
    <cellStyle name="40% - uthevingsfarge 2 40 3" xfId="19026" xr:uid="{25B7125E-B28B-4E0D-9D00-2651E86F7BF1}"/>
    <cellStyle name="40% - uthevingsfarge 2 40_4Q16" xfId="19027" xr:uid="{6EA91321-2941-47BA-ACDA-1EC7A1B4BD66}"/>
    <cellStyle name="40% - uthevingsfarge 2 41" xfId="19028" xr:uid="{1A3749E3-15EE-437C-883B-8DF1328E147A}"/>
    <cellStyle name="40% - uthevingsfarge 2 41 2" xfId="19029" xr:uid="{706A2F07-795A-40A5-95FF-7F5BEB7DBDC9}"/>
    <cellStyle name="40% - uthevingsfarge 2 41 2 2" xfId="19030" xr:uid="{7077AE3B-7B07-475A-93B9-7EAF17F22422}"/>
    <cellStyle name="40% - uthevingsfarge 2 41 2_AVA DVA EL" xfId="19031" xr:uid="{1DD9CA6B-E3A1-410C-8CC9-200CE621A4DE}"/>
    <cellStyle name="40% - uthevingsfarge 2 41 3" xfId="19032" xr:uid="{60E93788-E903-45C7-A9EE-92AD47B48B0A}"/>
    <cellStyle name="40% - uthevingsfarge 2 41_4Q16" xfId="19033" xr:uid="{FF106DB7-E43A-4D1E-8316-6CD8796D244E}"/>
    <cellStyle name="40% - uthevingsfarge 2 42" xfId="19034" xr:uid="{6C3266A9-24C9-4975-BEBF-3F272542C04D}"/>
    <cellStyle name="40% - uthevingsfarge 2 42 2" xfId="19035" xr:uid="{30651823-A3F3-4010-AAC7-26393AFD64BE}"/>
    <cellStyle name="40% - uthevingsfarge 2 42 2 2" xfId="19036" xr:uid="{7CF9061F-8200-4818-A5A3-B8CADE4EE298}"/>
    <cellStyle name="40% - uthevingsfarge 2 42 2_AVA DVA EL" xfId="19037" xr:uid="{63179D73-47EC-4176-BFCC-69AA8AD835D2}"/>
    <cellStyle name="40% - uthevingsfarge 2 42 3" xfId="19038" xr:uid="{A51E70B7-CC16-477C-818D-458297715636}"/>
    <cellStyle name="40% - uthevingsfarge 2 42_4Q16" xfId="19039" xr:uid="{064EF082-C52E-4D8A-9F99-137C2FE4F7E8}"/>
    <cellStyle name="40% - uthevingsfarge 2 43" xfId="19040" xr:uid="{44B855BB-BCC8-48D3-A4FB-61DEF3551C02}"/>
    <cellStyle name="40% - uthevingsfarge 2 43 2" xfId="19041" xr:uid="{4B5BB0F2-6F86-4BB8-BC67-4D240B101741}"/>
    <cellStyle name="40% - uthevingsfarge 2 43 2 2" xfId="19042" xr:uid="{6CF8FD19-126B-404D-9A22-A19CFCDA31C8}"/>
    <cellStyle name="40% - uthevingsfarge 2 43 2_AVA DVA EL" xfId="19043" xr:uid="{593C8054-7878-42A4-8BA5-B4E423BF1FEE}"/>
    <cellStyle name="40% - uthevingsfarge 2 43 3" xfId="19044" xr:uid="{B35F40D8-78FE-4A50-96EC-6F83EAC97AC3}"/>
    <cellStyle name="40% - uthevingsfarge 2 43_4Q16" xfId="19045" xr:uid="{47518048-6B2E-4936-A889-236D2041D5A1}"/>
    <cellStyle name="40% - uthevingsfarge 2 44" xfId="19046" xr:uid="{5A7F9B05-C7D1-4313-8F2B-9BF585FB958D}"/>
    <cellStyle name="40% - uthevingsfarge 2 44 2" xfId="19047" xr:uid="{61488169-55D4-4CE8-8595-DD073D6581DF}"/>
    <cellStyle name="40% - uthevingsfarge 2 44 2 2" xfId="19048" xr:uid="{71217236-4410-4F85-B63E-3C4317589AD2}"/>
    <cellStyle name="40% - uthevingsfarge 2 44 2_AVA DVA EL" xfId="19049" xr:uid="{733BE8F5-00E8-405D-8965-6E4FC441A751}"/>
    <cellStyle name="40% - uthevingsfarge 2 44 3" xfId="19050" xr:uid="{28AA400B-6722-4210-8A5D-5DEBC0E3F8CF}"/>
    <cellStyle name="40% - uthevingsfarge 2 44_4Q16" xfId="19051" xr:uid="{DD66E3AF-E064-4542-945D-B4344F537BA1}"/>
    <cellStyle name="40% - uthevingsfarge 2 45" xfId="19052" xr:uid="{25CEBDDA-E70E-4506-829D-F912A29611F5}"/>
    <cellStyle name="40% - uthevingsfarge 2 45 2" xfId="19053" xr:uid="{48D96BBC-E687-4B90-AB81-B46A05A59CAA}"/>
    <cellStyle name="40% - uthevingsfarge 2 45 2 2" xfId="19054" xr:uid="{E69D77EE-D4DC-4AAF-AECD-77BC5530AC48}"/>
    <cellStyle name="40% - uthevingsfarge 2 45 2_AVA DVA EL" xfId="19055" xr:uid="{495A1212-14BC-4D74-99F6-8A0B6E6942EA}"/>
    <cellStyle name="40% - uthevingsfarge 2 45 3" xfId="19056" xr:uid="{D055E453-C815-4439-8A7B-3FA856461B9C}"/>
    <cellStyle name="40% - uthevingsfarge 2 45_4Q16" xfId="19057" xr:uid="{C58500B5-7086-4516-9467-C4D3B95BFBE6}"/>
    <cellStyle name="40% - uthevingsfarge 2 46" xfId="19058" xr:uid="{6DB37DB1-34E6-4F43-9707-103362BEBBE8}"/>
    <cellStyle name="40% - uthevingsfarge 2 46 2" xfId="19059" xr:uid="{C52BAEB0-3519-427C-A920-8A8D0CCC0E70}"/>
    <cellStyle name="40% - uthevingsfarge 2 46 2 2" xfId="19060" xr:uid="{B1B696D1-9785-46A3-BB9E-4DC997EDE845}"/>
    <cellStyle name="40% - uthevingsfarge 2 46 2_AVA DVA EL" xfId="19061" xr:uid="{4718F353-A37D-40A8-B67F-6ACACFC5432E}"/>
    <cellStyle name="40% - uthevingsfarge 2 46 3" xfId="19062" xr:uid="{CBB29153-7AC9-45DD-B758-1B28640E064F}"/>
    <cellStyle name="40% - uthevingsfarge 2 46_4Q16" xfId="19063" xr:uid="{2043F39D-C5C0-414E-836B-7CFDAC39CA12}"/>
    <cellStyle name="40% - uthevingsfarge 2 47" xfId="19064" xr:uid="{D99B9A1C-F8E3-40CF-8904-0E023758CE45}"/>
    <cellStyle name="40% - uthevingsfarge 2 47 2" xfId="19065" xr:uid="{56348307-6F3A-435F-BCB7-AEA30EF4DA7F}"/>
    <cellStyle name="40% - uthevingsfarge 2 47 2 2" xfId="19066" xr:uid="{ABFA1B1A-3B4D-4661-B397-A89A243F5AD9}"/>
    <cellStyle name="40% - uthevingsfarge 2 47 2_AVA DVA EL" xfId="19067" xr:uid="{5D108E4C-D939-4C3C-932F-D1DA61A2EEB7}"/>
    <cellStyle name="40% - uthevingsfarge 2 47 3" xfId="19068" xr:uid="{70CFD0F2-BA3E-4FDE-B932-56EE61EB57B9}"/>
    <cellStyle name="40% - uthevingsfarge 2 47_4Q16" xfId="19069" xr:uid="{DCFC10D3-8989-48AA-94FE-FC80203BF20B}"/>
    <cellStyle name="40% - uthevingsfarge 2 48" xfId="19070" xr:uid="{7FB6C972-53AA-4764-816A-11AA46DFEA15}"/>
    <cellStyle name="40% - uthevingsfarge 2 48 2" xfId="19071" xr:uid="{6949C17D-E90D-4343-9068-9D30C58F92A0}"/>
    <cellStyle name="40% - uthevingsfarge 2 48 2 2" xfId="19072" xr:uid="{A08300E9-98FB-4250-873F-D06271DB6161}"/>
    <cellStyle name="40% - uthevingsfarge 2 48 2_AVA DVA EL" xfId="19073" xr:uid="{BF3E459D-A392-4B28-805F-8C9371344F65}"/>
    <cellStyle name="40% - uthevingsfarge 2 48 3" xfId="19074" xr:uid="{A2772DCD-FB68-437D-B5FD-E87468124A15}"/>
    <cellStyle name="40% - uthevingsfarge 2 48_4Q16" xfId="19075" xr:uid="{48056B5F-0D69-42AD-8F74-A772DD913F1C}"/>
    <cellStyle name="40% - uthevingsfarge 2 49" xfId="19076" xr:uid="{21113428-E875-4486-B832-84037DFAE7FB}"/>
    <cellStyle name="40% - uthevingsfarge 2 49 2" xfId="19077" xr:uid="{E3EED987-978C-4E5E-8E2F-2A4CD0324FAE}"/>
    <cellStyle name="40% - uthevingsfarge 2 49 2 2" xfId="19078" xr:uid="{E9FBEFF4-F2C7-4E50-A182-E441F78135C7}"/>
    <cellStyle name="40% - uthevingsfarge 2 49 2_AVA DVA EL" xfId="19079" xr:uid="{7D0C7569-D90C-468E-BFEE-E41E7BF108AA}"/>
    <cellStyle name="40% - uthevingsfarge 2 49 3" xfId="19080" xr:uid="{10345813-18D8-45E5-8D06-6173B7B5D06C}"/>
    <cellStyle name="40% - uthevingsfarge 2 49_4Q16" xfId="19081" xr:uid="{BFD09E4F-9F20-4C3F-8BE0-5AEEC4B20E51}"/>
    <cellStyle name="40% - uthevingsfarge 2 5" xfId="5203" xr:uid="{B5FB5635-F404-4ED8-9228-CF949ABC12D4}"/>
    <cellStyle name="40% - uthevingsfarge 2 5 10" xfId="41127"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28" xr:uid="{A3971F17-809C-4D46-8AF4-9C4D10E60C4B}"/>
    <cellStyle name="40% - uthevingsfarge 2 5 2 6" xfId="41129" xr:uid="{8AF0726B-E8A6-4FB9-A958-4C053ADCE5B4}"/>
    <cellStyle name="40% - uthevingsfarge 2 5 2 7" xfId="41130" xr:uid="{7F68675A-6E3D-4820-A293-64D2D49DC9CB}"/>
    <cellStyle name="40% - uthevingsfarge 2 5 2 8" xfId="41131" xr:uid="{7C05F438-DEC8-455E-A568-37D434224AFF}"/>
    <cellStyle name="40% - uthevingsfarge 2 5 2 9" xfId="41132"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33" xr:uid="{24EBA3FA-76C7-402B-A109-6F86E3FE5CE3}"/>
    <cellStyle name="40% - uthevingsfarge 2 5 7" xfId="41134" xr:uid="{0192B088-30D4-4561-9756-E5CAD24001FD}"/>
    <cellStyle name="40% - uthevingsfarge 2 5 8" xfId="41135" xr:uid="{772D7567-5ABA-4BAB-BECB-376CE00E188E}"/>
    <cellStyle name="40% - uthevingsfarge 2 5 9" xfId="41136" xr:uid="{A50145D2-51DD-4A0A-86D8-0821FF5E0DA2}"/>
    <cellStyle name="40% - uthevingsfarge 2 5_3. Chng in credit spreads" xfId="5220" xr:uid="{F17F0208-18D9-4D46-8CA0-C8CDECFE99F4}"/>
    <cellStyle name="40% - uthevingsfarge 2 50" xfId="19082" xr:uid="{8748B752-BEAC-4717-B91D-C6741445BEE0}"/>
    <cellStyle name="40% - uthevingsfarge 2 50 2" xfId="19083" xr:uid="{0ADBA8AF-5361-44E2-8F9F-AB3775FE4B0B}"/>
    <cellStyle name="40% - uthevingsfarge 2 50 2 2" xfId="19084" xr:uid="{B8D1D825-3C36-4C70-9F7E-A60F97C0ECF9}"/>
    <cellStyle name="40% - uthevingsfarge 2 50 2_AVA DVA EL" xfId="19085" xr:uid="{869D1C96-3DB9-49DA-B5D4-3C9C7B3B0694}"/>
    <cellStyle name="40% - uthevingsfarge 2 50 3" xfId="19086" xr:uid="{0B0C3B1C-6645-49E0-B177-2265D9576F45}"/>
    <cellStyle name="40% - uthevingsfarge 2 50_4Q16" xfId="19087" xr:uid="{08039591-61D3-4D26-9E19-815F8B3F58F4}"/>
    <cellStyle name="40% - uthevingsfarge 2 51" xfId="19088" xr:uid="{9E49BEA8-437D-4BC9-B013-C0756C79DF25}"/>
    <cellStyle name="40% - uthevingsfarge 2 51 2" xfId="19089" xr:uid="{BDA204D1-90B5-4D5A-AF69-87C9AE1E945A}"/>
    <cellStyle name="40% - uthevingsfarge 2 51 2 2" xfId="19090" xr:uid="{4A4E68E7-1DF4-4E99-A87E-A594A04E0DC8}"/>
    <cellStyle name="40% - uthevingsfarge 2 51 2_AVA DVA EL" xfId="19091" xr:uid="{8EDE5727-BCA2-4189-9FE1-B5DC59F5435F}"/>
    <cellStyle name="40% - uthevingsfarge 2 51 3" xfId="19092" xr:uid="{10B33263-AC10-40BD-B8C6-B065A49E5577}"/>
    <cellStyle name="40% - uthevingsfarge 2 51_4Q16" xfId="19093" xr:uid="{814736E5-5633-4535-9808-DBF9CC4DD519}"/>
    <cellStyle name="40% - uthevingsfarge 2 52" xfId="19094" xr:uid="{FFBE7E16-E1A3-4356-9596-8C8671EE1FF7}"/>
    <cellStyle name="40% - uthevingsfarge 2 52 2" xfId="19095" xr:uid="{27754289-EBDE-43F5-B566-AED195EC17D4}"/>
    <cellStyle name="40% - uthevingsfarge 2 52 2 2" xfId="19096" xr:uid="{66939DE9-A045-4C87-9828-9D0346E6B548}"/>
    <cellStyle name="40% - uthevingsfarge 2 52 2_AVA DVA EL" xfId="19097" xr:uid="{D7EDFEB9-03CC-44DA-BE13-08E524D368A8}"/>
    <cellStyle name="40% - uthevingsfarge 2 52 3" xfId="19098" xr:uid="{7C9CD400-0990-4095-BC98-704DBEB7784C}"/>
    <cellStyle name="40% - uthevingsfarge 2 52_4Q16" xfId="19099" xr:uid="{98015165-6F0A-4234-901E-6085C561EEAF}"/>
    <cellStyle name="40% - uthevingsfarge 2 53" xfId="19100" xr:uid="{2751897A-D7F4-4E22-A15F-6AFB4D94BBEB}"/>
    <cellStyle name="40% - uthevingsfarge 2 53 2" xfId="19101" xr:uid="{41737E98-242D-4768-A8C2-8135B768CA61}"/>
    <cellStyle name="40% - uthevingsfarge 2 53 2 2" xfId="19102" xr:uid="{26878C86-7EF5-42DD-B036-52B3FB26944E}"/>
    <cellStyle name="40% - uthevingsfarge 2 53 2_AVA DVA EL" xfId="19103" xr:uid="{4719B176-BFBC-440E-8482-40493F4B9143}"/>
    <cellStyle name="40% - uthevingsfarge 2 53 3" xfId="19104" xr:uid="{58F129FE-5D4C-4897-80DF-078896409035}"/>
    <cellStyle name="40% - uthevingsfarge 2 53_4Q16" xfId="19105" xr:uid="{C1ABF95E-F7C0-4181-8028-0BD7E0B5BE93}"/>
    <cellStyle name="40% - uthevingsfarge 2 54" xfId="19106" xr:uid="{204AB60D-2262-483C-B703-1D9661D25A31}"/>
    <cellStyle name="40% - uthevingsfarge 2 54 2" xfId="19107" xr:uid="{03AB0D08-B02B-42D8-82DE-DA11098FD1CC}"/>
    <cellStyle name="40% - uthevingsfarge 2 54 2 2" xfId="19108" xr:uid="{962CB165-4DDA-41DE-8C92-1261EF24405A}"/>
    <cellStyle name="40% - uthevingsfarge 2 54 2_AVA DVA EL" xfId="19109" xr:uid="{8A56C1A1-64B1-429E-97F2-594638B58FFE}"/>
    <cellStyle name="40% - uthevingsfarge 2 54 3" xfId="19110" xr:uid="{69008A74-43C2-448D-AD3B-001110A959D4}"/>
    <cellStyle name="40% - uthevingsfarge 2 54_4Q16" xfId="19111" xr:uid="{336B2515-6758-4E78-8A00-1887BC4F65E1}"/>
    <cellStyle name="40% - uthevingsfarge 2 55" xfId="19112" xr:uid="{26DEFA05-080B-4313-ACF3-ED46B24E82E7}"/>
    <cellStyle name="40% - uthevingsfarge 2 55 2" xfId="19113" xr:uid="{28724F9B-084C-4C53-BEC4-18FB0C9317B8}"/>
    <cellStyle name="40% - uthevingsfarge 2 55 2 2" xfId="19114" xr:uid="{F7F44896-9D47-4A1A-8D92-E0F8C5FF9D56}"/>
    <cellStyle name="40% - uthevingsfarge 2 55 2_AVA DVA EL" xfId="19115" xr:uid="{EEB406A8-410D-499C-AEDA-A0D33316AF3C}"/>
    <cellStyle name="40% - uthevingsfarge 2 55 3" xfId="19116" xr:uid="{7A002647-76BD-40C8-9D44-4A5CF178B23C}"/>
    <cellStyle name="40% - uthevingsfarge 2 55_4Q16" xfId="19117" xr:uid="{BC3AE6E9-52DF-4F33-96DB-8CAAC49BC356}"/>
    <cellStyle name="40% - uthevingsfarge 2 56" xfId="19118" xr:uid="{E30AF180-8562-4490-87DF-692E424BEFB4}"/>
    <cellStyle name="40% - uthevingsfarge 2 56 2" xfId="19119" xr:uid="{81ED6620-4A5D-4308-AB43-0D81AA1EC713}"/>
    <cellStyle name="40% - uthevingsfarge 2 56 2 2" xfId="19120" xr:uid="{EB099940-1342-42C1-BD53-E07290431C7D}"/>
    <cellStyle name="40% - uthevingsfarge 2 56 2_AVA DVA EL" xfId="19121" xr:uid="{ABC62A6E-325E-4A43-BFE0-4F5D6AA1DD35}"/>
    <cellStyle name="40% - uthevingsfarge 2 56 3" xfId="19122" xr:uid="{76F7E48F-2C66-4CA2-9D3C-DE32E019CB58}"/>
    <cellStyle name="40% - uthevingsfarge 2 56_4Q16" xfId="19123" xr:uid="{D00CEB3D-8FFB-4C58-9632-0D35AE6FBAA5}"/>
    <cellStyle name="40% - uthevingsfarge 2 57" xfId="19124" xr:uid="{2BD57167-B0EB-4ECA-A86F-01472818F3B5}"/>
    <cellStyle name="40% - uthevingsfarge 2 57 2" xfId="19125" xr:uid="{DF7B6744-4D09-4540-81AA-4266A0929EAB}"/>
    <cellStyle name="40% - uthevingsfarge 2 57 2 2" xfId="19126" xr:uid="{8919D0B3-8249-4626-9CC2-C9A4969CB728}"/>
    <cellStyle name="40% - uthevingsfarge 2 57 2_AVA DVA EL" xfId="19127" xr:uid="{4CA2C430-5688-436D-89A5-5495F58D5CE2}"/>
    <cellStyle name="40% - uthevingsfarge 2 57 3" xfId="19128" xr:uid="{8DF2ED0A-EF7C-436F-89A7-B31A6080D608}"/>
    <cellStyle name="40% - uthevingsfarge 2 57_4Q16" xfId="19129" xr:uid="{F62E0517-57B3-4322-A223-41AE827B6755}"/>
    <cellStyle name="40% - uthevingsfarge 2 58" xfId="19130" xr:uid="{E0B04EFC-D562-48A6-A3C3-BE14C55D9432}"/>
    <cellStyle name="40% - uthevingsfarge 2 58 2" xfId="19131" xr:uid="{84D70CDA-1CAB-4B2D-9656-A060613437BB}"/>
    <cellStyle name="40% - uthevingsfarge 2 58 2 2" xfId="19132" xr:uid="{891A6354-3C66-4F8F-8510-6330F4563FBF}"/>
    <cellStyle name="40% - uthevingsfarge 2 58 2_AVA DVA EL" xfId="19133" xr:uid="{56F2F116-7368-4C98-BE38-49C4A61FAAE8}"/>
    <cellStyle name="40% - uthevingsfarge 2 58 3" xfId="19134" xr:uid="{2A4FE06D-0387-4D51-8297-D9FF816D7C57}"/>
    <cellStyle name="40% - uthevingsfarge 2 58_4Q16" xfId="19135" xr:uid="{628314B2-0428-4C39-B17D-4734FA88E170}"/>
    <cellStyle name="40% - uthevingsfarge 2 59" xfId="19136" xr:uid="{985947F2-8200-40A4-B1C8-B4014423B53C}"/>
    <cellStyle name="40% - uthevingsfarge 2 59 2" xfId="19137" xr:uid="{D3D50A7E-31E2-45B8-8D78-58891714A9BF}"/>
    <cellStyle name="40% - uthevingsfarge 2 59 2 2" xfId="19138" xr:uid="{3C066A6F-AB17-45FB-92E8-493483452B50}"/>
    <cellStyle name="40% - uthevingsfarge 2 59 2_AVA DVA EL" xfId="19139" xr:uid="{33C777B1-6882-431E-BC77-A0ACEA2EAFE2}"/>
    <cellStyle name="40% - uthevingsfarge 2 59 3" xfId="19140" xr:uid="{62D930B7-3191-4064-B3D2-B6AC3F0F38DA}"/>
    <cellStyle name="40% - uthevingsfarge 2 59_4Q16" xfId="19141"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37"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42" xr:uid="{5BE82DB7-4EBB-4770-BC57-88EAAA92D7BC}"/>
    <cellStyle name="40% - uthevingsfarge 2 6 6" xfId="41138" xr:uid="{2C03CEEF-543D-4E43-A13E-240B6403BE9B}"/>
    <cellStyle name="40% - uthevingsfarge 2 6 7" xfId="41139" xr:uid="{CD3D59F5-F29C-4A85-9AFF-25097915168E}"/>
    <cellStyle name="40% - uthevingsfarge 2 6 8" xfId="41140" xr:uid="{AD44378F-1DA2-4DEA-9B28-F006573D7A47}"/>
    <cellStyle name="40% - uthevingsfarge 2 6 9" xfId="41141" xr:uid="{5576B910-7F7A-45A3-9591-8D9585DDB0E3}"/>
    <cellStyle name="40% - uthevingsfarge 2 6_3. Chng in credit spreads" xfId="5229" xr:uid="{E8B75466-B938-461B-BE1B-13B4096B37E6}"/>
    <cellStyle name="40% - uthevingsfarge 2 60" xfId="19143" xr:uid="{95C52111-DF53-4FC8-89EB-B4C912848ED5}"/>
    <cellStyle name="40% - uthevingsfarge 2 60 2" xfId="19144" xr:uid="{536FB82D-B3DF-400E-A317-B42E7379EDA4}"/>
    <cellStyle name="40% - uthevingsfarge 2 60 3" xfId="19145" xr:uid="{92365606-C5B3-406A-A70C-095F1397FDC1}"/>
    <cellStyle name="40% - uthevingsfarge 2 60_AVA DVA EL" xfId="19146" xr:uid="{A5B20C47-EE5F-423D-B128-FBFF4756576C}"/>
    <cellStyle name="40% - uthevingsfarge 2 61" xfId="19147" xr:uid="{BC01C06B-D313-4604-8111-5669C0363512}"/>
    <cellStyle name="40% - uthevingsfarge 2 61 2" xfId="19148" xr:uid="{D23EFDEB-D5CF-4AAA-8765-0F8D1F257268}"/>
    <cellStyle name="40% - uthevingsfarge 2 61 3" xfId="19149" xr:uid="{93AFB4E9-18B4-4969-BF6C-7A0372E47ACC}"/>
    <cellStyle name="40% - uthevingsfarge 2 61_AVA DVA EL" xfId="19150" xr:uid="{47045053-73CA-4ABD-A8A2-2C52DD92B27A}"/>
    <cellStyle name="40% - uthevingsfarge 2 62" xfId="19151" xr:uid="{F28F166B-AA47-4DEB-B641-7545C03F5F1A}"/>
    <cellStyle name="40% - uthevingsfarge 2 62 2" xfId="19152" xr:uid="{6623D0B0-A0D3-4E7B-9320-32553E4EC639}"/>
    <cellStyle name="40% - uthevingsfarge 2 62_AVA DVA EL" xfId="19153" xr:uid="{A4BF07EA-D784-44A6-8FD4-F71158366F23}"/>
    <cellStyle name="40% - uthevingsfarge 2 63" xfId="19154" xr:uid="{E8BB7E6A-D721-4785-80F1-47AA3B951525}"/>
    <cellStyle name="40% - uthevingsfarge 2 64" xfId="19155" xr:uid="{F7439A05-A362-4E3F-92C8-EBF4F4FD5DF3}"/>
    <cellStyle name="40% - uthevingsfarge 2 65" xfId="19156" xr:uid="{8BFBE476-54AC-43BB-878E-82C808B44B10}"/>
    <cellStyle name="40% - uthevingsfarge 2 66" xfId="19157" xr:uid="{01AE7622-11D6-4A9C-81C0-65800792844E}"/>
    <cellStyle name="40% - uthevingsfarge 2 7" xfId="5230" xr:uid="{54F104A5-2B59-49A7-9860-2E9F0A09B36C}"/>
    <cellStyle name="40% - uthevingsfarge 2 7 2" xfId="5231" xr:uid="{C97C780B-5B9E-4684-AC6A-787582A12E52}"/>
    <cellStyle name="40% - uthevingsfarge 2 7 2 2" xfId="19158" xr:uid="{0D362F92-BB5A-4DCE-8A41-8F6515F1B0D0}"/>
    <cellStyle name="40% - uthevingsfarge 2 7 2_AVA DVA EL" xfId="19159" xr:uid="{732539C3-9DE2-40EC-B984-ECE7567A02C7}"/>
    <cellStyle name="40% - uthevingsfarge 2 7 3" xfId="19160" xr:uid="{8D693CDA-3078-4906-97AD-FF4110F35F8E}"/>
    <cellStyle name="40% - uthevingsfarge 2 7 3 2" xfId="19161" xr:uid="{E7CCCF24-EFDC-4D47-842D-6BDE7C924D1B}"/>
    <cellStyle name="40% - uthevingsfarge 2 7 3_AVA DVA EL" xfId="19162" xr:uid="{20131CAE-9B61-4314-97C0-49D9EB0E6F42}"/>
    <cellStyle name="40% - uthevingsfarge 2 7 4" xfId="19163" xr:uid="{EF937932-3441-42E5-936F-DE7AF9D4ED13}"/>
    <cellStyle name="40% - uthevingsfarge 2 7 5" xfId="19164"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165" xr:uid="{096A0F4E-CD5C-4468-BC05-1E26F9C6D164}"/>
    <cellStyle name="40% - uthevingsfarge 2 8 2_AVA DVA EL" xfId="19166" xr:uid="{A1CB291A-2333-441D-A462-B93BAB850DE7}"/>
    <cellStyle name="40% - uthevingsfarge 2 8 3" xfId="19167" xr:uid="{E144337B-F8EB-4D93-BB23-07D7C48556F9}"/>
    <cellStyle name="40% - uthevingsfarge 2 8_3. Chng in credit spreads" xfId="5235" xr:uid="{813B0279-A416-4C76-895F-39EAAF9B25F6}"/>
    <cellStyle name="40% - uthevingsfarge 2 9" xfId="5236" xr:uid="{F4A195E6-D5B8-419D-9596-5F81737EE21B}"/>
    <cellStyle name="40% - uthevingsfarge 2 9 2" xfId="19168" xr:uid="{BB9042C7-5C56-488C-80A4-7E30F3E4EBE3}"/>
    <cellStyle name="40% - uthevingsfarge 2 9 2 2" xfId="19169" xr:uid="{E341D2EC-9AB8-445B-BC3C-DD99008C5DAB}"/>
    <cellStyle name="40% - uthevingsfarge 2 9 2_AVA DVA EL" xfId="19170" xr:uid="{D88AA768-25A3-424D-85D4-F9A2E2144FD5}"/>
    <cellStyle name="40% - uthevingsfarge 2 9 3" xfId="19171" xr:uid="{30FA217D-91EB-4710-BA47-420D472B8CB5}"/>
    <cellStyle name="40% - uthevingsfarge 2 9_4Q16" xfId="19172"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173" xr:uid="{7B8D3ED6-9F6B-43BB-B7BE-A9B3ED20CC58}"/>
    <cellStyle name="40% - uthevingsfarge 3 10 2 2" xfId="19174" xr:uid="{6161AB37-DC3D-4264-B789-521E586D0177}"/>
    <cellStyle name="40% - uthevingsfarge 3 10 2_AVA DVA EL" xfId="19175" xr:uid="{091FAFB1-2007-4CDD-B30A-8E674BEA5AFC}"/>
    <cellStyle name="40% - uthevingsfarge 3 10 3" xfId="19176" xr:uid="{7E4C8F30-C277-4E0A-AB89-9B447D97A765}"/>
    <cellStyle name="40% - uthevingsfarge 3 10_4Q16" xfId="19177" xr:uid="{A0C27B4C-D6EC-4FC0-B3F6-5A4137DD362B}"/>
    <cellStyle name="40% - uthevingsfarge 3 11" xfId="19178" xr:uid="{BF489CA2-1F07-47E6-8162-341D25F7765D}"/>
    <cellStyle name="40% - uthevingsfarge 3 11 2" xfId="19179" xr:uid="{9FF4220E-68BD-4121-8F37-F437BAB2572B}"/>
    <cellStyle name="40% - uthevingsfarge 3 11 2 2" xfId="19180" xr:uid="{071247C1-E64E-48F8-994F-A7806ABD3777}"/>
    <cellStyle name="40% - uthevingsfarge 3 11 2_AVA DVA EL" xfId="19181" xr:uid="{2483A1A2-F1FA-4F80-8B76-98BA7E6FD3ED}"/>
    <cellStyle name="40% - uthevingsfarge 3 11 3" xfId="19182" xr:uid="{23FFC6F0-06B0-4AAF-8A8D-4EBCB4F9C07D}"/>
    <cellStyle name="40% - uthevingsfarge 3 11_4Q16" xfId="19183" xr:uid="{AC0E5772-91E0-4F77-9990-A3A622C65380}"/>
    <cellStyle name="40% - uthevingsfarge 3 12" xfId="19184" xr:uid="{1D37159A-4D4D-426A-9445-8F335134C804}"/>
    <cellStyle name="40% - uthevingsfarge 3 12 2" xfId="19185" xr:uid="{C07F2E18-B15D-4B56-B67F-5D31447C19B6}"/>
    <cellStyle name="40% - uthevingsfarge 3 12 2 2" xfId="19186" xr:uid="{FFEBEEEC-674E-4841-A529-91212D373FE4}"/>
    <cellStyle name="40% - uthevingsfarge 3 12 2_AVA DVA EL" xfId="19187" xr:uid="{A37FDBCE-CE06-4E6E-9BFB-0B7D64551D2C}"/>
    <cellStyle name="40% - uthevingsfarge 3 12 3" xfId="19188" xr:uid="{90893A58-CFF5-4496-8C47-E75BB76458D8}"/>
    <cellStyle name="40% - uthevingsfarge 3 12_4Q16" xfId="19189" xr:uid="{1279A918-9BE0-4A17-B409-531BF8D74AD6}"/>
    <cellStyle name="40% - uthevingsfarge 3 13" xfId="19190" xr:uid="{92E69173-7687-43A6-89F1-C195A020587E}"/>
    <cellStyle name="40% - uthevingsfarge 3 13 2" xfId="19191" xr:uid="{D703143F-DC23-4D43-9085-2D7D3F40864E}"/>
    <cellStyle name="40% - uthevingsfarge 3 13 2 2" xfId="19192" xr:uid="{B3AF2266-6DE4-4E0E-8360-75AB3878C6FE}"/>
    <cellStyle name="40% - uthevingsfarge 3 13 2_AVA DVA EL" xfId="19193" xr:uid="{3920D08D-646C-47A8-9719-D917CAE6E05E}"/>
    <cellStyle name="40% - uthevingsfarge 3 13 3" xfId="19194" xr:uid="{716F48EB-710B-4157-8413-0A684A638672}"/>
    <cellStyle name="40% - uthevingsfarge 3 13_4Q16" xfId="19195" xr:uid="{2F9C1027-2CE5-4751-B786-250599759C91}"/>
    <cellStyle name="40% - uthevingsfarge 3 14" xfId="19196" xr:uid="{9A5870C6-4B77-45A4-954B-4A80282B6F06}"/>
    <cellStyle name="40% - uthevingsfarge 3 14 2" xfId="19197" xr:uid="{330D27D4-DBCB-41AE-8A44-ACB9646CE782}"/>
    <cellStyle name="40% - uthevingsfarge 3 14 2 2" xfId="19198" xr:uid="{4CD3FC2D-72C2-481F-AF4A-9627FA793090}"/>
    <cellStyle name="40% - uthevingsfarge 3 14 2_AVA DVA EL" xfId="19199" xr:uid="{F20F186D-EA69-4166-91EC-0780C8F23A06}"/>
    <cellStyle name="40% - uthevingsfarge 3 14 3" xfId="19200" xr:uid="{3AE1AA9D-8FFE-4096-99D0-05C68E43A2BE}"/>
    <cellStyle name="40% - uthevingsfarge 3 14_4Q16" xfId="19201" xr:uid="{AA974797-CFFF-4EA1-B0C5-F6FF02A69CAA}"/>
    <cellStyle name="40% - uthevingsfarge 3 15" xfId="19202" xr:uid="{037087F6-88A5-451D-A8E1-C5AE5FD82CCD}"/>
    <cellStyle name="40% - uthevingsfarge 3 15 2" xfId="19203" xr:uid="{749A5A17-4145-4D39-977F-5E55EF4F8881}"/>
    <cellStyle name="40% - uthevingsfarge 3 15 2 2" xfId="19204" xr:uid="{9EE41D69-09A5-4469-9D9B-3EC3FB0483CC}"/>
    <cellStyle name="40% - uthevingsfarge 3 15 2_AVA DVA EL" xfId="19205" xr:uid="{42539012-F892-4B9E-A8D3-9D0CB75E9E29}"/>
    <cellStyle name="40% - uthevingsfarge 3 15 3" xfId="19206" xr:uid="{DFB1C90D-E821-4E76-AE17-BB1DFF79DA74}"/>
    <cellStyle name="40% - uthevingsfarge 3 15_4Q16" xfId="19207" xr:uid="{9A767F81-CA92-4035-ADB6-BAE5B4696F05}"/>
    <cellStyle name="40% - uthevingsfarge 3 16" xfId="19208" xr:uid="{AA8DAF69-C3C3-45A5-847C-DE8562D8CE8E}"/>
    <cellStyle name="40% - uthevingsfarge 3 16 2" xfId="19209" xr:uid="{D0FBDE04-ADC8-453E-A5DC-C6E349613E30}"/>
    <cellStyle name="40% - uthevingsfarge 3 16 2 2" xfId="19210" xr:uid="{BD12C18D-5395-45DA-ABD1-9AA7ADDD2923}"/>
    <cellStyle name="40% - uthevingsfarge 3 16 2_AVA DVA EL" xfId="19211" xr:uid="{C00B9573-F3D6-49F8-93F6-65A0BFD61AC2}"/>
    <cellStyle name="40% - uthevingsfarge 3 16 3" xfId="19212" xr:uid="{BF5AADC7-123B-4F28-997C-9CB6306F8119}"/>
    <cellStyle name="40% - uthevingsfarge 3 16_4Q16" xfId="19213" xr:uid="{F70122F7-AA3D-49B9-9796-B923EB145CAE}"/>
    <cellStyle name="40% - uthevingsfarge 3 17" xfId="19214" xr:uid="{83B5E12B-1B04-4D2B-864A-99E64712DD67}"/>
    <cellStyle name="40% - uthevingsfarge 3 17 2" xfId="19215" xr:uid="{93734803-192B-4F93-9B09-A47E86DD8D6F}"/>
    <cellStyle name="40% - uthevingsfarge 3 17 2 2" xfId="19216" xr:uid="{D1A6D8A2-9758-441D-B28C-85A0C0A6A3D5}"/>
    <cellStyle name="40% - uthevingsfarge 3 17 2_AVA DVA EL" xfId="19217" xr:uid="{D17CC3D6-2669-4B59-935A-83DBAD8E4032}"/>
    <cellStyle name="40% - uthevingsfarge 3 17 3" xfId="19218" xr:uid="{E61F488D-C48E-4F64-9C20-9D585961057D}"/>
    <cellStyle name="40% - uthevingsfarge 3 17_4Q16" xfId="19219" xr:uid="{284A328A-884D-41CF-AFDC-A677F682DEF9}"/>
    <cellStyle name="40% - uthevingsfarge 3 18" xfId="19220" xr:uid="{8719FED7-5A1C-42E7-84BC-3C254C06781A}"/>
    <cellStyle name="40% - uthevingsfarge 3 18 2" xfId="19221" xr:uid="{1AC1FA8B-3587-4A28-AC35-0D36FC095AB3}"/>
    <cellStyle name="40% - uthevingsfarge 3 18 2 2" xfId="19222" xr:uid="{0394FDBB-EB29-4342-92D7-717CB7B27093}"/>
    <cellStyle name="40% - uthevingsfarge 3 18 2_AVA DVA EL" xfId="19223" xr:uid="{7FC0C673-E74D-42DA-9B82-10F890B9B723}"/>
    <cellStyle name="40% - uthevingsfarge 3 18 3" xfId="19224" xr:uid="{3CCF21F8-D10C-4DF9-9AF7-9A2C6DB2B9DF}"/>
    <cellStyle name="40% - uthevingsfarge 3 18_4Q16" xfId="19225" xr:uid="{65736F32-1306-4B76-90D9-6C75AFEDDBB7}"/>
    <cellStyle name="40% - uthevingsfarge 3 19" xfId="19226" xr:uid="{11505AB1-0CBF-441A-A6BC-1633752F97A7}"/>
    <cellStyle name="40% - uthevingsfarge 3 19 2" xfId="19227" xr:uid="{EA786BDB-B745-4FBC-9861-FC33F6E64B7F}"/>
    <cellStyle name="40% - uthevingsfarge 3 19 2 2" xfId="19228" xr:uid="{20D97DCF-A47B-445C-83E6-8E4DBAE3879F}"/>
    <cellStyle name="40% - uthevingsfarge 3 19 2_AVA DVA EL" xfId="19229" xr:uid="{A21A2B7B-AE34-45D6-97DC-44673A9D4CA0}"/>
    <cellStyle name="40% - uthevingsfarge 3 19 3" xfId="19230" xr:uid="{91078031-CFE9-4A23-9194-F7EA538AB21A}"/>
    <cellStyle name="40% - uthevingsfarge 3 19_4Q16" xfId="19231" xr:uid="{6A119963-348F-4FCF-9005-34D5F8025F7C}"/>
    <cellStyle name="40% - uthevingsfarge 3 2" xfId="5240" xr:uid="{759969C5-687C-41B7-A661-DECE75CB993F}"/>
    <cellStyle name="40% - uthevingsfarge 3 2 10" xfId="19232" xr:uid="{A6E26282-6535-46EA-9B8F-AD0BCDB77B7D}"/>
    <cellStyle name="40% - uthevingsfarge 3 2 10 2" xfId="19233" xr:uid="{5A8024B4-B4BC-40F5-B766-0037A43A13EA}"/>
    <cellStyle name="40% - uthevingsfarge 3 2 10 3" xfId="19234" xr:uid="{65D74579-4E2B-44AF-82E9-2C9E8C9F6994}"/>
    <cellStyle name="40% - uthevingsfarge 3 2 10_AVA DVA EL" xfId="19235" xr:uid="{3D4C7B61-88C3-4B36-818D-E26F54C13920}"/>
    <cellStyle name="40% - uthevingsfarge 3 2 11" xfId="19236" xr:uid="{B4FFFABC-8642-4E6B-90B3-E6D43F51E804}"/>
    <cellStyle name="40% - uthevingsfarge 3 2 12" xfId="19237"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38"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39"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40"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41"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42"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42"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43"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43"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44"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45"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46" xr:uid="{61A4617E-D75B-4053-91E8-2296E7CB2E54}"/>
    <cellStyle name="40% - uthevingsfarge 3 2 7 2_AVA DVA EL" xfId="19247" xr:uid="{37A8D377-3033-4DA7-ACA4-8E864F9016DF}"/>
    <cellStyle name="40% - uthevingsfarge 3 2 7 3" xfId="19248" xr:uid="{31FC349F-1F85-40CF-8128-F571EBA59580}"/>
    <cellStyle name="40% - uthevingsfarge 3 2 7 4" xfId="19249"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50" xr:uid="{06F471A1-1792-44D8-83D0-3BA5AA7D4318}"/>
    <cellStyle name="40% - uthevingsfarge 3 2 8_3. Chng in credit spreads" xfId="5345" xr:uid="{28F8FC76-2F0E-4D0C-BB7E-B1F8CD4F0454}"/>
    <cellStyle name="40% - uthevingsfarge 3 2 9" xfId="19251" xr:uid="{7301590C-FC0D-4278-8F8C-C446F1DF6B15}"/>
    <cellStyle name="40% - uthevingsfarge 3 2 9 2" xfId="19252" xr:uid="{C430CB2E-89A1-403B-97A7-C673ED901E36}"/>
    <cellStyle name="40% - uthevingsfarge 3 2 9 3" xfId="19253" xr:uid="{628A50D6-6568-4AAB-A47B-45A0DE8D5138}"/>
    <cellStyle name="40% - uthevingsfarge 3 2 9_AVA DVA EL" xfId="19254" xr:uid="{AC32D1C1-BD4A-4AC3-8E7F-7595983A0A3E}"/>
    <cellStyle name="40% - uthevingsfarge 3 2_4Q16" xfId="19255" xr:uid="{20B3FA7E-F9F9-4D05-B78D-687F0B493978}"/>
    <cellStyle name="40% - uthevingsfarge 3 20" xfId="19256" xr:uid="{BB57F774-9B6D-4E54-8A46-8F048F4C01FA}"/>
    <cellStyle name="40% - uthevingsfarge 3 20 2" xfId="19257" xr:uid="{78B08797-8EF1-47FE-BE7B-CF6E255153B9}"/>
    <cellStyle name="40% - uthevingsfarge 3 20 2 2" xfId="19258" xr:uid="{E61A39B9-D91D-4538-898A-3B6E7E14A333}"/>
    <cellStyle name="40% - uthevingsfarge 3 20 2_AVA DVA EL" xfId="19259" xr:uid="{ACCB21C0-D806-4B4D-89DE-99738E9CA63D}"/>
    <cellStyle name="40% - uthevingsfarge 3 20 3" xfId="19260" xr:uid="{7DAD92C1-3186-4F60-9A50-D892E03FCC85}"/>
    <cellStyle name="40% - uthevingsfarge 3 20_4Q16" xfId="19261" xr:uid="{561589D7-38DA-4A70-9CAC-296D6E42440F}"/>
    <cellStyle name="40% - uthevingsfarge 3 21" xfId="19262" xr:uid="{4CC140F0-B305-4CCB-AF99-1776BC26B0DD}"/>
    <cellStyle name="40% - uthevingsfarge 3 21 2" xfId="19263" xr:uid="{98A1244F-1F1A-4977-8867-D8EABD623E8B}"/>
    <cellStyle name="40% - uthevingsfarge 3 21 2 2" xfId="19264" xr:uid="{E1A032AB-8BB5-49B8-8641-093182A9B239}"/>
    <cellStyle name="40% - uthevingsfarge 3 21 2_AVA DVA EL" xfId="19265" xr:uid="{FD86A8C7-8DA1-4595-9309-48C9EB27E34F}"/>
    <cellStyle name="40% - uthevingsfarge 3 21 3" xfId="19266" xr:uid="{3F8472A2-0087-4127-A757-B19DA0DF65FF}"/>
    <cellStyle name="40% - uthevingsfarge 3 21_4Q16" xfId="19267" xr:uid="{9946FF39-3199-4413-A381-E5798D78F3BE}"/>
    <cellStyle name="40% - uthevingsfarge 3 22" xfId="19268" xr:uid="{720CB50C-FEAF-4EB2-9698-FDEB5CF90ECB}"/>
    <cellStyle name="40% - uthevingsfarge 3 22 2" xfId="19269" xr:uid="{8BF20E47-96D4-47B8-8BFF-4A3FE260A9C6}"/>
    <cellStyle name="40% - uthevingsfarge 3 22 2 2" xfId="19270" xr:uid="{8B6B1D24-0AE2-4DA6-AC2A-044EB0189C30}"/>
    <cellStyle name="40% - uthevingsfarge 3 22 2_AVA DVA EL" xfId="19271" xr:uid="{1354A7AA-4988-4EEE-A08C-50058B6586AD}"/>
    <cellStyle name="40% - uthevingsfarge 3 22 3" xfId="19272" xr:uid="{8276CDBB-511D-4363-8352-CB675AA1E5A0}"/>
    <cellStyle name="40% - uthevingsfarge 3 22_4Q16" xfId="19273" xr:uid="{B995CC23-FE8C-4134-B0CC-A67D9E1DFB0B}"/>
    <cellStyle name="40% - uthevingsfarge 3 23" xfId="19274" xr:uid="{C24B1A8B-5C7F-4045-9811-3D5070753B87}"/>
    <cellStyle name="40% - uthevingsfarge 3 23 2" xfId="19275" xr:uid="{CE7481EF-D65F-41AF-9B27-7595B4A1DC5A}"/>
    <cellStyle name="40% - uthevingsfarge 3 23 2 2" xfId="19276" xr:uid="{C2E6A7D8-81AB-438C-9A1F-2BF4C884A996}"/>
    <cellStyle name="40% - uthevingsfarge 3 23 2_AVA DVA EL" xfId="19277" xr:uid="{3B3B6921-9F1F-4181-881C-16B8B9826475}"/>
    <cellStyle name="40% - uthevingsfarge 3 23 3" xfId="19278" xr:uid="{DF165BF6-E801-4214-88C4-AD21DC4B413D}"/>
    <cellStyle name="40% - uthevingsfarge 3 23_4Q16" xfId="19279" xr:uid="{5BAD9C6A-485B-45E7-9993-4B9642DA1835}"/>
    <cellStyle name="40% - uthevingsfarge 3 24" xfId="19280" xr:uid="{C95415CD-1BBC-4C8C-B9AD-0717B3F7D907}"/>
    <cellStyle name="40% - uthevingsfarge 3 24 2" xfId="19281" xr:uid="{F6F4C1F6-DF2E-42A7-A7F3-340F271CF081}"/>
    <cellStyle name="40% - uthevingsfarge 3 24 2 2" xfId="19282" xr:uid="{45C6FC79-4EFC-46E0-810D-F8FFAF505C31}"/>
    <cellStyle name="40% - uthevingsfarge 3 24 2_AVA DVA EL" xfId="19283" xr:uid="{B60C9558-D590-4715-8D26-FA04DBDBE9FA}"/>
    <cellStyle name="40% - uthevingsfarge 3 24 3" xfId="19284" xr:uid="{FE106B78-EC16-49AF-85B3-88102920BF84}"/>
    <cellStyle name="40% - uthevingsfarge 3 24_4Q16" xfId="19285" xr:uid="{5373668A-2C22-4510-AE22-EA2CC6F122CA}"/>
    <cellStyle name="40% - uthevingsfarge 3 25" xfId="19286" xr:uid="{58824119-F8E0-4C27-9D18-A1E2CDEC948A}"/>
    <cellStyle name="40% - uthevingsfarge 3 25 2" xfId="19287" xr:uid="{2FFB694F-1C9E-4FD0-997D-1B3F38B27C38}"/>
    <cellStyle name="40% - uthevingsfarge 3 25 2 2" xfId="19288" xr:uid="{D48A06A1-F966-4BB0-B337-38E87DB2CB49}"/>
    <cellStyle name="40% - uthevingsfarge 3 25 2_AVA DVA EL" xfId="19289" xr:uid="{43240F12-A370-4337-AB51-914D0CE8DD70}"/>
    <cellStyle name="40% - uthevingsfarge 3 25 3" xfId="19290" xr:uid="{B77FA48E-CDB6-4C46-A06E-1D62762C7941}"/>
    <cellStyle name="40% - uthevingsfarge 3 25_4Q16" xfId="19291" xr:uid="{E6514C32-FE9A-4897-BE42-B834A9AA1DD1}"/>
    <cellStyle name="40% - uthevingsfarge 3 26" xfId="19292" xr:uid="{5319AF6F-AE4E-4D6F-BE06-C4BA4571C0B6}"/>
    <cellStyle name="40% - uthevingsfarge 3 26 2" xfId="19293" xr:uid="{76485572-2EA2-4FAC-8000-1A4E6F44E7BB}"/>
    <cellStyle name="40% - uthevingsfarge 3 26 2 2" xfId="19294" xr:uid="{1E717284-3792-4787-958B-2F92B07ED8A8}"/>
    <cellStyle name="40% - uthevingsfarge 3 26 2_AVA DVA EL" xfId="19295" xr:uid="{E99D1670-F93B-4168-8F51-A4BDE6A3CB36}"/>
    <cellStyle name="40% - uthevingsfarge 3 26 3" xfId="19296" xr:uid="{287315A4-D55F-435B-B5D5-11B16AB51893}"/>
    <cellStyle name="40% - uthevingsfarge 3 26_4Q16" xfId="19297" xr:uid="{7F5E489E-8819-4F2F-A310-6BD88540D671}"/>
    <cellStyle name="40% - uthevingsfarge 3 27" xfId="19298" xr:uid="{89A1C84E-017C-46FF-90E9-8C6C17F975E6}"/>
    <cellStyle name="40% - uthevingsfarge 3 27 2" xfId="19299" xr:uid="{9307D1B2-7D1F-44E7-ACB0-EE93A97B994C}"/>
    <cellStyle name="40% - uthevingsfarge 3 27 2 2" xfId="19300" xr:uid="{70AF06FA-2C1A-4FF9-9BFF-5E248A692203}"/>
    <cellStyle name="40% - uthevingsfarge 3 27 2_AVA DVA EL" xfId="19301" xr:uid="{42C1AF9B-64F0-4817-AB7F-2C58E8C9D601}"/>
    <cellStyle name="40% - uthevingsfarge 3 27 3" xfId="19302" xr:uid="{0933EE9B-A8B7-474C-82E4-78B2805DBFB5}"/>
    <cellStyle name="40% - uthevingsfarge 3 27_4Q16" xfId="19303" xr:uid="{13953145-9DBC-4F05-A245-E0D43F889D51}"/>
    <cellStyle name="40% - uthevingsfarge 3 28" xfId="19304" xr:uid="{CAC025DF-DDC6-4DBB-9C6C-484947E0937F}"/>
    <cellStyle name="40% - uthevingsfarge 3 28 2" xfId="19305" xr:uid="{7073CA90-597E-48E5-8493-4B49954A8764}"/>
    <cellStyle name="40% - uthevingsfarge 3 28 2 2" xfId="19306" xr:uid="{8DD92A54-5338-456C-AC47-45ED06C3AED1}"/>
    <cellStyle name="40% - uthevingsfarge 3 28 2_AVA DVA EL" xfId="19307" xr:uid="{FFEEF3B0-2CE6-476F-B76E-9A4E1B4C94AF}"/>
    <cellStyle name="40% - uthevingsfarge 3 28 3" xfId="19308" xr:uid="{094DC0F8-67AA-4544-9162-2530A06AB54E}"/>
    <cellStyle name="40% - uthevingsfarge 3 28_4Q16" xfId="19309" xr:uid="{3E1936BD-6162-402A-B352-F404421BAB4D}"/>
    <cellStyle name="40% - uthevingsfarge 3 29" xfId="19310" xr:uid="{C60B51FF-9874-4DD2-9436-4760269DB6F8}"/>
    <cellStyle name="40% - uthevingsfarge 3 29 2" xfId="19311" xr:uid="{66E97DA4-5A8A-439A-8FCE-9104AB89E49B}"/>
    <cellStyle name="40% - uthevingsfarge 3 29 2 2" xfId="19312" xr:uid="{E8422A4D-2776-48B8-AA0B-D9D180869F9E}"/>
    <cellStyle name="40% - uthevingsfarge 3 29 2_AVA DVA EL" xfId="19313" xr:uid="{9571571A-086C-41C5-BBD1-6ABDF3D06126}"/>
    <cellStyle name="40% - uthevingsfarge 3 29 3" xfId="19314" xr:uid="{B47916BD-B6A9-4279-9CB6-5A1D298821F5}"/>
    <cellStyle name="40% - uthevingsfarge 3 29_4Q16" xfId="19315"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16"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17"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18" xr:uid="{3E4E3F9B-6E10-460B-BDD3-266F5BE3ED84}"/>
    <cellStyle name="40% - uthevingsfarge 3 3 2 5 3" xfId="19319" xr:uid="{5A4053BE-1A50-4F24-AA20-F71931CD1E13}"/>
    <cellStyle name="40% - uthevingsfarge 3 3 2 5_AVA DVA EL" xfId="19320" xr:uid="{7ADB7DE2-D4D7-42AD-ADDF-FDA5FF587A50}"/>
    <cellStyle name="40% - uthevingsfarge 3 3 2 6" xfId="19321" xr:uid="{CFDDE61A-9E81-479F-9838-DA8191EB6A15}"/>
    <cellStyle name="40% - uthevingsfarge 3 3 2 6 2" xfId="19322" xr:uid="{5CAE1BE1-EC01-4C24-B414-0918E0D19B8B}"/>
    <cellStyle name="40% - uthevingsfarge 3 3 2 6_AVA DVA EL" xfId="19323" xr:uid="{13C3AC1E-4766-42AE-BC30-E0A7471C7EFE}"/>
    <cellStyle name="40% - uthevingsfarge 3 3 2 7" xfId="19324"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25"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26"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27" xr:uid="{B2E7324B-F7F7-4E6E-8994-FE185EEA463B}"/>
    <cellStyle name="40% - uthevingsfarge 3 3_4Q16" xfId="19328" xr:uid="{FF510B3E-2AD5-4053-85A1-F4F6C9709044}"/>
    <cellStyle name="40% - uthevingsfarge 3 30" xfId="19329" xr:uid="{D6AC7E88-F773-4BCB-B3B6-607F7FB07B2A}"/>
    <cellStyle name="40% - uthevingsfarge 3 30 2" xfId="19330" xr:uid="{5A8F7590-4200-4A11-A9C0-A74701A734A4}"/>
    <cellStyle name="40% - uthevingsfarge 3 30 2 2" xfId="19331" xr:uid="{70F587A8-7527-474D-A924-60EEC7C2B72B}"/>
    <cellStyle name="40% - uthevingsfarge 3 30 2_AVA DVA EL" xfId="19332" xr:uid="{412A0B98-367E-4860-8385-591AECDC02E0}"/>
    <cellStyle name="40% - uthevingsfarge 3 30 3" xfId="19333" xr:uid="{7E1AC780-534A-4E74-BCBA-18F898C05082}"/>
    <cellStyle name="40% - uthevingsfarge 3 30_4Q16" xfId="19334" xr:uid="{14FD50DF-BC5F-4188-B594-2C1B992331E5}"/>
    <cellStyle name="40% - uthevingsfarge 3 31" xfId="19335" xr:uid="{5120828A-9941-4EDD-BB74-8CAE93B10512}"/>
    <cellStyle name="40% - uthevingsfarge 3 31 2" xfId="19336" xr:uid="{19A5A13C-F2D9-448E-8418-275C02CE470C}"/>
    <cellStyle name="40% - uthevingsfarge 3 31 2 2" xfId="19337" xr:uid="{0F130680-D84E-4546-9D94-61E1FAA991CA}"/>
    <cellStyle name="40% - uthevingsfarge 3 31 2_AVA DVA EL" xfId="19338" xr:uid="{AEB977C1-2DC5-43A9-8F84-981DFCBE9416}"/>
    <cellStyle name="40% - uthevingsfarge 3 31 3" xfId="19339" xr:uid="{4439A3EC-D06F-48B0-BDAD-F5F7266207DA}"/>
    <cellStyle name="40% - uthevingsfarge 3 31_4Q16" xfId="19340" xr:uid="{64336B16-2333-4B18-A665-1DA8C7AF8E95}"/>
    <cellStyle name="40% - uthevingsfarge 3 32" xfId="19341" xr:uid="{E1DDF203-15DD-4537-8146-4188A9AD573A}"/>
    <cellStyle name="40% - uthevingsfarge 3 32 2" xfId="19342" xr:uid="{027E7F3B-5B99-4B27-8103-623DCBC14EBF}"/>
    <cellStyle name="40% - uthevingsfarge 3 32 2 2" xfId="19343" xr:uid="{AA42FF66-15A5-40E0-A42D-5F13E01A2BC6}"/>
    <cellStyle name="40% - uthevingsfarge 3 32 2_AVA DVA EL" xfId="19344" xr:uid="{699C2510-B1D3-4EC4-9F44-61EFC872E359}"/>
    <cellStyle name="40% - uthevingsfarge 3 32 3" xfId="19345" xr:uid="{27B60400-9073-43CF-8C9A-A4BD74534EA8}"/>
    <cellStyle name="40% - uthevingsfarge 3 32_4Q16" xfId="19346" xr:uid="{AA1BF024-1FCC-4FBE-8F39-EE37DC009751}"/>
    <cellStyle name="40% - uthevingsfarge 3 33" xfId="19347" xr:uid="{15567F77-EDF2-486E-B0D7-6A9FBDB7EC03}"/>
    <cellStyle name="40% - uthevingsfarge 3 33 2" xfId="19348" xr:uid="{E03E6BE9-7980-4D54-BA3C-D7E8458A575B}"/>
    <cellStyle name="40% - uthevingsfarge 3 33 2 2" xfId="19349" xr:uid="{386B43C9-AF3A-437F-BB96-6C2612AA2422}"/>
    <cellStyle name="40% - uthevingsfarge 3 33 2_AVA DVA EL" xfId="19350" xr:uid="{826A7F56-D03A-4638-85DC-84EB8D1D1D2C}"/>
    <cellStyle name="40% - uthevingsfarge 3 33 3" xfId="19351" xr:uid="{B05404D9-657B-4BB9-B654-BDF0670336D4}"/>
    <cellStyle name="40% - uthevingsfarge 3 33_4Q16" xfId="19352" xr:uid="{0A72717E-BFDC-4A46-AC53-637292B73BC0}"/>
    <cellStyle name="40% - uthevingsfarge 3 34" xfId="19353" xr:uid="{B6D8AA8F-007D-4D99-9C28-74C0A000E329}"/>
    <cellStyle name="40% - uthevingsfarge 3 34 2" xfId="19354" xr:uid="{497B2B4F-0C0D-4F00-A24C-4FB8B65D769D}"/>
    <cellStyle name="40% - uthevingsfarge 3 34 2 2" xfId="19355" xr:uid="{16DE66A4-5B0E-49F9-825D-5CE2810DD4E8}"/>
    <cellStyle name="40% - uthevingsfarge 3 34 2_AVA DVA EL" xfId="19356" xr:uid="{61244BA5-1780-44E6-AA0C-FC4D234F22DB}"/>
    <cellStyle name="40% - uthevingsfarge 3 34 3" xfId="19357" xr:uid="{51343203-0EB3-48CF-ADE2-BDC64E6499B0}"/>
    <cellStyle name="40% - uthevingsfarge 3 34_4Q16" xfId="19358" xr:uid="{11549D46-609D-435A-AF5D-88B24B97B944}"/>
    <cellStyle name="40% - uthevingsfarge 3 35" xfId="19359" xr:uid="{72628850-D6BD-49E8-945E-41668E5C3DDD}"/>
    <cellStyle name="40% - uthevingsfarge 3 35 2" xfId="19360" xr:uid="{B234F5F3-34AA-464E-872D-C5A3AD15F538}"/>
    <cellStyle name="40% - uthevingsfarge 3 35 2 2" xfId="19361" xr:uid="{A833215C-33DC-4A66-9D32-EC4624927DAD}"/>
    <cellStyle name="40% - uthevingsfarge 3 35 2_AVA DVA EL" xfId="19362" xr:uid="{E3543755-0ADC-4F91-8E11-33EE8BFFDF74}"/>
    <cellStyle name="40% - uthevingsfarge 3 35 3" xfId="19363" xr:uid="{E6FB344B-4AD5-4855-87D8-23743839288D}"/>
    <cellStyle name="40% - uthevingsfarge 3 35_4Q16" xfId="19364" xr:uid="{9FBEE8B8-112F-4909-B8F9-A556A1F0A83C}"/>
    <cellStyle name="40% - uthevingsfarge 3 36" xfId="19365" xr:uid="{BC2E337A-BF1E-4F95-B803-DF22F4082BA0}"/>
    <cellStyle name="40% - uthevingsfarge 3 36 2" xfId="19366" xr:uid="{6DF72D17-E607-4814-B9EF-C9EA4939EC1C}"/>
    <cellStyle name="40% - uthevingsfarge 3 36 2 2" xfId="19367" xr:uid="{288D953D-5743-4AB7-8BF9-C9EB2BDF6F6F}"/>
    <cellStyle name="40% - uthevingsfarge 3 36 2_AVA DVA EL" xfId="19368" xr:uid="{1DEFFE7E-5914-440F-B962-4F58A503F058}"/>
    <cellStyle name="40% - uthevingsfarge 3 36 3" xfId="19369" xr:uid="{EE5BF89D-AC34-4A76-A2DF-8CCC525F1C97}"/>
    <cellStyle name="40% - uthevingsfarge 3 36_4Q16" xfId="19370" xr:uid="{7BBA4CD5-3A20-459C-ACF7-C7C6D73284A0}"/>
    <cellStyle name="40% - uthevingsfarge 3 37" xfId="19371" xr:uid="{652A8EF3-C20C-445C-A399-D8941D6415A3}"/>
    <cellStyle name="40% - uthevingsfarge 3 37 2" xfId="19372" xr:uid="{E32B0EA0-EC46-4447-A826-2124B8AD3593}"/>
    <cellStyle name="40% - uthevingsfarge 3 37 2 2" xfId="19373" xr:uid="{087D5E01-531E-4680-9435-84B48DC0E630}"/>
    <cellStyle name="40% - uthevingsfarge 3 37 2_AVA DVA EL" xfId="19374" xr:uid="{A4F8DDE3-E9DF-402D-AB08-34A39DB5A443}"/>
    <cellStyle name="40% - uthevingsfarge 3 37 3" xfId="19375" xr:uid="{BAA02A6F-BCB2-4835-9E6F-125B07DAC434}"/>
    <cellStyle name="40% - uthevingsfarge 3 37_4Q16" xfId="19376" xr:uid="{8DC987D2-21EA-4C1E-9DB5-8BEA53E176CC}"/>
    <cellStyle name="40% - uthevingsfarge 3 38" xfId="19377" xr:uid="{00B737E9-0B2E-4BD2-80B8-CB1E7347C060}"/>
    <cellStyle name="40% - uthevingsfarge 3 38 2" xfId="19378" xr:uid="{8B1A95CE-874C-42F9-A22D-2E1E9F0FE80F}"/>
    <cellStyle name="40% - uthevingsfarge 3 38 2 2" xfId="19379" xr:uid="{FD08A991-E32C-4385-AAED-989612B53D64}"/>
    <cellStyle name="40% - uthevingsfarge 3 38 2_AVA DVA EL" xfId="19380" xr:uid="{1739DAF6-C5CA-4FD3-8651-7D40F3FF75EA}"/>
    <cellStyle name="40% - uthevingsfarge 3 38 3" xfId="19381" xr:uid="{4E62A5EC-C18F-43AA-91DB-E25109034668}"/>
    <cellStyle name="40% - uthevingsfarge 3 38_4Q16" xfId="19382" xr:uid="{91793682-1669-4DA9-BEAD-8C9A8A1B93EC}"/>
    <cellStyle name="40% - uthevingsfarge 3 39" xfId="19383" xr:uid="{CF501DD8-BEC6-425E-B73D-7AE3BC66BFC9}"/>
    <cellStyle name="40% - uthevingsfarge 3 39 2" xfId="19384" xr:uid="{3A24F9F3-5F89-4D68-B4A6-71C0D2B07F1E}"/>
    <cellStyle name="40% - uthevingsfarge 3 39 2 2" xfId="19385" xr:uid="{A058A18F-6021-4BDA-B6C3-ADE44A594D2C}"/>
    <cellStyle name="40% - uthevingsfarge 3 39 2_AVA DVA EL" xfId="19386" xr:uid="{D363FE1C-A2BE-43F9-9064-35853385493E}"/>
    <cellStyle name="40% - uthevingsfarge 3 39 3" xfId="19387" xr:uid="{D30BB521-318A-47A7-93DB-B02AAEF75367}"/>
    <cellStyle name="40% - uthevingsfarge 3 39_4Q16" xfId="19388" xr:uid="{6B91E3D9-2A06-4EC3-BB4B-D9D99498956D}"/>
    <cellStyle name="40% - uthevingsfarge 3 4" xfId="5401" xr:uid="{F9300C99-B5B8-4524-B4E9-6FFD87584572}"/>
    <cellStyle name="40% - uthevingsfarge 3 4 10" xfId="41144"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45" xr:uid="{AA1C5E1C-3402-4CEE-95C0-351EFAD18AEB}"/>
    <cellStyle name="40% - uthevingsfarge 3 4 2 6" xfId="41146" xr:uid="{2BD2AA6A-95EB-441D-9622-6D1AA206C914}"/>
    <cellStyle name="40% - uthevingsfarge 3 4 2 7" xfId="41147" xr:uid="{24DB7995-9C0C-4BD0-A4D0-2A70B18C3555}"/>
    <cellStyle name="40% - uthevingsfarge 3 4 2 8" xfId="41148" xr:uid="{461EB0AE-ED06-4BB9-B993-BC1EA760A078}"/>
    <cellStyle name="40% - uthevingsfarge 3 4 2 9" xfId="41149"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389"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390"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391" xr:uid="{DE15E414-1272-4F37-B80B-D9552908758F}"/>
    <cellStyle name="40% - uthevingsfarge 3 4 5 3" xfId="19392" xr:uid="{47AEF59F-657A-4131-A182-984B49F0BCD1}"/>
    <cellStyle name="40% - uthevingsfarge 3 4 5_AVA DVA EL" xfId="19393" xr:uid="{02BBE3A3-8FB4-4887-ADDE-1450A07EBC0B}"/>
    <cellStyle name="40% - uthevingsfarge 3 4 6" xfId="19394" xr:uid="{97747E40-CEB1-4801-887B-44235E8DF4F0}"/>
    <cellStyle name="40% - uthevingsfarge 3 4 6 2" xfId="19395" xr:uid="{8EEDF541-D310-4563-BA5B-BCC950BAAC4B}"/>
    <cellStyle name="40% - uthevingsfarge 3 4 6_AVA DVA EL" xfId="19396" xr:uid="{A916985D-54D8-4828-9A01-E172A83939AE}"/>
    <cellStyle name="40% - uthevingsfarge 3 4 7" xfId="19397" xr:uid="{E65D5D2B-F4C4-4D2E-98E2-1AE62292CF4C}"/>
    <cellStyle name="40% - uthevingsfarge 3 4 8" xfId="41150" xr:uid="{1013AD54-442F-488B-92DE-A95C38016F89}"/>
    <cellStyle name="40% - uthevingsfarge 3 4 9" xfId="41151" xr:uid="{9D696EE5-A330-45AD-904E-007B91181D25}"/>
    <cellStyle name="40% - uthevingsfarge 3 4_3. Chng in credit spreads" xfId="5418" xr:uid="{850AACB7-9A6F-4D47-9F5B-F77CE6D403A8}"/>
    <cellStyle name="40% - uthevingsfarge 3 40" xfId="19398" xr:uid="{BB402EB3-71AB-4E44-AF66-4C82F99DA471}"/>
    <cellStyle name="40% - uthevingsfarge 3 40 2" xfId="19399" xr:uid="{61347165-634D-44EA-9BCB-FE98474B7484}"/>
    <cellStyle name="40% - uthevingsfarge 3 40 2 2" xfId="19400" xr:uid="{E83768BB-AB17-4823-807A-64D1EC821479}"/>
    <cellStyle name="40% - uthevingsfarge 3 40 2_AVA DVA EL" xfId="19401" xr:uid="{659BD36F-20D0-464C-A3C3-ACF277C52E07}"/>
    <cellStyle name="40% - uthevingsfarge 3 40 3" xfId="19402" xr:uid="{FCD4CDC0-954F-4A27-803C-3AFACBF8CDE1}"/>
    <cellStyle name="40% - uthevingsfarge 3 40_4Q16" xfId="19403" xr:uid="{F193E274-0733-44C4-9CF9-8EF3EA9AB229}"/>
    <cellStyle name="40% - uthevingsfarge 3 41" xfId="19404" xr:uid="{2156F1C8-8F51-456A-B02A-671B897B3B01}"/>
    <cellStyle name="40% - uthevingsfarge 3 41 2" xfId="19405" xr:uid="{93ACABFF-79C4-4356-834F-84E2674D0079}"/>
    <cellStyle name="40% - uthevingsfarge 3 41 2 2" xfId="19406" xr:uid="{E0F71C94-4D27-4A34-AB16-C0A37302E0A8}"/>
    <cellStyle name="40% - uthevingsfarge 3 41 2_AVA DVA EL" xfId="19407" xr:uid="{D3658F0D-554F-4E26-A883-D2E4BB74AC90}"/>
    <cellStyle name="40% - uthevingsfarge 3 41 3" xfId="19408" xr:uid="{E5BC9E84-9E70-444E-A094-A76C0E463613}"/>
    <cellStyle name="40% - uthevingsfarge 3 41_4Q16" xfId="19409" xr:uid="{2F91F387-2216-47FE-A1AC-9D334D476A52}"/>
    <cellStyle name="40% - uthevingsfarge 3 42" xfId="19410" xr:uid="{64BD6233-8992-4D33-AF5F-6910AE32EAA4}"/>
    <cellStyle name="40% - uthevingsfarge 3 42 2" xfId="19411" xr:uid="{02A0E802-1B75-4E32-BA76-C970A5924C98}"/>
    <cellStyle name="40% - uthevingsfarge 3 42 2 2" xfId="19412" xr:uid="{65A0470C-1EA4-4044-937D-EA7AA28C8CC0}"/>
    <cellStyle name="40% - uthevingsfarge 3 42 2_AVA DVA EL" xfId="19413" xr:uid="{18EB5BE2-4498-438E-8CB9-830C5079DEF4}"/>
    <cellStyle name="40% - uthevingsfarge 3 42 3" xfId="19414" xr:uid="{9037F494-FF9D-47D1-9766-6DEC3CEFEB9A}"/>
    <cellStyle name="40% - uthevingsfarge 3 42_4Q16" xfId="19415" xr:uid="{0CE81D1D-728C-49E4-BA0E-FB587527ADC8}"/>
    <cellStyle name="40% - uthevingsfarge 3 43" xfId="19416" xr:uid="{0E2926C4-39A4-40E0-ADD8-F99B387E5159}"/>
    <cellStyle name="40% - uthevingsfarge 3 43 2" xfId="19417" xr:uid="{5EE19CB3-3048-4E02-9087-5546DFA69E59}"/>
    <cellStyle name="40% - uthevingsfarge 3 43 2 2" xfId="19418" xr:uid="{5A077C52-6869-4AAC-BDF1-845AED86E42D}"/>
    <cellStyle name="40% - uthevingsfarge 3 43 2_AVA DVA EL" xfId="19419" xr:uid="{B0AE1085-BAF5-45CC-9081-90AA8ED126D9}"/>
    <cellStyle name="40% - uthevingsfarge 3 43 3" xfId="19420" xr:uid="{68460C92-DE84-457C-8B13-2021B052FE67}"/>
    <cellStyle name="40% - uthevingsfarge 3 43_4Q16" xfId="19421" xr:uid="{B504E2A1-B105-42C6-973D-6229C155D798}"/>
    <cellStyle name="40% - uthevingsfarge 3 44" xfId="19422" xr:uid="{1EBF72C6-51C7-429E-9DA8-177A87D3D7E7}"/>
    <cellStyle name="40% - uthevingsfarge 3 44 2" xfId="19423" xr:uid="{094F1387-10DA-42FD-9894-9F9AAD697AC7}"/>
    <cellStyle name="40% - uthevingsfarge 3 44 2 2" xfId="19424" xr:uid="{F5FD5BD4-243E-4FCF-A520-2087861AD344}"/>
    <cellStyle name="40% - uthevingsfarge 3 44 2_AVA DVA EL" xfId="19425" xr:uid="{854E81A9-FA60-4C7B-A305-3CE5610D594A}"/>
    <cellStyle name="40% - uthevingsfarge 3 44 3" xfId="19426" xr:uid="{17A6521C-7EF3-4E8A-860C-ADAA73A16A99}"/>
    <cellStyle name="40% - uthevingsfarge 3 44_4Q16" xfId="19427" xr:uid="{4015BB10-639D-410F-A2BC-72153AA01BC0}"/>
    <cellStyle name="40% - uthevingsfarge 3 45" xfId="19428" xr:uid="{AC5A814C-793D-48A2-ACEB-1DB1B49DF42B}"/>
    <cellStyle name="40% - uthevingsfarge 3 45 2" xfId="19429" xr:uid="{2E54D472-9887-4BCB-9D79-F4089B1482B1}"/>
    <cellStyle name="40% - uthevingsfarge 3 45 2 2" xfId="19430" xr:uid="{22CD2AC7-2D6B-4166-86B6-0A1FCF4E78A7}"/>
    <cellStyle name="40% - uthevingsfarge 3 45 2_AVA DVA EL" xfId="19431" xr:uid="{51E7662E-59E7-475E-B76B-31AEC527ACF6}"/>
    <cellStyle name="40% - uthevingsfarge 3 45 3" xfId="19432" xr:uid="{CB3CECA8-7A20-4F90-A51C-7C31820B3DDF}"/>
    <cellStyle name="40% - uthevingsfarge 3 45_4Q16" xfId="19433" xr:uid="{CA93E1D0-E147-4C4E-A38C-0994CEC882A3}"/>
    <cellStyle name="40% - uthevingsfarge 3 46" xfId="19434" xr:uid="{D8F20F6B-7B8C-428A-B5D7-FCF63A5C14C3}"/>
    <cellStyle name="40% - uthevingsfarge 3 46 2" xfId="19435" xr:uid="{5756780E-8568-453E-9AB3-F0338671C93B}"/>
    <cellStyle name="40% - uthevingsfarge 3 46 2 2" xfId="19436" xr:uid="{11CFC2A9-B9DF-4096-AA8C-53F3A0D849FD}"/>
    <cellStyle name="40% - uthevingsfarge 3 46 2_AVA DVA EL" xfId="19437" xr:uid="{7C740E25-6E12-44C6-A777-D8D46557B0C9}"/>
    <cellStyle name="40% - uthevingsfarge 3 46 3" xfId="19438" xr:uid="{2DB8A345-8D1D-41FC-A4E1-E78226F829BF}"/>
    <cellStyle name="40% - uthevingsfarge 3 46_4Q16" xfId="19439" xr:uid="{DAC1A0BD-A852-47D5-BC99-509B01065879}"/>
    <cellStyle name="40% - uthevingsfarge 3 47" xfId="19440" xr:uid="{C05AD074-7118-4AC7-A24C-B5F6281F0D50}"/>
    <cellStyle name="40% - uthevingsfarge 3 47 2" xfId="19441" xr:uid="{360DC7CD-B148-4DB0-9905-164176F539BD}"/>
    <cellStyle name="40% - uthevingsfarge 3 47 2 2" xfId="19442" xr:uid="{B2821E88-EFF8-4F3D-8E27-162604D94ADE}"/>
    <cellStyle name="40% - uthevingsfarge 3 47 2_AVA DVA EL" xfId="19443" xr:uid="{228693EF-0C74-4FE8-97E9-386259ED8CD9}"/>
    <cellStyle name="40% - uthevingsfarge 3 47 3" xfId="19444" xr:uid="{7F91A313-83FD-4A7B-8422-4ECD600C3E5F}"/>
    <cellStyle name="40% - uthevingsfarge 3 47_4Q16" xfId="19445" xr:uid="{80D5DA22-470A-4FCB-8EEE-3428404CB9C8}"/>
    <cellStyle name="40% - uthevingsfarge 3 48" xfId="19446" xr:uid="{FE356C0A-380A-48A7-8B30-E5043A827DD0}"/>
    <cellStyle name="40% - uthevingsfarge 3 48 2" xfId="19447" xr:uid="{49C20013-48D9-4339-917D-6068D080823D}"/>
    <cellStyle name="40% - uthevingsfarge 3 48 2 2" xfId="19448" xr:uid="{A168BFC1-3421-4A7E-8A29-15F64DA651AA}"/>
    <cellStyle name="40% - uthevingsfarge 3 48 2_AVA DVA EL" xfId="19449" xr:uid="{6008EFBC-9C17-4EA0-BD8B-92DFEE42D681}"/>
    <cellStyle name="40% - uthevingsfarge 3 48 3" xfId="19450" xr:uid="{68A2CD90-1AA9-4538-A5B1-8BA96B688771}"/>
    <cellStyle name="40% - uthevingsfarge 3 48_4Q16" xfId="19451" xr:uid="{9DBD2C64-7299-499E-A3D8-649E87135B58}"/>
    <cellStyle name="40% - uthevingsfarge 3 49" xfId="19452" xr:uid="{B98F22C0-E5BF-4808-8465-D9DAFDA7E3B0}"/>
    <cellStyle name="40% - uthevingsfarge 3 49 2" xfId="19453" xr:uid="{0D6CE062-8101-4287-9E97-4EE0784520BD}"/>
    <cellStyle name="40% - uthevingsfarge 3 49 2 2" xfId="19454" xr:uid="{0D645A89-67EE-42AF-8C0F-D9A7CBEDF697}"/>
    <cellStyle name="40% - uthevingsfarge 3 49 2_AVA DVA EL" xfId="19455" xr:uid="{A2827543-1360-4F12-8707-43FD19CA9AD4}"/>
    <cellStyle name="40% - uthevingsfarge 3 49 3" xfId="19456" xr:uid="{D660E08B-4C14-4FF4-96CF-794F792060CA}"/>
    <cellStyle name="40% - uthevingsfarge 3 49_4Q16" xfId="19457" xr:uid="{02DC84D3-86F4-48D8-A00B-D46C0761BE94}"/>
    <cellStyle name="40% - uthevingsfarge 3 5" xfId="5419" xr:uid="{BC7FF243-F8E3-4082-9692-6A0464071B71}"/>
    <cellStyle name="40% - uthevingsfarge 3 5 10" xfId="41152"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153" xr:uid="{2E0B858E-4915-46A5-A83E-01FFAD994CF9}"/>
    <cellStyle name="40% - uthevingsfarge 3 5 2 6" xfId="41154" xr:uid="{C0D9F659-3AF6-47DB-9E5A-2451506CD95C}"/>
    <cellStyle name="40% - uthevingsfarge 3 5 2 7" xfId="41155" xr:uid="{C443D67C-A114-407E-B103-4A3E18BFFD13}"/>
    <cellStyle name="40% - uthevingsfarge 3 5 2 8" xfId="41156" xr:uid="{6BE6817D-EDC0-430D-A25E-5AED47CACE32}"/>
    <cellStyle name="40% - uthevingsfarge 3 5 2 9" xfId="41157"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158" xr:uid="{E108C2AD-4C12-48A5-ADCE-E9266AABE157}"/>
    <cellStyle name="40% - uthevingsfarge 3 5 7" xfId="41159" xr:uid="{158A6B32-0487-4CED-8D0F-B3BCC3AACCB9}"/>
    <cellStyle name="40% - uthevingsfarge 3 5 8" xfId="41160" xr:uid="{590CFBD0-A36D-4B49-8288-DB3DB9FA9730}"/>
    <cellStyle name="40% - uthevingsfarge 3 5 9" xfId="41161" xr:uid="{0B5BBD32-D347-495F-BD39-9F08DC3E0D11}"/>
    <cellStyle name="40% - uthevingsfarge 3 5_3. Chng in credit spreads" xfId="5436" xr:uid="{15D99A51-D47A-40D6-B031-411C85A7632B}"/>
    <cellStyle name="40% - uthevingsfarge 3 50" xfId="19458" xr:uid="{818C68FA-E2BD-4E13-8A53-EC6F8F515CDF}"/>
    <cellStyle name="40% - uthevingsfarge 3 50 2" xfId="19459" xr:uid="{1849EE4B-B4FF-48B4-A42A-F81FEFE5F45F}"/>
    <cellStyle name="40% - uthevingsfarge 3 50 2 2" xfId="19460" xr:uid="{01AEF54F-FFC9-45E7-8E59-4D0C2A197D52}"/>
    <cellStyle name="40% - uthevingsfarge 3 50 2_AVA DVA EL" xfId="19461" xr:uid="{7F91BDD7-5BD9-4267-A77D-F98B67CFEBF8}"/>
    <cellStyle name="40% - uthevingsfarge 3 50 3" xfId="19462" xr:uid="{D621942C-A53A-4B13-AF9E-9BFC16559F5A}"/>
    <cellStyle name="40% - uthevingsfarge 3 50_4Q16" xfId="19463" xr:uid="{912D8C87-F424-41A8-980C-426A3409AEE8}"/>
    <cellStyle name="40% - uthevingsfarge 3 51" xfId="19464" xr:uid="{9902CC6A-B601-4715-987D-6E27AFAFB546}"/>
    <cellStyle name="40% - uthevingsfarge 3 51 2" xfId="19465" xr:uid="{9D2EA13E-8641-46D3-A1E8-1F6891C2A28D}"/>
    <cellStyle name="40% - uthevingsfarge 3 51 2 2" xfId="19466" xr:uid="{01FC1923-44E0-4DE5-9CFE-3D4736453A03}"/>
    <cellStyle name="40% - uthevingsfarge 3 51 2_AVA DVA EL" xfId="19467" xr:uid="{893DA501-0E5B-4C1E-8FCE-0E0625813481}"/>
    <cellStyle name="40% - uthevingsfarge 3 51 3" xfId="19468" xr:uid="{D9E22C40-4CD6-4EE6-96C3-AE6591577C70}"/>
    <cellStyle name="40% - uthevingsfarge 3 51_4Q16" xfId="19469" xr:uid="{0AC37698-7B28-4A5F-A03E-3D47FCAB6A6C}"/>
    <cellStyle name="40% - uthevingsfarge 3 52" xfId="19470" xr:uid="{F2E9CE75-A251-4C4D-93E9-C2A987CA7520}"/>
    <cellStyle name="40% - uthevingsfarge 3 52 2" xfId="19471" xr:uid="{7FA294B7-5CDF-43CA-AA32-DF5B6F6C93DF}"/>
    <cellStyle name="40% - uthevingsfarge 3 52 2 2" xfId="19472" xr:uid="{41AD0C99-42F4-4B4A-97D0-E12C0A82BC33}"/>
    <cellStyle name="40% - uthevingsfarge 3 52 2_AVA DVA EL" xfId="19473" xr:uid="{BA9B2267-87CB-49D2-87AD-CA2E078B5EB5}"/>
    <cellStyle name="40% - uthevingsfarge 3 52 3" xfId="19474" xr:uid="{775F141B-C1A8-4E79-9EF6-4DF8B8CADEC7}"/>
    <cellStyle name="40% - uthevingsfarge 3 52_4Q16" xfId="19475" xr:uid="{0798C039-0702-4DC7-B711-4B145945C2C6}"/>
    <cellStyle name="40% - uthevingsfarge 3 53" xfId="19476" xr:uid="{4DF32892-4BD2-4681-A7A3-4FB9CB817D08}"/>
    <cellStyle name="40% - uthevingsfarge 3 53 2" xfId="19477" xr:uid="{06C46CAC-92F4-451F-A448-059AF1E48B00}"/>
    <cellStyle name="40% - uthevingsfarge 3 53 2 2" xfId="19478" xr:uid="{CF4DE6B1-AE24-484E-A01E-7379778DAC01}"/>
    <cellStyle name="40% - uthevingsfarge 3 53 2_AVA DVA EL" xfId="19479" xr:uid="{CBB0BE34-CAD7-4D1A-BBA7-15F05E5C60E9}"/>
    <cellStyle name="40% - uthevingsfarge 3 53 3" xfId="19480" xr:uid="{AA141906-3179-474A-8C88-5ECFFE725F72}"/>
    <cellStyle name="40% - uthevingsfarge 3 53_4Q16" xfId="19481" xr:uid="{D13A809F-A4C8-4F5B-8D49-DA0C09299F74}"/>
    <cellStyle name="40% - uthevingsfarge 3 54" xfId="19482" xr:uid="{4E0D2C4B-69D2-4A00-8191-9A18C8EE8896}"/>
    <cellStyle name="40% - uthevingsfarge 3 54 2" xfId="19483" xr:uid="{D24C921E-0B60-442A-8F87-F6A0A9FBF921}"/>
    <cellStyle name="40% - uthevingsfarge 3 54 2 2" xfId="19484" xr:uid="{EB59BA63-AA2F-450B-B957-EF4ACA7F1A9B}"/>
    <cellStyle name="40% - uthevingsfarge 3 54 2_AVA DVA EL" xfId="19485" xr:uid="{A90B3366-F319-46CA-89DC-407F5F13324C}"/>
    <cellStyle name="40% - uthevingsfarge 3 54 3" xfId="19486" xr:uid="{F1E0D2EE-32A8-4895-9F7A-CF29B69C7F5F}"/>
    <cellStyle name="40% - uthevingsfarge 3 54_4Q16" xfId="19487" xr:uid="{1E8235B1-9EEF-4435-BA3A-8A055B67A35F}"/>
    <cellStyle name="40% - uthevingsfarge 3 55" xfId="19488" xr:uid="{7220E129-106A-4F1B-A9AE-1C3D322152F5}"/>
    <cellStyle name="40% - uthevingsfarge 3 55 2" xfId="19489" xr:uid="{1E59CA03-3B48-4DD4-93F4-07790D7429D2}"/>
    <cellStyle name="40% - uthevingsfarge 3 55 2 2" xfId="19490" xr:uid="{BA302D7A-8832-4CBD-97BD-065F7CBC56D6}"/>
    <cellStyle name="40% - uthevingsfarge 3 55 2_AVA DVA EL" xfId="19491" xr:uid="{6AA16A0D-8D95-4CC0-8EC7-85B2AA03E07A}"/>
    <cellStyle name="40% - uthevingsfarge 3 55 3" xfId="19492" xr:uid="{DE477302-239B-43AE-B063-62E90EDFDDDC}"/>
    <cellStyle name="40% - uthevingsfarge 3 55_4Q16" xfId="19493" xr:uid="{A561C21D-B068-4F52-A619-8943AD05FF45}"/>
    <cellStyle name="40% - uthevingsfarge 3 56" xfId="19494" xr:uid="{AF971C61-0728-49B9-B588-2116DA7D3867}"/>
    <cellStyle name="40% - uthevingsfarge 3 56 2" xfId="19495" xr:uid="{453C70FB-F427-46B7-A8CB-F9B5DEB1FFC6}"/>
    <cellStyle name="40% - uthevingsfarge 3 56 2 2" xfId="19496" xr:uid="{244720A9-2A29-4DFE-B742-ADD1B418D20B}"/>
    <cellStyle name="40% - uthevingsfarge 3 56 2_AVA DVA EL" xfId="19497" xr:uid="{989033E2-80A8-4A01-B0D5-AE9FB55C4B02}"/>
    <cellStyle name="40% - uthevingsfarge 3 56 3" xfId="19498" xr:uid="{AD6659D1-9A3F-4280-8326-3E2C838B5A90}"/>
    <cellStyle name="40% - uthevingsfarge 3 56_4Q16" xfId="19499" xr:uid="{51BD6290-9ED2-47BB-BC3A-13FFEF03DB0E}"/>
    <cellStyle name="40% - uthevingsfarge 3 57" xfId="19500" xr:uid="{434FE25A-C682-4F45-B09B-2EBFBE69FF75}"/>
    <cellStyle name="40% - uthevingsfarge 3 57 2" xfId="19501" xr:uid="{6C0D76C6-8C05-438C-A357-C34A9485E14B}"/>
    <cellStyle name="40% - uthevingsfarge 3 57 2 2" xfId="19502" xr:uid="{09028A84-AC5A-4BEC-8DC5-2CDACB877376}"/>
    <cellStyle name="40% - uthevingsfarge 3 57 2_AVA DVA EL" xfId="19503" xr:uid="{766FAA78-B553-4E8A-8B25-DB6E6B6E9A25}"/>
    <cellStyle name="40% - uthevingsfarge 3 57 3" xfId="19504" xr:uid="{9B048298-A4DD-4640-8A7D-41C492DDF664}"/>
    <cellStyle name="40% - uthevingsfarge 3 57_4Q16" xfId="19505" xr:uid="{D86073FE-8D5C-476B-B7B4-2110F1FD040B}"/>
    <cellStyle name="40% - uthevingsfarge 3 58" xfId="19506" xr:uid="{EADED5E0-4CFC-4F3F-9381-32DA223CE0B5}"/>
    <cellStyle name="40% - uthevingsfarge 3 58 2" xfId="19507" xr:uid="{B3FA2E3D-6018-4D57-88B4-A92ADFE6D6CA}"/>
    <cellStyle name="40% - uthevingsfarge 3 58 2 2" xfId="19508" xr:uid="{DF14668C-6CAD-4E82-A182-6F920C07CFD3}"/>
    <cellStyle name="40% - uthevingsfarge 3 58 2_AVA DVA EL" xfId="19509" xr:uid="{FC0B4B25-3841-45DD-B66F-762D33E66216}"/>
    <cellStyle name="40% - uthevingsfarge 3 58 3" xfId="19510" xr:uid="{2A8230AD-C425-4C6D-9EF8-AFF1EFA057EF}"/>
    <cellStyle name="40% - uthevingsfarge 3 58_4Q16" xfId="19511" xr:uid="{54F23453-3B44-47C2-91A9-04FA41F3A547}"/>
    <cellStyle name="40% - uthevingsfarge 3 59" xfId="19512" xr:uid="{137E7C91-1678-4A4B-8972-AD7D72E2C40A}"/>
    <cellStyle name="40% - uthevingsfarge 3 59 2" xfId="19513" xr:uid="{30D45C4F-BAEC-4EDF-AEFC-1F09DD3EB39C}"/>
    <cellStyle name="40% - uthevingsfarge 3 59 2 2" xfId="19514" xr:uid="{FB366C20-A17C-4678-9D17-0BB8AAE83D0C}"/>
    <cellStyle name="40% - uthevingsfarge 3 59 2_AVA DVA EL" xfId="19515" xr:uid="{FEAE8933-537D-49A1-BD15-663C9400E182}"/>
    <cellStyle name="40% - uthevingsfarge 3 59 3" xfId="19516" xr:uid="{9CCBE896-CB2A-4CEF-9602-25CE408FAC36}"/>
    <cellStyle name="40% - uthevingsfarge 3 59_4Q16" xfId="19517"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162"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18" xr:uid="{EB2C26AA-0737-4BBB-B3EC-91B156F296E5}"/>
    <cellStyle name="40% - uthevingsfarge 3 6 6" xfId="41163" xr:uid="{7066981B-1B1F-4DCA-A7E6-20ECA50A212C}"/>
    <cellStyle name="40% - uthevingsfarge 3 6 7" xfId="41164" xr:uid="{FEE66EC4-3493-401A-8259-7FAEAE3C239C}"/>
    <cellStyle name="40% - uthevingsfarge 3 6 8" xfId="41165" xr:uid="{51BAA3E1-8B07-43E4-9D58-CD7C68A516FB}"/>
    <cellStyle name="40% - uthevingsfarge 3 6 9" xfId="41166" xr:uid="{8A52D32D-2593-428D-8564-183AB522C2A7}"/>
    <cellStyle name="40% - uthevingsfarge 3 6_3. Chng in credit spreads" xfId="5445" xr:uid="{55A04A66-FE23-444D-9D63-983A0501D337}"/>
    <cellStyle name="40% - uthevingsfarge 3 60" xfId="19519" xr:uid="{0E059FBF-947B-4B5E-A75D-94BD62FF82E5}"/>
    <cellStyle name="40% - uthevingsfarge 3 60 2" xfId="19520" xr:uid="{6F91A0B9-A724-44BD-9421-91124E1CA28F}"/>
    <cellStyle name="40% - uthevingsfarge 3 60 3" xfId="19521" xr:uid="{2D89A51F-78C5-490B-8D0B-9B06D823835F}"/>
    <cellStyle name="40% - uthevingsfarge 3 60_AVA DVA EL" xfId="19522" xr:uid="{11203D5E-AB00-445A-A1C9-C42E6A545A00}"/>
    <cellStyle name="40% - uthevingsfarge 3 61" xfId="19523" xr:uid="{AE447439-E32C-45C7-807B-7C92A0F8C820}"/>
    <cellStyle name="40% - uthevingsfarge 3 61 2" xfId="19524" xr:uid="{F49A192C-B38D-4847-9235-5A0173EB75F5}"/>
    <cellStyle name="40% - uthevingsfarge 3 61 3" xfId="19525" xr:uid="{57F89636-4718-48D8-92E4-6EFF50615420}"/>
    <cellStyle name="40% - uthevingsfarge 3 61_AVA DVA EL" xfId="19526" xr:uid="{4759CFF5-2BAB-411C-9CD5-BD7434E3B0DE}"/>
    <cellStyle name="40% - uthevingsfarge 3 62" xfId="19527" xr:uid="{8EA5D771-70C8-41D6-A053-827601CFA4BB}"/>
    <cellStyle name="40% - uthevingsfarge 3 62 2" xfId="19528" xr:uid="{84FD84E8-DB91-49C2-916F-DA615E429334}"/>
    <cellStyle name="40% - uthevingsfarge 3 62_AVA DVA EL" xfId="19529" xr:uid="{4A8D777E-6608-433C-9757-311C2ED41D4B}"/>
    <cellStyle name="40% - uthevingsfarge 3 63" xfId="19530" xr:uid="{5C82962C-DFAE-4B39-9730-5967D3B51D9C}"/>
    <cellStyle name="40% - uthevingsfarge 3 64" xfId="19531" xr:uid="{F2996190-955B-4CA4-ABE1-595F145A0901}"/>
    <cellStyle name="40% - uthevingsfarge 3 65" xfId="19532" xr:uid="{FCE00865-6444-427A-A57A-28CA07717AB9}"/>
    <cellStyle name="40% - uthevingsfarge 3 66" xfId="19533" xr:uid="{8691CA1B-8A8C-45F2-B93E-1C43062AD008}"/>
    <cellStyle name="40% - uthevingsfarge 3 7" xfId="5446" xr:uid="{4965FA02-FDA6-4C0D-B3F1-79A95ECD1033}"/>
    <cellStyle name="40% - uthevingsfarge 3 7 2" xfId="5447" xr:uid="{3AD0B48D-2303-4CC9-B547-19C7E7ED2514}"/>
    <cellStyle name="40% - uthevingsfarge 3 7 2 2" xfId="19534" xr:uid="{68102B3C-EADA-409E-8528-8408D931CA0F}"/>
    <cellStyle name="40% - uthevingsfarge 3 7 2_AVA DVA EL" xfId="19535" xr:uid="{5530F795-BD08-416D-8817-CCC9E779E41A}"/>
    <cellStyle name="40% - uthevingsfarge 3 7 3" xfId="19536" xr:uid="{752E0C79-765F-4732-A3BC-5F699239BB2B}"/>
    <cellStyle name="40% - uthevingsfarge 3 7 3 2" xfId="19537" xr:uid="{151D8BA3-4737-46FC-8676-E8E13C094711}"/>
    <cellStyle name="40% - uthevingsfarge 3 7 3_AVA DVA EL" xfId="19538" xr:uid="{162FCB8A-04BD-4870-B4CF-FC40049195F5}"/>
    <cellStyle name="40% - uthevingsfarge 3 7 4" xfId="19539" xr:uid="{9B6ABFB7-330B-41D6-A161-7E526B2226AB}"/>
    <cellStyle name="40% - uthevingsfarge 3 7 5" xfId="19540"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41" xr:uid="{E2D3DF72-8D26-4B28-A90F-7208D14ED79B}"/>
    <cellStyle name="40% - uthevingsfarge 3 8 2_AVA DVA EL" xfId="19542" xr:uid="{8D4FF1FB-5F1F-4394-85AF-3673F229A686}"/>
    <cellStyle name="40% - uthevingsfarge 3 8 3" xfId="19543" xr:uid="{3EC98486-BF75-4E66-8C68-66C84AE9A386}"/>
    <cellStyle name="40% - uthevingsfarge 3 8_3. Chng in credit spreads" xfId="5451" xr:uid="{CEFCD0AE-8453-4501-B205-6E9566E08FB3}"/>
    <cellStyle name="40% - uthevingsfarge 3 9" xfId="5452" xr:uid="{B5F821A8-3884-4F32-8852-BFE463DFDDCD}"/>
    <cellStyle name="40% - uthevingsfarge 3 9 2" xfId="19544" xr:uid="{10726D0F-D81B-4456-B23C-A0DEA39D4308}"/>
    <cellStyle name="40% - uthevingsfarge 3 9 2 2" xfId="19545" xr:uid="{33FF64DA-07A1-4E54-BC58-57F6B8819E28}"/>
    <cellStyle name="40% - uthevingsfarge 3 9 2_AVA DVA EL" xfId="19546" xr:uid="{7D768C82-5A67-48F2-A6E2-E18767ACA498}"/>
    <cellStyle name="40% - uthevingsfarge 3 9 3" xfId="19547" xr:uid="{328808CF-E6AE-4198-9951-8C2BA00F5A90}"/>
    <cellStyle name="40% - uthevingsfarge 3 9_4Q16" xfId="19548"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49" xr:uid="{B40676CA-4A2D-43CF-BDE3-6662FB6C6652}"/>
    <cellStyle name="40% - uthevingsfarge 4 10 2 2" xfId="19550" xr:uid="{3AF306E3-D2BE-4B08-80B7-049A6C2761F2}"/>
    <cellStyle name="40% - uthevingsfarge 4 10 2_AVA DVA EL" xfId="19551" xr:uid="{9BFFA693-42E9-4B15-9D99-0F7197D566F4}"/>
    <cellStyle name="40% - uthevingsfarge 4 10 3" xfId="19552" xr:uid="{178946A8-7D6F-49F8-93DA-966F7081D996}"/>
    <cellStyle name="40% - uthevingsfarge 4 10_4Q16" xfId="19553" xr:uid="{E0A9DB77-6A41-45E1-8F37-A9DEFD019DF7}"/>
    <cellStyle name="40% - uthevingsfarge 4 11" xfId="19554" xr:uid="{25245B0A-F686-4F58-A955-AF4D8B56D780}"/>
    <cellStyle name="40% - uthevingsfarge 4 11 2" xfId="19555" xr:uid="{6453E6D0-7004-4E5F-8410-3D6A10169C2B}"/>
    <cellStyle name="40% - uthevingsfarge 4 11 2 2" xfId="19556" xr:uid="{DA0B9591-5C49-48FA-A55F-9AE2563CDBAC}"/>
    <cellStyle name="40% - uthevingsfarge 4 11 2_AVA DVA EL" xfId="19557" xr:uid="{B9773953-F91D-457A-9AA7-A685121213DD}"/>
    <cellStyle name="40% - uthevingsfarge 4 11 3" xfId="19558" xr:uid="{0BDFA836-0C79-4F66-B5B5-A250D1C09398}"/>
    <cellStyle name="40% - uthevingsfarge 4 11_4Q16" xfId="19559" xr:uid="{CA7286D3-63D2-4AC2-9333-0ADF8141482B}"/>
    <cellStyle name="40% - uthevingsfarge 4 12" xfId="19560" xr:uid="{8B3633F5-0049-4174-AB0B-2A5A98C89610}"/>
    <cellStyle name="40% - uthevingsfarge 4 12 2" xfId="19561" xr:uid="{90FE934E-CEF6-41CD-B9C3-982BB330F426}"/>
    <cellStyle name="40% - uthevingsfarge 4 12 2 2" xfId="19562" xr:uid="{9CF74CDF-6A23-4A41-8FDC-4B854DE98167}"/>
    <cellStyle name="40% - uthevingsfarge 4 12 2_AVA DVA EL" xfId="19563" xr:uid="{4609AA2F-6899-42F1-8148-5298501B27D8}"/>
    <cellStyle name="40% - uthevingsfarge 4 12 3" xfId="19564" xr:uid="{70A5B5C5-8A55-420B-834E-B7EDC22B29BC}"/>
    <cellStyle name="40% - uthevingsfarge 4 12_4Q16" xfId="19565" xr:uid="{D4BDA006-970A-49D3-92FD-A197ED53C55E}"/>
    <cellStyle name="40% - uthevingsfarge 4 13" xfId="19566" xr:uid="{DF3063FE-1AFE-48F8-87C4-3E6241E70448}"/>
    <cellStyle name="40% - uthevingsfarge 4 13 2" xfId="19567" xr:uid="{69500BDF-DBB9-44BE-9EFF-C0E06CE5F08C}"/>
    <cellStyle name="40% - uthevingsfarge 4 13 2 2" xfId="19568" xr:uid="{EDA6096D-9CDA-4D0A-9CD7-FBE7BFDD91D4}"/>
    <cellStyle name="40% - uthevingsfarge 4 13 2_AVA DVA EL" xfId="19569" xr:uid="{1849415B-29C1-4028-B161-23034E467537}"/>
    <cellStyle name="40% - uthevingsfarge 4 13 3" xfId="19570" xr:uid="{339ABB66-F82A-4906-B5D8-C24FDC3DCBDB}"/>
    <cellStyle name="40% - uthevingsfarge 4 13_4Q16" xfId="19571" xr:uid="{A35D06BC-FEFF-4761-9C35-0668F931C0B5}"/>
    <cellStyle name="40% - uthevingsfarge 4 14" xfId="19572" xr:uid="{6CBFE528-7CB0-4A49-8128-499ECA6937E5}"/>
    <cellStyle name="40% - uthevingsfarge 4 14 2" xfId="19573" xr:uid="{81A8697D-6C23-47D3-B59C-AD3D13190D9A}"/>
    <cellStyle name="40% - uthevingsfarge 4 14 2 2" xfId="19574" xr:uid="{D9F39232-8F14-4433-84D1-96E9CD5B054B}"/>
    <cellStyle name="40% - uthevingsfarge 4 14 2_AVA DVA EL" xfId="19575" xr:uid="{C214DDDF-6FE5-40F2-8132-5155A7317667}"/>
    <cellStyle name="40% - uthevingsfarge 4 14 3" xfId="19576" xr:uid="{86D3FA8A-64F2-458F-929D-7A558EF9C061}"/>
    <cellStyle name="40% - uthevingsfarge 4 14_4Q16" xfId="19577" xr:uid="{9ABBC66F-4ED5-4CAE-BFCC-98D0F7F298F6}"/>
    <cellStyle name="40% - uthevingsfarge 4 15" xfId="19578" xr:uid="{21964EE3-D1A0-4069-800C-2E92E3D5612A}"/>
    <cellStyle name="40% - uthevingsfarge 4 15 2" xfId="19579" xr:uid="{A0DF8AE0-822F-4A12-90E0-27AED9D47717}"/>
    <cellStyle name="40% - uthevingsfarge 4 15 2 2" xfId="19580" xr:uid="{92B42F6D-B7C4-410D-ACAC-B37D3A2F698A}"/>
    <cellStyle name="40% - uthevingsfarge 4 15 2_AVA DVA EL" xfId="19581" xr:uid="{C756A5FA-0523-47EE-85DF-83FD9AD72FFE}"/>
    <cellStyle name="40% - uthevingsfarge 4 15 3" xfId="19582" xr:uid="{13188224-632C-49A4-B59E-2174A41AE80C}"/>
    <cellStyle name="40% - uthevingsfarge 4 15_4Q16" xfId="19583" xr:uid="{A4003426-2949-4556-BCD1-A20FEA0C6940}"/>
    <cellStyle name="40% - uthevingsfarge 4 16" xfId="19584" xr:uid="{AF74E4E6-A60F-4CDD-9749-8FC923DF46F0}"/>
    <cellStyle name="40% - uthevingsfarge 4 16 2" xfId="19585" xr:uid="{5C7D35F7-ACD7-4802-AB6F-F0967DBF7108}"/>
    <cellStyle name="40% - uthevingsfarge 4 16 2 2" xfId="19586" xr:uid="{9FC4066D-1364-4086-B9CD-9EC9166FAEC2}"/>
    <cellStyle name="40% - uthevingsfarge 4 16 2_AVA DVA EL" xfId="19587" xr:uid="{9E5247CB-9E0B-4ACD-93B9-86DCFE7F22E8}"/>
    <cellStyle name="40% - uthevingsfarge 4 16 3" xfId="19588" xr:uid="{77FFF404-E697-4DC6-87CB-514611AA4982}"/>
    <cellStyle name="40% - uthevingsfarge 4 16_4Q16" xfId="19589" xr:uid="{06879401-9DEF-4BCC-AC51-BD709029ECD9}"/>
    <cellStyle name="40% - uthevingsfarge 4 17" xfId="19590" xr:uid="{BD2A1C61-DDD5-43F4-B72F-AE0149154C9E}"/>
    <cellStyle name="40% - uthevingsfarge 4 17 2" xfId="19591" xr:uid="{D7A5726E-E948-4538-B374-48A205D72963}"/>
    <cellStyle name="40% - uthevingsfarge 4 17 2 2" xfId="19592" xr:uid="{9E6D10B2-1790-4862-B282-0CF7F76F225D}"/>
    <cellStyle name="40% - uthevingsfarge 4 17 2_AVA DVA EL" xfId="19593" xr:uid="{FEF64B5D-06AE-4B56-9710-4C5DC070AC83}"/>
    <cellStyle name="40% - uthevingsfarge 4 17 3" xfId="19594" xr:uid="{7FA3693B-FEDF-413A-B9D5-17B24255E35E}"/>
    <cellStyle name="40% - uthevingsfarge 4 17_4Q16" xfId="19595" xr:uid="{4C1CEA48-86E5-4954-9730-39BCAE9ECB6E}"/>
    <cellStyle name="40% - uthevingsfarge 4 18" xfId="19596" xr:uid="{B3F18BAC-7ACD-4AC9-B7CB-A9F4EEFA1817}"/>
    <cellStyle name="40% - uthevingsfarge 4 18 2" xfId="19597" xr:uid="{17E40781-A114-4897-B8BD-06A7F1C9AB12}"/>
    <cellStyle name="40% - uthevingsfarge 4 18 2 2" xfId="19598" xr:uid="{39F5F4DC-ECDE-40D2-B116-86D2C38F5B2C}"/>
    <cellStyle name="40% - uthevingsfarge 4 18 2_AVA DVA EL" xfId="19599" xr:uid="{9CE3261B-7C9B-40AD-B56E-B661EE8CEA11}"/>
    <cellStyle name="40% - uthevingsfarge 4 18 3" xfId="19600" xr:uid="{189D8FBC-7B45-4DB9-991B-0F6B8E1A5B59}"/>
    <cellStyle name="40% - uthevingsfarge 4 18_4Q16" xfId="19601" xr:uid="{EB7E51EA-5BDD-40D7-920A-AE3119C7765A}"/>
    <cellStyle name="40% - uthevingsfarge 4 19" xfId="19602" xr:uid="{8BA0B4D9-B853-4D69-8C78-53E4D64D4F80}"/>
    <cellStyle name="40% - uthevingsfarge 4 19 2" xfId="19603" xr:uid="{A1F53840-2F56-446F-BABE-F6BF4716C8E4}"/>
    <cellStyle name="40% - uthevingsfarge 4 19 2 2" xfId="19604" xr:uid="{8CFAB265-03F9-4646-BCA6-012D8A5BAF00}"/>
    <cellStyle name="40% - uthevingsfarge 4 19 2_AVA DVA EL" xfId="19605" xr:uid="{736BC7FF-360D-4A11-8C78-5F47ABF202A5}"/>
    <cellStyle name="40% - uthevingsfarge 4 19 3" xfId="19606" xr:uid="{C9DDFB86-817E-4C18-8C0E-261BE266D122}"/>
    <cellStyle name="40% - uthevingsfarge 4 19_4Q16" xfId="19607" xr:uid="{C3417A2A-3998-4B42-9DC4-6D169A5AA577}"/>
    <cellStyle name="40% - uthevingsfarge 4 2" xfId="5456" xr:uid="{DDB5EC38-9493-4E0D-8D1B-26B65954E7F7}"/>
    <cellStyle name="40% - uthevingsfarge 4 2 10" xfId="19608" xr:uid="{BFB7412C-EFE4-4763-94B0-485C9B66F2E3}"/>
    <cellStyle name="40% - uthevingsfarge 4 2 10 2" xfId="19609" xr:uid="{21BC19D2-DC82-4614-A6B4-02BCD9BC032F}"/>
    <cellStyle name="40% - uthevingsfarge 4 2 10 3" xfId="19610" xr:uid="{2F59195D-0795-4EEE-8538-9A727C419983}"/>
    <cellStyle name="40% - uthevingsfarge 4 2 10_AVA DVA EL" xfId="19611" xr:uid="{E40AFC6F-ECA0-457B-B1EF-DD1D165A9F88}"/>
    <cellStyle name="40% - uthevingsfarge 4 2 11" xfId="19612" xr:uid="{57836B82-298C-4224-8658-A5A2B71190B8}"/>
    <cellStyle name="40% - uthevingsfarge 4 2 12" xfId="19613"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14"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15"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16"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17"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167"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18"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19"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168"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20"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21"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22" xr:uid="{AF42637A-1033-42BD-A94D-7D9B57624C9B}"/>
    <cellStyle name="40% - uthevingsfarge 4 2 7 2_AVA DVA EL" xfId="19623" xr:uid="{90F56CC6-5D72-4545-8ACA-6AC585C05523}"/>
    <cellStyle name="40% - uthevingsfarge 4 2 7 3" xfId="19624" xr:uid="{985566AC-8173-4A59-96D7-3D667491D146}"/>
    <cellStyle name="40% - uthevingsfarge 4 2 7 4" xfId="19625"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26" xr:uid="{3F2A0754-1690-429A-B75B-F31B373994E3}"/>
    <cellStyle name="40% - uthevingsfarge 4 2 8_3. Chng in credit spreads" xfId="5561" xr:uid="{61B41191-1C49-406F-A2CE-54921AC0C01B}"/>
    <cellStyle name="40% - uthevingsfarge 4 2 9" xfId="19627" xr:uid="{C4C1710B-0279-4C31-A67A-8BB6D0F28FE6}"/>
    <cellStyle name="40% - uthevingsfarge 4 2 9 2" xfId="19628" xr:uid="{792AA17C-92C0-4A77-AD39-8B5F51E91E20}"/>
    <cellStyle name="40% - uthevingsfarge 4 2 9 3" xfId="19629" xr:uid="{40802910-19B9-4DF3-AB0F-8D66A9A18DB8}"/>
    <cellStyle name="40% - uthevingsfarge 4 2 9_AVA DVA EL" xfId="19630" xr:uid="{1E21CF4F-8F06-447E-83B2-BC0A3CBB3AF2}"/>
    <cellStyle name="40% - uthevingsfarge 4 2_4Q16" xfId="19631" xr:uid="{E4D1ED0A-EA26-4E6C-953B-BDF3A077B07C}"/>
    <cellStyle name="40% - uthevingsfarge 4 20" xfId="19632" xr:uid="{D6CEC1C7-B2FD-4340-9183-4B6555199AEE}"/>
    <cellStyle name="40% - uthevingsfarge 4 20 2" xfId="19633" xr:uid="{53377AC6-561C-4ACB-B4AA-6B8DADA70BD8}"/>
    <cellStyle name="40% - uthevingsfarge 4 20 2 2" xfId="19634" xr:uid="{AAEFCB29-69E1-4B2D-B58D-FECA3FB1C1F7}"/>
    <cellStyle name="40% - uthevingsfarge 4 20 2_AVA DVA EL" xfId="19635" xr:uid="{8681673E-9B68-4FBD-982C-66E608F503A0}"/>
    <cellStyle name="40% - uthevingsfarge 4 20 3" xfId="19636" xr:uid="{924DF856-F53D-4F0A-BD97-073373BCB7EF}"/>
    <cellStyle name="40% - uthevingsfarge 4 20_4Q16" xfId="19637" xr:uid="{19C4C276-2F84-4BBA-B795-18D2E59A6382}"/>
    <cellStyle name="40% - uthevingsfarge 4 21" xfId="19638" xr:uid="{71A0799E-BBFC-45CA-9A2E-D4B0B618CCD9}"/>
    <cellStyle name="40% - uthevingsfarge 4 21 2" xfId="19639" xr:uid="{8EF91432-43B0-4C36-8AEE-5C7F8D1DCF2C}"/>
    <cellStyle name="40% - uthevingsfarge 4 21 2 2" xfId="19640" xr:uid="{F6F81585-7FA2-4101-8844-AD6E5A966AB2}"/>
    <cellStyle name="40% - uthevingsfarge 4 21 2_AVA DVA EL" xfId="19641" xr:uid="{4DF367BF-DE83-4D8A-A5CA-72C47C2DB0C2}"/>
    <cellStyle name="40% - uthevingsfarge 4 21 3" xfId="19642" xr:uid="{88DFB202-0E00-4C8F-AD7A-8B9961B5D069}"/>
    <cellStyle name="40% - uthevingsfarge 4 21_4Q16" xfId="19643" xr:uid="{FA477BF3-2556-4815-B2F9-45EEC81E989C}"/>
    <cellStyle name="40% - uthevingsfarge 4 22" xfId="19644" xr:uid="{B82E8B8E-6973-4210-A61C-92C2239CBD7F}"/>
    <cellStyle name="40% - uthevingsfarge 4 22 2" xfId="19645" xr:uid="{AB16F4F4-B8E6-4513-905D-675482D378EB}"/>
    <cellStyle name="40% - uthevingsfarge 4 22 2 2" xfId="19646" xr:uid="{02AA39D2-6C7E-4072-825F-3961906D8B86}"/>
    <cellStyle name="40% - uthevingsfarge 4 22 2_AVA DVA EL" xfId="19647" xr:uid="{C9A00827-71ED-4B6B-85CC-0CEC4D5BDCD4}"/>
    <cellStyle name="40% - uthevingsfarge 4 22 3" xfId="19648" xr:uid="{2A45BD8C-FDC0-498B-9B7E-E755559D4A4C}"/>
    <cellStyle name="40% - uthevingsfarge 4 22_4Q16" xfId="19649" xr:uid="{8000CACA-1F1A-4B0C-862A-EF1B0B7A1D47}"/>
    <cellStyle name="40% - uthevingsfarge 4 23" xfId="19650" xr:uid="{390F0F6A-A74D-4CEF-9B8B-B22A52909592}"/>
    <cellStyle name="40% - uthevingsfarge 4 23 2" xfId="19651" xr:uid="{3481CB91-BBA8-46BA-8F74-E7187B221227}"/>
    <cellStyle name="40% - uthevingsfarge 4 23 2 2" xfId="19652" xr:uid="{88DF3508-9B85-4927-AA38-29D73597F5F3}"/>
    <cellStyle name="40% - uthevingsfarge 4 23 2_AVA DVA EL" xfId="19653" xr:uid="{D2981C47-FEAC-468D-B4A5-9ACEC0D9DC40}"/>
    <cellStyle name="40% - uthevingsfarge 4 23 3" xfId="19654" xr:uid="{1E003922-0BF4-4317-9526-3A6ADBABA605}"/>
    <cellStyle name="40% - uthevingsfarge 4 23_4Q16" xfId="19655" xr:uid="{C2225CB5-35C2-41FA-88AC-EF081B623A64}"/>
    <cellStyle name="40% - uthevingsfarge 4 24" xfId="19656" xr:uid="{19CF9055-204E-456E-8386-3F2EF799261D}"/>
    <cellStyle name="40% - uthevingsfarge 4 24 2" xfId="19657" xr:uid="{4C89CBA7-FA65-4E73-9DCF-05AAC247F651}"/>
    <cellStyle name="40% - uthevingsfarge 4 24 2 2" xfId="19658" xr:uid="{6FD764D6-F712-489F-BFCF-9AFB7DB708AB}"/>
    <cellStyle name="40% - uthevingsfarge 4 24 2_AVA DVA EL" xfId="19659" xr:uid="{A183BB9D-DC47-435E-92B1-89D4932CA193}"/>
    <cellStyle name="40% - uthevingsfarge 4 24 3" xfId="19660" xr:uid="{0FBCF6CA-42EA-44AA-A3A5-4AC442CB71D5}"/>
    <cellStyle name="40% - uthevingsfarge 4 24_4Q16" xfId="19661" xr:uid="{030A9B99-8F54-4BB6-887D-03BA2F0CCE59}"/>
    <cellStyle name="40% - uthevingsfarge 4 25" xfId="19662" xr:uid="{D15BEE30-573D-4524-BE46-426E86629098}"/>
    <cellStyle name="40% - uthevingsfarge 4 25 2" xfId="19663" xr:uid="{AC3E8710-C58F-45F7-9CC7-7309F7C3599C}"/>
    <cellStyle name="40% - uthevingsfarge 4 25 2 2" xfId="19664" xr:uid="{FFBF1CDA-F3E5-4CD9-9D35-3C3C56AE4AE1}"/>
    <cellStyle name="40% - uthevingsfarge 4 25 2_AVA DVA EL" xfId="19665" xr:uid="{41129D5B-08EC-41DD-A45A-E9DEC5BDAEDE}"/>
    <cellStyle name="40% - uthevingsfarge 4 25 3" xfId="19666" xr:uid="{25370AB3-94DA-4D44-9596-00B0173513F1}"/>
    <cellStyle name="40% - uthevingsfarge 4 25_4Q16" xfId="19667" xr:uid="{06213770-EDBC-45F1-A899-8F1078420527}"/>
    <cellStyle name="40% - uthevingsfarge 4 26" xfId="19668" xr:uid="{07E74BCE-725F-4041-806C-3168CC402961}"/>
    <cellStyle name="40% - uthevingsfarge 4 26 2" xfId="19669" xr:uid="{28DB9A45-A1B9-4BA7-8C24-2C7AF6BAADC3}"/>
    <cellStyle name="40% - uthevingsfarge 4 26 2 2" xfId="19670" xr:uid="{9DD8B267-59F4-4ADB-856F-AD54972F646C}"/>
    <cellStyle name="40% - uthevingsfarge 4 26 2_AVA DVA EL" xfId="19671" xr:uid="{3C45A934-29F9-4482-8D12-2CDED03F7A84}"/>
    <cellStyle name="40% - uthevingsfarge 4 26 3" xfId="19672" xr:uid="{75CDB895-561E-4A84-8602-98C80B2DF4D9}"/>
    <cellStyle name="40% - uthevingsfarge 4 26_4Q16" xfId="19673" xr:uid="{550A2DF1-4FE2-4EAF-B465-BFB84D854A71}"/>
    <cellStyle name="40% - uthevingsfarge 4 27" xfId="19674" xr:uid="{871EF225-9370-47EC-9270-A8D919A42143}"/>
    <cellStyle name="40% - uthevingsfarge 4 27 2" xfId="19675" xr:uid="{2B1B9C7B-314C-4D4C-931B-C95C7FACE55E}"/>
    <cellStyle name="40% - uthevingsfarge 4 27 2 2" xfId="19676" xr:uid="{3DC827D2-6A2C-4F54-AB66-A9F54B35B994}"/>
    <cellStyle name="40% - uthevingsfarge 4 27 2_AVA DVA EL" xfId="19677" xr:uid="{1CC51E35-0ACB-481E-8ABE-806CC2B05B2C}"/>
    <cellStyle name="40% - uthevingsfarge 4 27 3" xfId="19678" xr:uid="{218C0CB1-3C32-43BD-89E1-9CB135126EF0}"/>
    <cellStyle name="40% - uthevingsfarge 4 27_4Q16" xfId="19679" xr:uid="{6726F7EF-399D-4D5A-ABE2-AAE190E8709F}"/>
    <cellStyle name="40% - uthevingsfarge 4 28" xfId="19680" xr:uid="{3E7547B7-30C2-4513-8CD6-49DFCE3DD61E}"/>
    <cellStyle name="40% - uthevingsfarge 4 28 2" xfId="19681" xr:uid="{5C9624A3-7FC6-4D90-8C13-E52D4B3E54FD}"/>
    <cellStyle name="40% - uthevingsfarge 4 28 2 2" xfId="19682" xr:uid="{AFF7730D-81C8-4089-8FBC-EA5FB8895E35}"/>
    <cellStyle name="40% - uthevingsfarge 4 28 2_AVA DVA EL" xfId="19683" xr:uid="{33394E5C-53D8-4410-9EA3-7516B0F14172}"/>
    <cellStyle name="40% - uthevingsfarge 4 28 3" xfId="19684" xr:uid="{27292051-3B74-4B40-8BC4-BD3047A420D6}"/>
    <cellStyle name="40% - uthevingsfarge 4 28_4Q16" xfId="19685" xr:uid="{73F92D07-68A3-4FB3-BF40-79A2A0C382D0}"/>
    <cellStyle name="40% - uthevingsfarge 4 29" xfId="19686" xr:uid="{63F8F2C6-20FD-4D98-B8C0-C97E326099FA}"/>
    <cellStyle name="40% - uthevingsfarge 4 29 2" xfId="19687" xr:uid="{BD761C15-027B-4935-A200-3DC32C927DA0}"/>
    <cellStyle name="40% - uthevingsfarge 4 29 2 2" xfId="19688" xr:uid="{0DE48C44-C2EC-4A3D-BE56-580BD5DC0EA6}"/>
    <cellStyle name="40% - uthevingsfarge 4 29 2_AVA DVA EL" xfId="19689" xr:uid="{1F2F0540-F95F-44AD-AB84-B28A5242061A}"/>
    <cellStyle name="40% - uthevingsfarge 4 29 3" xfId="19690" xr:uid="{6EA8BDB3-A892-4B05-BB79-034A0799EBD7}"/>
    <cellStyle name="40% - uthevingsfarge 4 29_4Q16" xfId="19691"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692"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693"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694" xr:uid="{98C53B62-BDC7-401F-AE0D-1FAA5D13CD49}"/>
    <cellStyle name="40% - uthevingsfarge 4 3 2 5 3" xfId="19695" xr:uid="{22B64DBC-A18F-4C6A-A5B1-116186855E83}"/>
    <cellStyle name="40% - uthevingsfarge 4 3 2 5_AVA DVA EL" xfId="19696" xr:uid="{2B358D58-1FAB-49C0-AE70-75B867760A10}"/>
    <cellStyle name="40% - uthevingsfarge 4 3 2 6" xfId="19697" xr:uid="{2E5B1707-46F2-4135-A8F5-CB2ABD33A77A}"/>
    <cellStyle name="40% - uthevingsfarge 4 3 2 6 2" xfId="19698" xr:uid="{3F586675-6EC1-4649-9619-0E83165C7B15}"/>
    <cellStyle name="40% - uthevingsfarge 4 3 2 6_AVA DVA EL" xfId="19699" xr:uid="{F484F26C-D778-4FD4-8F22-BFDE50F47C31}"/>
    <cellStyle name="40% - uthevingsfarge 4 3 2 7" xfId="19700"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01"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02"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03" xr:uid="{01CCFB6D-1C06-49D5-9473-B155261291F8}"/>
    <cellStyle name="40% - uthevingsfarge 4 3_4Q16" xfId="19704" xr:uid="{243D68E7-0D05-4AD3-A08C-33F436FBF1EE}"/>
    <cellStyle name="40% - uthevingsfarge 4 30" xfId="19705" xr:uid="{EB77D207-4E7E-449B-A3C5-0A0CC137592C}"/>
    <cellStyle name="40% - uthevingsfarge 4 30 2" xfId="19706" xr:uid="{25D2CDCA-0ACE-49AE-98ED-70204237D102}"/>
    <cellStyle name="40% - uthevingsfarge 4 30 2 2" xfId="19707" xr:uid="{7D3213C5-4F75-46D6-8FAA-9B3AE48AEDA0}"/>
    <cellStyle name="40% - uthevingsfarge 4 30 2_AVA DVA EL" xfId="19708" xr:uid="{19852486-E9E3-404C-A2F7-C187A08CDDF8}"/>
    <cellStyle name="40% - uthevingsfarge 4 30 3" xfId="19709" xr:uid="{F1EE815F-0F8A-423F-9357-16A83B96A530}"/>
    <cellStyle name="40% - uthevingsfarge 4 30_4Q16" xfId="19710" xr:uid="{D0434BEA-C1E7-46BE-83AE-032CC4FFB1B7}"/>
    <cellStyle name="40% - uthevingsfarge 4 31" xfId="19711" xr:uid="{8DF386E7-670A-46A6-91FC-3D23F145C6E5}"/>
    <cellStyle name="40% - uthevingsfarge 4 31 2" xfId="19712" xr:uid="{86B314E4-A23A-4AAE-AA5C-5280E2B192B2}"/>
    <cellStyle name="40% - uthevingsfarge 4 31 2 2" xfId="19713" xr:uid="{5E97E755-9345-4DA1-B9EA-66E08C3DA06C}"/>
    <cellStyle name="40% - uthevingsfarge 4 31 2_AVA DVA EL" xfId="19714" xr:uid="{5AB9BC7D-6538-4A3F-A86A-8027F82B1C23}"/>
    <cellStyle name="40% - uthevingsfarge 4 31 3" xfId="19715" xr:uid="{E6A816C4-8B7A-4987-80FE-449BA1EAF993}"/>
    <cellStyle name="40% - uthevingsfarge 4 31_4Q16" xfId="19716" xr:uid="{D3E4B6B9-FC0B-4288-B76B-7EA7E42193C8}"/>
    <cellStyle name="40% - uthevingsfarge 4 32" xfId="19717" xr:uid="{C524A64B-2B30-46D3-8C5F-5F9F0C5D64A4}"/>
    <cellStyle name="40% - uthevingsfarge 4 32 2" xfId="19718" xr:uid="{753E6DC8-BFDA-4D57-AB19-79F391D33EDD}"/>
    <cellStyle name="40% - uthevingsfarge 4 32 2 2" xfId="19719" xr:uid="{DBA4D547-AD4D-4E85-A09B-DE22C22A9DDA}"/>
    <cellStyle name="40% - uthevingsfarge 4 32 2_AVA DVA EL" xfId="19720" xr:uid="{8E11EB30-3936-4C60-BE6F-B9A109F1A438}"/>
    <cellStyle name="40% - uthevingsfarge 4 32 3" xfId="19721" xr:uid="{99D09A49-D97B-4DF7-94CE-22AAD538099C}"/>
    <cellStyle name="40% - uthevingsfarge 4 32_4Q16" xfId="19722" xr:uid="{3F710C35-60E3-4D1E-AFFA-BC2721C3FBD7}"/>
    <cellStyle name="40% - uthevingsfarge 4 33" xfId="19723" xr:uid="{3FF2C6B1-EF55-4485-A83F-9BB3A6F3AEFD}"/>
    <cellStyle name="40% - uthevingsfarge 4 33 2" xfId="19724" xr:uid="{2CA294B3-ED69-4F49-972B-AF5BE0FE00E4}"/>
    <cellStyle name="40% - uthevingsfarge 4 33 2 2" xfId="19725" xr:uid="{C9514ED1-7B29-47DF-BE52-129AF7FD6376}"/>
    <cellStyle name="40% - uthevingsfarge 4 33 2_AVA DVA EL" xfId="19726" xr:uid="{1CF7931E-A30A-45EF-8560-B7057025D79A}"/>
    <cellStyle name="40% - uthevingsfarge 4 33 3" xfId="19727" xr:uid="{39C454FC-F4E7-4647-ADEA-89B0F9BADB99}"/>
    <cellStyle name="40% - uthevingsfarge 4 33_4Q16" xfId="19728" xr:uid="{18FD233F-2CC0-4DEC-BF45-801AFC3C62F8}"/>
    <cellStyle name="40% - uthevingsfarge 4 34" xfId="19729" xr:uid="{924F1133-0A7B-4395-BD55-01372AD5387E}"/>
    <cellStyle name="40% - uthevingsfarge 4 34 2" xfId="19730" xr:uid="{C08654CB-4369-4C4A-BCE4-FB4FE0C6A6DA}"/>
    <cellStyle name="40% - uthevingsfarge 4 34 2 2" xfId="19731" xr:uid="{787D82E3-747B-4EAE-A3DA-FBBFACA16A97}"/>
    <cellStyle name="40% - uthevingsfarge 4 34 2_AVA DVA EL" xfId="19732" xr:uid="{877CEE8C-07B2-480A-99C0-F2F80CED6256}"/>
    <cellStyle name="40% - uthevingsfarge 4 34 3" xfId="19733" xr:uid="{7B78FB83-DFC3-4BCF-93D9-4B623791504C}"/>
    <cellStyle name="40% - uthevingsfarge 4 34_4Q16" xfId="19734" xr:uid="{3AE46120-9E7B-4D45-BB1E-E01B00CC65A4}"/>
    <cellStyle name="40% - uthevingsfarge 4 35" xfId="19735" xr:uid="{5E1484BE-4373-42B0-B136-C1FCB9A1BF6C}"/>
    <cellStyle name="40% - uthevingsfarge 4 35 2" xfId="19736" xr:uid="{63C1A18B-A2F8-4C39-90D3-EF3B0AC74F5A}"/>
    <cellStyle name="40% - uthevingsfarge 4 35 2 2" xfId="19737" xr:uid="{04BDB2C2-60C9-49A7-98FF-5B576DC1A18C}"/>
    <cellStyle name="40% - uthevingsfarge 4 35 2_AVA DVA EL" xfId="19738" xr:uid="{BA021BA8-A4FE-474A-9023-4B4B9B4EFC96}"/>
    <cellStyle name="40% - uthevingsfarge 4 35 3" xfId="19739" xr:uid="{1AABF574-B994-498D-8827-C73F15CA640A}"/>
    <cellStyle name="40% - uthevingsfarge 4 35_4Q16" xfId="19740" xr:uid="{F39498A0-8CA3-45AA-B78D-3F941EFF5E02}"/>
    <cellStyle name="40% - uthevingsfarge 4 36" xfId="19741" xr:uid="{2DCFACE7-C571-4E75-82C3-57D5C18BF2D5}"/>
    <cellStyle name="40% - uthevingsfarge 4 36 2" xfId="19742" xr:uid="{F54C7E73-D079-4D71-B22D-5299A5D12986}"/>
    <cellStyle name="40% - uthevingsfarge 4 36 2 2" xfId="19743" xr:uid="{3A5199F0-572C-43C6-9FB4-9495DFC0A6D8}"/>
    <cellStyle name="40% - uthevingsfarge 4 36 2_AVA DVA EL" xfId="19744" xr:uid="{12248022-6D8D-4C06-85B2-81C5CA7B6113}"/>
    <cellStyle name="40% - uthevingsfarge 4 36 3" xfId="19745" xr:uid="{187E00E9-610B-4E97-93F7-F3728680063C}"/>
    <cellStyle name="40% - uthevingsfarge 4 36_4Q16" xfId="19746" xr:uid="{99DE9AD9-4FC4-424B-ADB6-2FCDD49A6CF9}"/>
    <cellStyle name="40% - uthevingsfarge 4 37" xfId="19747" xr:uid="{40CA6C07-9494-4F11-A82B-7E80956A06A2}"/>
    <cellStyle name="40% - uthevingsfarge 4 37 2" xfId="19748" xr:uid="{F9C418C1-66B5-4687-865A-3DD4230FF983}"/>
    <cellStyle name="40% - uthevingsfarge 4 37 2 2" xfId="19749" xr:uid="{F9F95C84-2FD5-4EB3-9C55-AE769F6692BF}"/>
    <cellStyle name="40% - uthevingsfarge 4 37 2_AVA DVA EL" xfId="19750" xr:uid="{ECA71AA8-EF45-43B5-8041-FD492C73953B}"/>
    <cellStyle name="40% - uthevingsfarge 4 37 3" xfId="19751" xr:uid="{9AA2C824-566F-4BD1-A8C2-9F72072A7987}"/>
    <cellStyle name="40% - uthevingsfarge 4 37_4Q16" xfId="19752" xr:uid="{71F2DCC3-AB62-4FCA-B082-5F60FAB3893E}"/>
    <cellStyle name="40% - uthevingsfarge 4 38" xfId="19753" xr:uid="{487D9DC7-630E-4103-AC70-28F9BA114289}"/>
    <cellStyle name="40% - uthevingsfarge 4 38 2" xfId="19754" xr:uid="{320FFB75-4581-40E3-95ED-013F05FBE8E4}"/>
    <cellStyle name="40% - uthevingsfarge 4 38 2 2" xfId="19755" xr:uid="{DCB2BFF4-054F-4CDB-8623-32BEF65FBD41}"/>
    <cellStyle name="40% - uthevingsfarge 4 38 2_AVA DVA EL" xfId="19756" xr:uid="{ED46AA24-7ABD-45DD-AA15-D647921B7E1F}"/>
    <cellStyle name="40% - uthevingsfarge 4 38 3" xfId="19757" xr:uid="{78FAEABD-7FAD-4D20-A930-EE74B404EFEF}"/>
    <cellStyle name="40% - uthevingsfarge 4 38_4Q16" xfId="19758" xr:uid="{2598B8F6-EF02-45C1-A846-914632E29179}"/>
    <cellStyle name="40% - uthevingsfarge 4 39" xfId="19759" xr:uid="{64FFFBAB-7CF3-42F9-8837-E4A12DA7845B}"/>
    <cellStyle name="40% - uthevingsfarge 4 39 2" xfId="19760" xr:uid="{0F0C08AB-3E87-403F-BCEE-AB598416EF0A}"/>
    <cellStyle name="40% - uthevingsfarge 4 39 2 2" xfId="19761" xr:uid="{5B362302-10EE-4B44-8EE9-917A20982B89}"/>
    <cellStyle name="40% - uthevingsfarge 4 39 2_AVA DVA EL" xfId="19762" xr:uid="{28854684-D4F2-40EF-9775-A3E452BA3B65}"/>
    <cellStyle name="40% - uthevingsfarge 4 39 3" xfId="19763" xr:uid="{48FE3F05-23FC-43DC-9576-F7E0FD6A6F70}"/>
    <cellStyle name="40% - uthevingsfarge 4 39_4Q16" xfId="19764" xr:uid="{659FF7FA-43E2-4DB9-B748-D3B27350C30F}"/>
    <cellStyle name="40% - uthevingsfarge 4 4" xfId="5617" xr:uid="{CB7BDD07-55A2-4534-B008-D7248EABA12C}"/>
    <cellStyle name="40% - uthevingsfarge 4 4 10" xfId="41169"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170" xr:uid="{5FB0212E-4785-4583-B277-669F4D20E923}"/>
    <cellStyle name="40% - uthevingsfarge 4 4 2 6" xfId="41171" xr:uid="{C5DEDFA3-AEB9-4E6D-AF15-7326ACB8ED7F}"/>
    <cellStyle name="40% - uthevingsfarge 4 4 2 7" xfId="41172" xr:uid="{8699BDCA-CE9C-4B34-B41B-F5105E2AA3B3}"/>
    <cellStyle name="40% - uthevingsfarge 4 4 2 8" xfId="41173" xr:uid="{B604B65C-F2EA-427B-983C-08AC925E3F9E}"/>
    <cellStyle name="40% - uthevingsfarge 4 4 2 9" xfId="41174"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765"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766"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767" xr:uid="{F25D8EC9-6A8D-4184-A965-1A0638927003}"/>
    <cellStyle name="40% - uthevingsfarge 4 4 5 3" xfId="19768" xr:uid="{6818D909-2418-437A-BB2B-CB2A18C04D76}"/>
    <cellStyle name="40% - uthevingsfarge 4 4 5_AVA DVA EL" xfId="19769" xr:uid="{E3F36E06-9F33-4A89-8037-B966044E82A9}"/>
    <cellStyle name="40% - uthevingsfarge 4 4 6" xfId="19770" xr:uid="{F6CCFBBC-55F7-4686-92C3-3016DB9045D2}"/>
    <cellStyle name="40% - uthevingsfarge 4 4 6 2" xfId="19771" xr:uid="{81B1F462-C55F-43BB-802B-8C92A2F2B026}"/>
    <cellStyle name="40% - uthevingsfarge 4 4 6_AVA DVA EL" xfId="19772" xr:uid="{F8F4C0D1-AFE0-4BD6-A671-6226B8607272}"/>
    <cellStyle name="40% - uthevingsfarge 4 4 7" xfId="19773" xr:uid="{CBE5B63F-BFA4-4D4E-86FF-7CD2C9BA1E32}"/>
    <cellStyle name="40% - uthevingsfarge 4 4 8" xfId="41175" xr:uid="{CE9E0187-7C8B-43EC-80FF-844D500793A1}"/>
    <cellStyle name="40% - uthevingsfarge 4 4 9" xfId="41176" xr:uid="{C0B60A56-E6A5-4882-8B6B-826F16FC578F}"/>
    <cellStyle name="40% - uthevingsfarge 4 4_3. Chng in credit spreads" xfId="5634" xr:uid="{CA324534-EC78-4B3E-9344-124676AFBB08}"/>
    <cellStyle name="40% - uthevingsfarge 4 40" xfId="19774" xr:uid="{C5E77CB5-593F-4F00-AD76-ACC233960049}"/>
    <cellStyle name="40% - uthevingsfarge 4 40 2" xfId="19775" xr:uid="{763DCA97-A080-4D1E-91CB-E38C628713CA}"/>
    <cellStyle name="40% - uthevingsfarge 4 40 2 2" xfId="19776" xr:uid="{DF165290-8929-4157-83B6-A1DF2658FFA2}"/>
    <cellStyle name="40% - uthevingsfarge 4 40 2_AVA DVA EL" xfId="19777" xr:uid="{875DA233-E6B4-41C0-B88C-24B19DFC22DD}"/>
    <cellStyle name="40% - uthevingsfarge 4 40 3" xfId="19778" xr:uid="{868A014C-2D7E-408B-BD32-DE76A5D490AF}"/>
    <cellStyle name="40% - uthevingsfarge 4 40_4Q16" xfId="19779" xr:uid="{929CABA5-988A-4723-8EE4-49FCA35CB661}"/>
    <cellStyle name="40% - uthevingsfarge 4 41" xfId="19780" xr:uid="{DC852141-4DEB-4DE2-85E0-1C02C873A5A3}"/>
    <cellStyle name="40% - uthevingsfarge 4 41 2" xfId="19781" xr:uid="{99AFA5FA-BDF9-4597-8942-C8CE88A86DFD}"/>
    <cellStyle name="40% - uthevingsfarge 4 41 2 2" xfId="19782" xr:uid="{56058890-4F39-4834-B4F7-E4547723D322}"/>
    <cellStyle name="40% - uthevingsfarge 4 41 2_AVA DVA EL" xfId="19783" xr:uid="{2593F594-736E-4E2C-8152-C73E662FBA28}"/>
    <cellStyle name="40% - uthevingsfarge 4 41 3" xfId="19784" xr:uid="{125107A2-E337-4453-9A82-AD8D17BC7D18}"/>
    <cellStyle name="40% - uthevingsfarge 4 41_4Q16" xfId="19785" xr:uid="{7786A8B9-CB5E-4B5F-BF56-B03E8E415AE0}"/>
    <cellStyle name="40% - uthevingsfarge 4 42" xfId="19786" xr:uid="{39219661-D211-4233-820C-945286802D83}"/>
    <cellStyle name="40% - uthevingsfarge 4 42 2" xfId="19787" xr:uid="{CA4FCBC4-2200-402E-9BF5-C5B3B2BB0BDB}"/>
    <cellStyle name="40% - uthevingsfarge 4 42 2 2" xfId="19788" xr:uid="{B59E7DBE-D92F-4CC2-BEFC-38DBF03E4039}"/>
    <cellStyle name="40% - uthevingsfarge 4 42 2_AVA DVA EL" xfId="19789" xr:uid="{66964A15-F410-49B5-ABB6-E16347DBF7B7}"/>
    <cellStyle name="40% - uthevingsfarge 4 42 3" xfId="19790" xr:uid="{2CA3DA23-D1F0-4DBF-80F3-A8F724820509}"/>
    <cellStyle name="40% - uthevingsfarge 4 42_4Q16" xfId="19791" xr:uid="{4947492A-47DD-4D06-A37A-A3E6EB0B4371}"/>
    <cellStyle name="40% - uthevingsfarge 4 43" xfId="19792" xr:uid="{EC43B63F-928A-4DC6-96C1-07063EF17D4C}"/>
    <cellStyle name="40% - uthevingsfarge 4 43 2" xfId="19793" xr:uid="{4F34B492-9B7D-45A7-B807-B88B578AF35D}"/>
    <cellStyle name="40% - uthevingsfarge 4 43 2 2" xfId="19794" xr:uid="{F5029D9E-DA12-4AC0-A3CF-16C0DAA1B2ED}"/>
    <cellStyle name="40% - uthevingsfarge 4 43 2_AVA DVA EL" xfId="19795" xr:uid="{098E7036-7690-4A7C-BE5C-4A2D1EC2E0C3}"/>
    <cellStyle name="40% - uthevingsfarge 4 43 3" xfId="19796" xr:uid="{896C5A2B-2B5D-4202-840D-0EB67B54909B}"/>
    <cellStyle name="40% - uthevingsfarge 4 43_4Q16" xfId="19797" xr:uid="{592363D4-593E-4DAB-AAFA-66577FCDB47E}"/>
    <cellStyle name="40% - uthevingsfarge 4 44" xfId="19798" xr:uid="{395B28D4-AB08-4B68-A3E9-55F75B3932A7}"/>
    <cellStyle name="40% - uthevingsfarge 4 44 2" xfId="19799" xr:uid="{4FE7FE21-6881-406E-BBD1-B753C59CF679}"/>
    <cellStyle name="40% - uthevingsfarge 4 44 2 2" xfId="19800" xr:uid="{27AA852A-EB7A-4A99-8C46-DCA105F61088}"/>
    <cellStyle name="40% - uthevingsfarge 4 44 2_AVA DVA EL" xfId="19801" xr:uid="{9DB8E9F9-E9AA-4835-82D1-4FD6F8234827}"/>
    <cellStyle name="40% - uthevingsfarge 4 44 3" xfId="19802" xr:uid="{71D00985-5195-4000-9552-EE829F3569ED}"/>
    <cellStyle name="40% - uthevingsfarge 4 44_4Q16" xfId="19803" xr:uid="{4C7B58EE-21D5-401F-93F4-E778E4F8744B}"/>
    <cellStyle name="40% - uthevingsfarge 4 45" xfId="19804" xr:uid="{87ABE45C-652D-4C79-A952-946E827CCF0A}"/>
    <cellStyle name="40% - uthevingsfarge 4 45 2" xfId="19805" xr:uid="{28D91D6C-FFE0-4A51-ABF0-EA01B421EAC8}"/>
    <cellStyle name="40% - uthevingsfarge 4 45 2 2" xfId="19806" xr:uid="{E73C0F68-6921-4479-8DC0-2D3A1423270C}"/>
    <cellStyle name="40% - uthevingsfarge 4 45 2_AVA DVA EL" xfId="19807" xr:uid="{85E36770-E9D9-44EF-A059-8C16B806F8A9}"/>
    <cellStyle name="40% - uthevingsfarge 4 45 3" xfId="19808" xr:uid="{9D710844-49BC-488B-A7FF-DF481A4EA1AE}"/>
    <cellStyle name="40% - uthevingsfarge 4 45_4Q16" xfId="19809" xr:uid="{B66EF1C1-7FA8-402F-A559-D0511AF7576C}"/>
    <cellStyle name="40% - uthevingsfarge 4 46" xfId="19810" xr:uid="{760CA8CC-4655-4BEC-8FBC-2C3486813680}"/>
    <cellStyle name="40% - uthevingsfarge 4 46 2" xfId="19811" xr:uid="{7DFFBB4D-B920-49FE-ACC0-88AC03909541}"/>
    <cellStyle name="40% - uthevingsfarge 4 46 2 2" xfId="19812" xr:uid="{6154574D-B671-4C25-862F-E308085ABAC9}"/>
    <cellStyle name="40% - uthevingsfarge 4 46 2_AVA DVA EL" xfId="19813" xr:uid="{EE3086BA-BC55-4B27-852E-E9FACEF92681}"/>
    <cellStyle name="40% - uthevingsfarge 4 46 3" xfId="19814" xr:uid="{25ECBC10-5BE6-47DA-91DB-DCC6C7AAC5ED}"/>
    <cellStyle name="40% - uthevingsfarge 4 46_4Q16" xfId="19815" xr:uid="{84FF2411-0928-4463-833B-DA0AF2802818}"/>
    <cellStyle name="40% - uthevingsfarge 4 47" xfId="19816" xr:uid="{3381E970-A59C-45A5-BB73-61E7140495F3}"/>
    <cellStyle name="40% - uthevingsfarge 4 47 2" xfId="19817" xr:uid="{C84133A2-18B9-4ADC-834C-CAEA29797993}"/>
    <cellStyle name="40% - uthevingsfarge 4 47 2 2" xfId="19818" xr:uid="{B31A537C-7859-4608-8745-B84F58D6E916}"/>
    <cellStyle name="40% - uthevingsfarge 4 47 2_AVA DVA EL" xfId="19819" xr:uid="{046F9330-6427-42D4-B949-7A74E515B77B}"/>
    <cellStyle name="40% - uthevingsfarge 4 47 3" xfId="19820" xr:uid="{17835F46-4EAC-499A-99E9-441542481927}"/>
    <cellStyle name="40% - uthevingsfarge 4 47_4Q16" xfId="19821" xr:uid="{B6AE570F-3851-46F4-85C1-8EB21C410BEF}"/>
    <cellStyle name="40% - uthevingsfarge 4 48" xfId="19822" xr:uid="{7A98D061-6C64-4360-9AB0-6A250CE87562}"/>
    <cellStyle name="40% - uthevingsfarge 4 48 2" xfId="19823" xr:uid="{F0B0B06B-2B83-4CCB-972A-CD5E6346E509}"/>
    <cellStyle name="40% - uthevingsfarge 4 48 2 2" xfId="19824" xr:uid="{F1E938BE-920D-4470-90D0-BC0486E48B0A}"/>
    <cellStyle name="40% - uthevingsfarge 4 48 2_AVA DVA EL" xfId="19825" xr:uid="{069A56EC-0A1E-4763-A18F-CEAA908CEE1E}"/>
    <cellStyle name="40% - uthevingsfarge 4 48 3" xfId="19826" xr:uid="{7E26F5B2-CEB9-4CFD-B7CF-A670E5B2ED44}"/>
    <cellStyle name="40% - uthevingsfarge 4 48_4Q16" xfId="19827" xr:uid="{409D76A3-6DB8-4EAE-A819-5EBC1BA370DD}"/>
    <cellStyle name="40% - uthevingsfarge 4 49" xfId="19828" xr:uid="{7E05B66E-AE96-4C79-A930-F0E9D1B256F8}"/>
    <cellStyle name="40% - uthevingsfarge 4 49 2" xfId="19829" xr:uid="{45FA4BA2-9A9D-43FE-AE3A-4F350670E6C6}"/>
    <cellStyle name="40% - uthevingsfarge 4 49 2 2" xfId="19830" xr:uid="{DC61FD92-DA8E-4B92-9707-4D86ED6E43EC}"/>
    <cellStyle name="40% - uthevingsfarge 4 49 2_AVA DVA EL" xfId="19831" xr:uid="{309C1F45-7A0D-4D46-966C-F9CCE9116254}"/>
    <cellStyle name="40% - uthevingsfarge 4 49 3" xfId="19832" xr:uid="{B7F46A18-D82E-47B5-BD93-4C66EF15E456}"/>
    <cellStyle name="40% - uthevingsfarge 4 49_4Q16" xfId="19833" xr:uid="{54195474-6AF9-4F8D-8CCA-024DB8A6B3A3}"/>
    <cellStyle name="40% - uthevingsfarge 4 5" xfId="5635" xr:uid="{D0089C67-4F9D-4017-8844-601C060706DD}"/>
    <cellStyle name="40% - uthevingsfarge 4 5 10" xfId="41177"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178" xr:uid="{6760081A-8C09-432F-9969-E489D46FCAE9}"/>
    <cellStyle name="40% - uthevingsfarge 4 5 2 6" xfId="41179" xr:uid="{99DDD0F4-AADC-4A48-A0F6-D941A7CA0A54}"/>
    <cellStyle name="40% - uthevingsfarge 4 5 2 7" xfId="41180" xr:uid="{D4230FD5-6CD3-4FF9-B904-FEC476B5117A}"/>
    <cellStyle name="40% - uthevingsfarge 4 5 2 8" xfId="41181" xr:uid="{0235253F-5C32-4B2C-948A-845A8ABD3D1E}"/>
    <cellStyle name="40% - uthevingsfarge 4 5 2 9" xfId="41182"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183" xr:uid="{6DE5F74F-7CC4-4848-95AE-EFDAC46C2195}"/>
    <cellStyle name="40% - uthevingsfarge 4 5 7" xfId="41184" xr:uid="{9AA167F1-8D3B-4325-B8B2-AC119654C396}"/>
    <cellStyle name="40% - uthevingsfarge 4 5 8" xfId="41185" xr:uid="{B45A2602-64F8-453F-B903-75010DF96726}"/>
    <cellStyle name="40% - uthevingsfarge 4 5 9" xfId="41186" xr:uid="{F1967BAC-93C1-470B-95AF-9A9277727EC4}"/>
    <cellStyle name="40% - uthevingsfarge 4 5_3. Chng in credit spreads" xfId="5652" xr:uid="{3ED5AFF3-B3F7-4AAD-959E-D6EA693389E8}"/>
    <cellStyle name="40% - uthevingsfarge 4 50" xfId="19834" xr:uid="{C23DD3BE-79BD-41A5-942C-43DCEF213FE9}"/>
    <cellStyle name="40% - uthevingsfarge 4 50 2" xfId="19835" xr:uid="{02341A1C-0086-471B-813D-9F652E298A0B}"/>
    <cellStyle name="40% - uthevingsfarge 4 50 2 2" xfId="19836" xr:uid="{86D79FBE-53D0-47A4-A95C-C53CD74820F3}"/>
    <cellStyle name="40% - uthevingsfarge 4 50 2_AVA DVA EL" xfId="19837" xr:uid="{6E0516E1-C2A7-48D1-B864-AED3485C4273}"/>
    <cellStyle name="40% - uthevingsfarge 4 50 3" xfId="19838" xr:uid="{7CC2B008-5123-42DD-ACE5-63DAD93E6852}"/>
    <cellStyle name="40% - uthevingsfarge 4 50_4Q16" xfId="19839" xr:uid="{E2E0F174-2708-4DE4-A393-1E30F631FAD0}"/>
    <cellStyle name="40% - uthevingsfarge 4 51" xfId="19840" xr:uid="{F0B71FD4-A649-4C15-88CB-F6030B50E61F}"/>
    <cellStyle name="40% - uthevingsfarge 4 51 2" xfId="19841" xr:uid="{71AAAF48-34A0-4BC5-B7C8-5E9BD87B970D}"/>
    <cellStyle name="40% - uthevingsfarge 4 51 2 2" xfId="19842" xr:uid="{C06B0AF6-5D22-48D8-9C60-6EC998A6B879}"/>
    <cellStyle name="40% - uthevingsfarge 4 51 2_AVA DVA EL" xfId="19843" xr:uid="{44ADF869-1D58-4772-B6C6-72B1558ACA60}"/>
    <cellStyle name="40% - uthevingsfarge 4 51 3" xfId="19844" xr:uid="{720BACE2-A7A3-439D-A67E-0E9329FE1F81}"/>
    <cellStyle name="40% - uthevingsfarge 4 51_4Q16" xfId="19845" xr:uid="{B901B332-C69D-406C-960E-6519DD0D82C5}"/>
    <cellStyle name="40% - uthevingsfarge 4 52" xfId="19846" xr:uid="{2D3F7F85-3FB1-4F77-9564-FE4BA118837C}"/>
    <cellStyle name="40% - uthevingsfarge 4 52 2" xfId="19847" xr:uid="{9BB0DD01-6DBB-4CCF-B2B9-C78EC560F0DB}"/>
    <cellStyle name="40% - uthevingsfarge 4 52 2 2" xfId="19848" xr:uid="{8695104B-A9A4-4F56-B3A8-8AB7DB00A1B0}"/>
    <cellStyle name="40% - uthevingsfarge 4 52 2_AVA DVA EL" xfId="19849" xr:uid="{2E843A7E-8845-461F-9395-C8B27A7723FD}"/>
    <cellStyle name="40% - uthevingsfarge 4 52 3" xfId="19850" xr:uid="{34BA7CAA-2752-4BE5-9F77-6FA29B5320E4}"/>
    <cellStyle name="40% - uthevingsfarge 4 52_4Q16" xfId="19851" xr:uid="{E3C9F38C-E11D-477E-A934-90D3EBA26AFA}"/>
    <cellStyle name="40% - uthevingsfarge 4 53" xfId="19852" xr:uid="{1E49D3EB-6CCC-496B-9744-CB7A77BC2966}"/>
    <cellStyle name="40% - uthevingsfarge 4 53 2" xfId="19853" xr:uid="{BB1A4FB7-A446-4CFC-A71B-54E50444A4D8}"/>
    <cellStyle name="40% - uthevingsfarge 4 53 2 2" xfId="19854" xr:uid="{5FD2E9D1-B8C2-41DD-BBFF-15EA7E88BEB3}"/>
    <cellStyle name="40% - uthevingsfarge 4 53 2_AVA DVA EL" xfId="19855" xr:uid="{FAAA1851-31BD-46D2-8468-45F96DA4EE89}"/>
    <cellStyle name="40% - uthevingsfarge 4 53 3" xfId="19856" xr:uid="{CF148253-F3D7-44AB-80D4-7E449EFB6E45}"/>
    <cellStyle name="40% - uthevingsfarge 4 53_4Q16" xfId="19857" xr:uid="{E282B16F-71D8-49F7-8AFE-D230E72BAED1}"/>
    <cellStyle name="40% - uthevingsfarge 4 54" xfId="19858" xr:uid="{06CDF027-8C22-40FD-87B3-67BF14821D23}"/>
    <cellStyle name="40% - uthevingsfarge 4 54 2" xfId="19859" xr:uid="{D5A4DA0B-0066-4CA2-A633-D97DF7A7F34B}"/>
    <cellStyle name="40% - uthevingsfarge 4 54 2 2" xfId="19860" xr:uid="{28683498-E195-48C8-BE58-3358285DFB92}"/>
    <cellStyle name="40% - uthevingsfarge 4 54 2_AVA DVA EL" xfId="19861" xr:uid="{2C8C2FCF-FCF5-4267-AEAC-0A1C304F5C6D}"/>
    <cellStyle name="40% - uthevingsfarge 4 54 3" xfId="19862" xr:uid="{ED42D98E-1178-4545-A736-8E80BB8ED289}"/>
    <cellStyle name="40% - uthevingsfarge 4 54_4Q16" xfId="19863" xr:uid="{21C60B5C-B1EB-45FC-BDC5-5B8D1A252A14}"/>
    <cellStyle name="40% - uthevingsfarge 4 55" xfId="19864" xr:uid="{36458D9A-08C3-4208-ADC2-64B1AD12840A}"/>
    <cellStyle name="40% - uthevingsfarge 4 55 2" xfId="19865" xr:uid="{D9522B5A-BF7A-44DB-876E-5B4C6F77848D}"/>
    <cellStyle name="40% - uthevingsfarge 4 55 2 2" xfId="19866" xr:uid="{96407860-A140-4E31-9DA2-A1EBE5EE553D}"/>
    <cellStyle name="40% - uthevingsfarge 4 55 2_AVA DVA EL" xfId="19867" xr:uid="{EEE3F600-CB2A-4FB1-BF79-FCAD6118F062}"/>
    <cellStyle name="40% - uthevingsfarge 4 55 3" xfId="19868" xr:uid="{717C499C-95BE-47B1-9B1A-AABC53ADB8F5}"/>
    <cellStyle name="40% - uthevingsfarge 4 55_4Q16" xfId="19869" xr:uid="{5CF065C5-3ECC-48B6-8CD3-DE773BC10445}"/>
    <cellStyle name="40% - uthevingsfarge 4 56" xfId="19870" xr:uid="{12475D5D-97E0-452F-AE37-B575218564DE}"/>
    <cellStyle name="40% - uthevingsfarge 4 56 2" xfId="19871" xr:uid="{BCF7E31C-C59F-4D48-BC57-88B83B2B3C62}"/>
    <cellStyle name="40% - uthevingsfarge 4 56 2 2" xfId="19872" xr:uid="{F35FAAD4-48E3-4637-B9D7-FF951D263AA4}"/>
    <cellStyle name="40% - uthevingsfarge 4 56 2_AVA DVA EL" xfId="19873" xr:uid="{2B731BDA-276C-422A-B9D0-D769E0BC8C6A}"/>
    <cellStyle name="40% - uthevingsfarge 4 56 3" xfId="19874" xr:uid="{E7C90298-DA16-478C-A861-08376568A300}"/>
    <cellStyle name="40% - uthevingsfarge 4 56_4Q16" xfId="19875" xr:uid="{63210C1E-86F3-48B3-833E-244BF05F91B0}"/>
    <cellStyle name="40% - uthevingsfarge 4 57" xfId="19876" xr:uid="{64C49A62-3B39-4C60-8399-9EFB810BF9D1}"/>
    <cellStyle name="40% - uthevingsfarge 4 57 2" xfId="19877" xr:uid="{D85521D5-B0E2-43FE-8AF6-B52DF8D38175}"/>
    <cellStyle name="40% - uthevingsfarge 4 57 2 2" xfId="19878" xr:uid="{9B0B1E08-63B2-4312-B861-5CF936C1750F}"/>
    <cellStyle name="40% - uthevingsfarge 4 57 2_AVA DVA EL" xfId="19879" xr:uid="{ACE8A6BD-E2CF-4C90-A7E3-DB918CBECB7A}"/>
    <cellStyle name="40% - uthevingsfarge 4 57 3" xfId="19880" xr:uid="{BCE80EEC-EF4C-4288-9BE1-413C63C7D27F}"/>
    <cellStyle name="40% - uthevingsfarge 4 57_4Q16" xfId="19881" xr:uid="{6A882325-AC5A-4996-BA24-32D8E9172469}"/>
    <cellStyle name="40% - uthevingsfarge 4 58" xfId="19882" xr:uid="{2A3DA439-5383-4982-A40D-257612EEB038}"/>
    <cellStyle name="40% - uthevingsfarge 4 58 2" xfId="19883" xr:uid="{D33C5B69-18A6-4FA4-BE4E-564D6DF27160}"/>
    <cellStyle name="40% - uthevingsfarge 4 58 2 2" xfId="19884" xr:uid="{B209F472-020E-4AB7-9598-B373DC5BF728}"/>
    <cellStyle name="40% - uthevingsfarge 4 58 2_AVA DVA EL" xfId="19885" xr:uid="{84127E94-F33E-4680-973C-7360F90D41D8}"/>
    <cellStyle name="40% - uthevingsfarge 4 58 3" xfId="19886" xr:uid="{4B57886C-9B37-481D-91A4-A070E0B05D79}"/>
    <cellStyle name="40% - uthevingsfarge 4 58_4Q16" xfId="19887" xr:uid="{EED1A005-F56D-462A-A4A5-5ECCB08896ED}"/>
    <cellStyle name="40% - uthevingsfarge 4 59" xfId="19888" xr:uid="{954677A5-3410-465C-8CC7-1405E23E23C0}"/>
    <cellStyle name="40% - uthevingsfarge 4 59 2" xfId="19889" xr:uid="{255C98A0-D31D-4829-9766-FC87EC662156}"/>
    <cellStyle name="40% - uthevingsfarge 4 59 2 2" xfId="19890" xr:uid="{A7D562C8-2A5D-4C8E-AA3C-79C0E57E06E7}"/>
    <cellStyle name="40% - uthevingsfarge 4 59 2_AVA DVA EL" xfId="19891" xr:uid="{8E51E854-C56C-48D0-A757-CD3D318E7887}"/>
    <cellStyle name="40% - uthevingsfarge 4 59 3" xfId="19892" xr:uid="{45DACCB6-075B-424A-8CA6-413605F6EF7F}"/>
    <cellStyle name="40% - uthevingsfarge 4 59_4Q16" xfId="19893"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187"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894" xr:uid="{72DCB3E4-1ADF-4213-890D-0DD23F6B76F0}"/>
    <cellStyle name="40% - uthevingsfarge 4 6 6" xfId="41188" xr:uid="{BD198BF1-DAB6-4A0B-8433-8385D3FAD36D}"/>
    <cellStyle name="40% - uthevingsfarge 4 6 7" xfId="41189" xr:uid="{AD2925DB-4694-4D19-8DEA-7B07FBF7EC91}"/>
    <cellStyle name="40% - uthevingsfarge 4 6 8" xfId="41190" xr:uid="{8BED6837-C564-4B58-A992-63411EE4B46F}"/>
    <cellStyle name="40% - uthevingsfarge 4 6 9" xfId="41191" xr:uid="{E854E130-49E1-4210-A22C-DBF02BA1B75D}"/>
    <cellStyle name="40% - uthevingsfarge 4 6_3. Chng in credit spreads" xfId="5661" xr:uid="{59DAC71C-ACBA-4D6B-B44B-EB758AD97D76}"/>
    <cellStyle name="40% - uthevingsfarge 4 60" xfId="19895" xr:uid="{0CE17470-BBE8-4BF1-94A3-7C46B4F5952F}"/>
    <cellStyle name="40% - uthevingsfarge 4 60 2" xfId="19896" xr:uid="{8A6E1CD6-4462-4120-BB0B-6C4A7CCA9F87}"/>
    <cellStyle name="40% - uthevingsfarge 4 60 3" xfId="19897" xr:uid="{25DD921F-8622-4FD9-998E-005B9C0D639F}"/>
    <cellStyle name="40% - uthevingsfarge 4 60_AVA DVA EL" xfId="19898" xr:uid="{AE943EC3-99B0-4C87-8407-4754837D5445}"/>
    <cellStyle name="40% - uthevingsfarge 4 61" xfId="19899" xr:uid="{905C8ACD-0DAB-475A-932F-D472D9CBE074}"/>
    <cellStyle name="40% - uthevingsfarge 4 61 2" xfId="19900" xr:uid="{708F6EE9-D504-4336-A5E6-49C1F0817A6B}"/>
    <cellStyle name="40% - uthevingsfarge 4 61 3" xfId="19901" xr:uid="{26C41171-9981-488C-8F76-BE14835E1B7F}"/>
    <cellStyle name="40% - uthevingsfarge 4 61_AVA DVA EL" xfId="19902" xr:uid="{5B918929-6A16-4AD6-9D9E-747574CBC8A8}"/>
    <cellStyle name="40% - uthevingsfarge 4 62" xfId="19903" xr:uid="{1FA4BF1A-BB10-4D6E-832A-1564F6C3FC53}"/>
    <cellStyle name="40% - uthevingsfarge 4 62 2" xfId="19904" xr:uid="{EC36BE24-F9BF-40A3-B72D-07C75246E108}"/>
    <cellStyle name="40% - uthevingsfarge 4 62_AVA DVA EL" xfId="19905" xr:uid="{26F5A107-38F5-47EC-A719-AE24CED5C4F7}"/>
    <cellStyle name="40% - uthevingsfarge 4 63" xfId="19906" xr:uid="{C80EA712-47A6-4A2E-A689-6A3A892F93AB}"/>
    <cellStyle name="40% - uthevingsfarge 4 64" xfId="19907" xr:uid="{1773EE51-749A-4C50-9E87-1C8FB47B132B}"/>
    <cellStyle name="40% - uthevingsfarge 4 65" xfId="19908" xr:uid="{73FACA90-9434-4F4E-A12F-4DACC07D7E21}"/>
    <cellStyle name="40% - uthevingsfarge 4 66" xfId="19909" xr:uid="{AD8320D4-A2E1-4C0F-B3A1-DFB10ED3FB76}"/>
    <cellStyle name="40% - uthevingsfarge 4 7" xfId="5662" xr:uid="{E827893D-9F08-481F-9F38-B824F6B8FA85}"/>
    <cellStyle name="40% - uthevingsfarge 4 7 2" xfId="5663" xr:uid="{AAF15518-5A4F-4F7E-941F-7914EB77F797}"/>
    <cellStyle name="40% - uthevingsfarge 4 7 2 2" xfId="19910" xr:uid="{75571A52-E58A-42D7-88C3-F2B4E7CCA904}"/>
    <cellStyle name="40% - uthevingsfarge 4 7 2_AVA DVA EL" xfId="19911" xr:uid="{9CDD527F-814C-40B9-B7B4-9FD4CC6F5B8C}"/>
    <cellStyle name="40% - uthevingsfarge 4 7 3" xfId="19912" xr:uid="{6CB862F6-404D-4EA5-85AD-7AF7AFD8E348}"/>
    <cellStyle name="40% - uthevingsfarge 4 7 3 2" xfId="19913" xr:uid="{2CCC6864-43B1-425B-9006-CF97450A419D}"/>
    <cellStyle name="40% - uthevingsfarge 4 7 3_AVA DVA EL" xfId="19914" xr:uid="{A9B04B29-C320-4ABB-B5D4-2FABC3FA73EE}"/>
    <cellStyle name="40% - uthevingsfarge 4 7 4" xfId="19915" xr:uid="{EA2149D1-35BF-4D36-AB21-7D3DD5184CB8}"/>
    <cellStyle name="40% - uthevingsfarge 4 7 5" xfId="19916"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17" xr:uid="{DD34928A-74A7-4265-99C7-0984CD02B792}"/>
    <cellStyle name="40% - uthevingsfarge 4 8 2_AVA DVA EL" xfId="19918" xr:uid="{2FE57958-DC39-4B13-9EB1-2F2E3AE70C55}"/>
    <cellStyle name="40% - uthevingsfarge 4 8 3" xfId="19919" xr:uid="{4A42F726-807A-482F-9D8B-BE9AF8B2AB9C}"/>
    <cellStyle name="40% - uthevingsfarge 4 8_3. Chng in credit spreads" xfId="5667" xr:uid="{64C4A15F-01DE-4C2A-965D-F9D7B2AE2CAE}"/>
    <cellStyle name="40% - uthevingsfarge 4 9" xfId="5668" xr:uid="{96AF1B19-4831-4E58-85D7-7397AF66964C}"/>
    <cellStyle name="40% - uthevingsfarge 4 9 2" xfId="19920" xr:uid="{2DFFA37B-F176-418C-A8A6-D9919DC83724}"/>
    <cellStyle name="40% - uthevingsfarge 4 9 2 2" xfId="19921" xr:uid="{63FA66DF-E7BD-4E5B-9E47-2AF3B20AF57F}"/>
    <cellStyle name="40% - uthevingsfarge 4 9 2_AVA DVA EL" xfId="19922" xr:uid="{11D3F95A-D787-4FAA-ACAB-4CCE11A0FEE5}"/>
    <cellStyle name="40% - uthevingsfarge 4 9 3" xfId="19923" xr:uid="{893CB46C-5CC3-42FF-AE80-7F09A0E6AC5C}"/>
    <cellStyle name="40% - uthevingsfarge 4 9_4Q16" xfId="19924"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25" xr:uid="{63E033B9-D94A-45BA-BAA1-94CEABEB43BB}"/>
    <cellStyle name="40% - uthevingsfarge 5 10 2 2" xfId="19926" xr:uid="{BC08F8E2-879B-4370-9939-3B4960830D81}"/>
    <cellStyle name="40% - uthevingsfarge 5 10 2_AVA DVA EL" xfId="19927" xr:uid="{C944922E-3D30-4943-9CF8-35E426D82442}"/>
    <cellStyle name="40% - uthevingsfarge 5 10 3" xfId="19928" xr:uid="{2495226B-086A-42D8-863B-6E918715146E}"/>
    <cellStyle name="40% - uthevingsfarge 5 10_4Q16" xfId="19929" xr:uid="{E32BDA32-C9A4-4AD3-A2E2-3B1527098E1A}"/>
    <cellStyle name="40% - uthevingsfarge 5 11" xfId="19930" xr:uid="{D3E6755A-62BC-4B17-835F-F0025982B679}"/>
    <cellStyle name="40% - uthevingsfarge 5 11 2" xfId="19931" xr:uid="{0EE7DA71-A2EB-4C4A-A298-F840BF5E46EF}"/>
    <cellStyle name="40% - uthevingsfarge 5 11 2 2" xfId="19932" xr:uid="{DD479D45-847F-4E77-AD3D-C2DEC9BF9635}"/>
    <cellStyle name="40% - uthevingsfarge 5 11 2_AVA DVA EL" xfId="19933" xr:uid="{3E128791-B97C-48E5-87BB-11DCADF74128}"/>
    <cellStyle name="40% - uthevingsfarge 5 11 3" xfId="19934" xr:uid="{B66A8AC3-275B-4A94-95CF-E85A84BB18C1}"/>
    <cellStyle name="40% - uthevingsfarge 5 11_4Q16" xfId="19935" xr:uid="{020F301D-F034-46A0-9075-4DDEFE680BED}"/>
    <cellStyle name="40% - uthevingsfarge 5 12" xfId="19936" xr:uid="{2F10F3F2-726D-462A-86FC-38FE7D836754}"/>
    <cellStyle name="40% - uthevingsfarge 5 12 2" xfId="19937" xr:uid="{778AB99E-4AF0-47FF-AE8E-CCA068F94FCD}"/>
    <cellStyle name="40% - uthevingsfarge 5 12 2 2" xfId="19938" xr:uid="{8DC4D89E-4D3F-4FF8-840A-16B381D929D1}"/>
    <cellStyle name="40% - uthevingsfarge 5 12 2_AVA DVA EL" xfId="19939" xr:uid="{A73A8638-C079-4206-950B-19876FB78CD8}"/>
    <cellStyle name="40% - uthevingsfarge 5 12 3" xfId="19940" xr:uid="{C06469B3-721A-44DD-9C69-0747248B4BF5}"/>
    <cellStyle name="40% - uthevingsfarge 5 12_4Q16" xfId="19941" xr:uid="{D0F0E96B-FEA0-45F8-8BD2-FD38F57B52D7}"/>
    <cellStyle name="40% - uthevingsfarge 5 13" xfId="19942" xr:uid="{4923B323-DC8B-46F6-9723-5433526C8AC2}"/>
    <cellStyle name="40% - uthevingsfarge 5 13 2" xfId="19943" xr:uid="{431F6306-B5B6-4860-A84D-BE200AE2F1A6}"/>
    <cellStyle name="40% - uthevingsfarge 5 13 2 2" xfId="19944" xr:uid="{6F9FCF3C-6C80-41ED-87F1-4D3CDBE4E9E8}"/>
    <cellStyle name="40% - uthevingsfarge 5 13 2_AVA DVA EL" xfId="19945" xr:uid="{D6386C20-1610-4F90-BA21-FD2978E5519B}"/>
    <cellStyle name="40% - uthevingsfarge 5 13 3" xfId="19946" xr:uid="{092C2384-FEDD-48D0-92AB-B9862F3C80EA}"/>
    <cellStyle name="40% - uthevingsfarge 5 13_4Q16" xfId="19947" xr:uid="{372D107A-D6BB-4D46-A0D4-55A9C50331F0}"/>
    <cellStyle name="40% - uthevingsfarge 5 14" xfId="19948" xr:uid="{CFC83371-D682-43A3-84F3-A172E7FB1FBC}"/>
    <cellStyle name="40% - uthevingsfarge 5 14 2" xfId="19949" xr:uid="{11A9667E-6DB0-4536-8A9E-FB8428735FE7}"/>
    <cellStyle name="40% - uthevingsfarge 5 14 2 2" xfId="19950" xr:uid="{39A17D84-5BBB-4EC5-A127-573582610537}"/>
    <cellStyle name="40% - uthevingsfarge 5 14 2_AVA DVA EL" xfId="19951" xr:uid="{AE40DF33-D2EF-450D-97A6-1B8E385742EC}"/>
    <cellStyle name="40% - uthevingsfarge 5 14 3" xfId="19952" xr:uid="{CDA51D37-B668-4269-83DA-1D396525F727}"/>
    <cellStyle name="40% - uthevingsfarge 5 14_4Q16" xfId="19953" xr:uid="{3F41B70A-E907-46D1-8C77-837AF2BD9F0F}"/>
    <cellStyle name="40% - uthevingsfarge 5 15" xfId="19954" xr:uid="{09B81A24-7652-4C5E-9177-EDF721D14DA4}"/>
    <cellStyle name="40% - uthevingsfarge 5 15 2" xfId="19955" xr:uid="{907B8D45-E8D3-484A-8423-670C8C669809}"/>
    <cellStyle name="40% - uthevingsfarge 5 15 2 2" xfId="19956" xr:uid="{04FDC178-9837-4777-A113-877F59498D1B}"/>
    <cellStyle name="40% - uthevingsfarge 5 15 2_AVA DVA EL" xfId="19957" xr:uid="{652A3DE9-C76F-4BBD-9AA1-7C7B96E676E3}"/>
    <cellStyle name="40% - uthevingsfarge 5 15 3" xfId="19958" xr:uid="{E75AE61D-E8B5-4FEA-8BFA-2AB335311F4C}"/>
    <cellStyle name="40% - uthevingsfarge 5 15_4Q16" xfId="19959" xr:uid="{DD343C24-9B8D-444C-AFA7-06AD4959B46F}"/>
    <cellStyle name="40% - uthevingsfarge 5 16" xfId="19960" xr:uid="{99CB1FE2-1B57-4B23-A582-006B365FF381}"/>
    <cellStyle name="40% - uthevingsfarge 5 16 2" xfId="19961" xr:uid="{4154CCBF-6A52-4F5C-9F94-1F9DBC1CC68C}"/>
    <cellStyle name="40% - uthevingsfarge 5 16 2 2" xfId="19962" xr:uid="{24EB6FA0-65BE-480B-81AD-9EAC70B0C669}"/>
    <cellStyle name="40% - uthevingsfarge 5 16 2_AVA DVA EL" xfId="19963" xr:uid="{7AE74C9E-0134-46A6-9FCF-3A66909E40DC}"/>
    <cellStyle name="40% - uthevingsfarge 5 16 3" xfId="19964" xr:uid="{841996DD-E4F2-4E14-BAAB-5FDD68D784A7}"/>
    <cellStyle name="40% - uthevingsfarge 5 16_4Q16" xfId="19965" xr:uid="{5FD5A1EA-2076-46E7-B777-CA4F77504139}"/>
    <cellStyle name="40% - uthevingsfarge 5 17" xfId="19966" xr:uid="{0B1FB1B7-9294-4903-BD14-5C8E3FC09960}"/>
    <cellStyle name="40% - uthevingsfarge 5 17 2" xfId="19967" xr:uid="{B49C9353-9B1B-4E94-9DFC-E7324DDFA809}"/>
    <cellStyle name="40% - uthevingsfarge 5 17 2 2" xfId="19968" xr:uid="{67A9D954-3E6A-4DBA-8DEC-5AABCE5C798D}"/>
    <cellStyle name="40% - uthevingsfarge 5 17 2_AVA DVA EL" xfId="19969" xr:uid="{18603B9D-9815-45D1-BC6E-EAFE14ECC393}"/>
    <cellStyle name="40% - uthevingsfarge 5 17 3" xfId="19970" xr:uid="{4F97FF2F-648F-49DC-A800-0F8FD56102C5}"/>
    <cellStyle name="40% - uthevingsfarge 5 17_4Q16" xfId="19971" xr:uid="{EC49F5B0-33A6-402B-B86C-5A6FE20EDD04}"/>
    <cellStyle name="40% - uthevingsfarge 5 18" xfId="19972" xr:uid="{A1234608-52AA-486E-B360-30A1129A96B6}"/>
    <cellStyle name="40% - uthevingsfarge 5 18 2" xfId="19973" xr:uid="{ADA9F2E8-ADD4-4904-98C8-26E730EEF4B0}"/>
    <cellStyle name="40% - uthevingsfarge 5 18 2 2" xfId="19974" xr:uid="{D67B274F-8A22-482E-B093-599D33FBBF7B}"/>
    <cellStyle name="40% - uthevingsfarge 5 18 2_AVA DVA EL" xfId="19975" xr:uid="{3C7A81F9-0A37-4BB9-94C9-14ECC446AE1D}"/>
    <cellStyle name="40% - uthevingsfarge 5 18 3" xfId="19976" xr:uid="{6A94C6E2-DE16-4D6D-865B-836A30D4987A}"/>
    <cellStyle name="40% - uthevingsfarge 5 18_4Q16" xfId="19977" xr:uid="{FE54CDAF-5D68-446E-A23A-4DF6F5383851}"/>
    <cellStyle name="40% - uthevingsfarge 5 19" xfId="19978" xr:uid="{1F82D053-A957-410D-82BC-08E3F7B16593}"/>
    <cellStyle name="40% - uthevingsfarge 5 19 2" xfId="19979" xr:uid="{7F5ADCD2-6C47-4C90-847A-28B16DA0CA29}"/>
    <cellStyle name="40% - uthevingsfarge 5 19 2 2" xfId="19980" xr:uid="{E7AD7405-92F6-4706-A734-D3A4E4F052AD}"/>
    <cellStyle name="40% - uthevingsfarge 5 19 2_AVA DVA EL" xfId="19981" xr:uid="{5C5BE686-20B5-4582-9612-796F97D7091C}"/>
    <cellStyle name="40% - uthevingsfarge 5 19 3" xfId="19982" xr:uid="{7EC683A4-2945-43A9-9D3D-62BF5A7AD9A4}"/>
    <cellStyle name="40% - uthevingsfarge 5 19_4Q16" xfId="19983" xr:uid="{6C0F0C01-E9D4-46D0-824E-A5D5BFE6C13C}"/>
    <cellStyle name="40% - uthevingsfarge 5 2" xfId="5672" xr:uid="{D163444C-7EB6-484E-B7A1-7ED8992A8061}"/>
    <cellStyle name="40% - uthevingsfarge 5 2 10" xfId="19984" xr:uid="{FB10E746-3B6D-4881-9D16-D6BCDDE5EB13}"/>
    <cellStyle name="40% - uthevingsfarge 5 2 10 2" xfId="19985" xr:uid="{A9540DBA-F205-4F4D-A336-B09040C5F1D0}"/>
    <cellStyle name="40% - uthevingsfarge 5 2 10 3" xfId="19986" xr:uid="{EEB277FA-76DF-45BE-A53D-9B4655DD8230}"/>
    <cellStyle name="40% - uthevingsfarge 5 2 10_AVA DVA EL" xfId="19987" xr:uid="{72ED0AAE-7302-4FCE-B291-AE410AC9AB74}"/>
    <cellStyle name="40% - uthevingsfarge 5 2 11" xfId="19988" xr:uid="{B1919542-E912-4CA4-8577-B6AAEA12B712}"/>
    <cellStyle name="40% - uthevingsfarge 5 2 12" xfId="19989"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19990"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19991"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19992"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19993"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192"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19994"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19995"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193"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19996"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19997"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19998" xr:uid="{A253B4C4-FFD1-4BF0-ACB6-D15825293945}"/>
    <cellStyle name="40% - uthevingsfarge 5 2 7 2_AVA DVA EL" xfId="19999" xr:uid="{3A204B60-30EA-4111-A9D2-BC8B5A79AAB4}"/>
    <cellStyle name="40% - uthevingsfarge 5 2 7 3" xfId="20000" xr:uid="{4CD66BC7-A1CD-4FA3-ABFA-8CF4BCE81DB9}"/>
    <cellStyle name="40% - uthevingsfarge 5 2 7 4" xfId="20001"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02" xr:uid="{5495843E-0770-479F-BF54-2B7A66EE0CF7}"/>
    <cellStyle name="40% - uthevingsfarge 5 2 8_3. Chng in credit spreads" xfId="5777" xr:uid="{49D6DB66-875C-4BBF-9FAD-E49D0215A1C7}"/>
    <cellStyle name="40% - uthevingsfarge 5 2 9" xfId="20003" xr:uid="{A299818B-E196-4A44-8904-C4304A85BA0E}"/>
    <cellStyle name="40% - uthevingsfarge 5 2 9 2" xfId="20004" xr:uid="{F94CFE09-9655-4C40-9322-11241D9A8CAF}"/>
    <cellStyle name="40% - uthevingsfarge 5 2 9 3" xfId="20005" xr:uid="{C8EB34F5-153C-43B3-BFCA-9F5F12EC094B}"/>
    <cellStyle name="40% - uthevingsfarge 5 2 9_AVA DVA EL" xfId="20006" xr:uid="{17C2B498-1696-4492-9D70-525067568358}"/>
    <cellStyle name="40% - uthevingsfarge 5 2_4Q16" xfId="20007" xr:uid="{1B05EA73-E8ED-4AE6-BBDA-2A8470620320}"/>
    <cellStyle name="40% - uthevingsfarge 5 20" xfId="20008" xr:uid="{CD39D08A-CA68-4022-AC76-3A83AF69CD3D}"/>
    <cellStyle name="40% - uthevingsfarge 5 20 2" xfId="20009" xr:uid="{2B958CC5-5ED1-4C43-930C-107757EFF546}"/>
    <cellStyle name="40% - uthevingsfarge 5 20 2 2" xfId="20010" xr:uid="{340E3449-2C8B-4FC0-95CA-3C903E85F474}"/>
    <cellStyle name="40% - uthevingsfarge 5 20 2_AVA DVA EL" xfId="20011" xr:uid="{91E61249-7000-44D0-B975-786C2F97C0D6}"/>
    <cellStyle name="40% - uthevingsfarge 5 20 3" xfId="20012" xr:uid="{D27178FF-B31A-4450-B54F-E6B61AE9F660}"/>
    <cellStyle name="40% - uthevingsfarge 5 20_4Q16" xfId="20013" xr:uid="{C59E22E5-425E-445D-A269-5745EA351BFB}"/>
    <cellStyle name="40% - uthevingsfarge 5 21" xfId="20014" xr:uid="{87E112F7-C40F-4211-A70F-E786F5AB819F}"/>
    <cellStyle name="40% - uthevingsfarge 5 21 2" xfId="20015" xr:uid="{96BEEB1C-4555-4069-857A-8157FC0A1904}"/>
    <cellStyle name="40% - uthevingsfarge 5 21 2 2" xfId="20016" xr:uid="{365FCEFD-AD80-4FA6-AE8D-097ECA4F9624}"/>
    <cellStyle name="40% - uthevingsfarge 5 21 2_AVA DVA EL" xfId="20017" xr:uid="{F30EAC23-E4C1-4C6D-B8D1-7D242F63D20D}"/>
    <cellStyle name="40% - uthevingsfarge 5 21 3" xfId="20018" xr:uid="{46133EBF-67A5-42FD-A14E-A76292516CAE}"/>
    <cellStyle name="40% - uthevingsfarge 5 21_4Q16" xfId="20019" xr:uid="{FA343D55-83F9-4269-9F29-B3B26F14C412}"/>
    <cellStyle name="40% - uthevingsfarge 5 22" xfId="20020" xr:uid="{0D1DC79A-DF76-495F-97BF-C45FA1D3EFE4}"/>
    <cellStyle name="40% - uthevingsfarge 5 22 2" xfId="20021" xr:uid="{A643745F-905C-4516-8A92-A78A97F33B06}"/>
    <cellStyle name="40% - uthevingsfarge 5 22 2 2" xfId="20022" xr:uid="{E42567A1-FD50-4AA0-87B4-0E127D7EA649}"/>
    <cellStyle name="40% - uthevingsfarge 5 22 2_AVA DVA EL" xfId="20023" xr:uid="{9E39B193-9014-4A3E-B2BB-180041B150B2}"/>
    <cellStyle name="40% - uthevingsfarge 5 22 3" xfId="20024" xr:uid="{A304BAA8-B7A6-4710-ABEA-7EF6926EDBC3}"/>
    <cellStyle name="40% - uthevingsfarge 5 22_4Q16" xfId="20025" xr:uid="{5FF012B7-CFDC-457E-9E27-1607C0002713}"/>
    <cellStyle name="40% - uthevingsfarge 5 23" xfId="20026" xr:uid="{78E86EC6-EB6B-40BD-B375-E6B9DC22C279}"/>
    <cellStyle name="40% - uthevingsfarge 5 23 2" xfId="20027" xr:uid="{4D584D44-F9FA-4C91-BB02-2B01EE8C6C01}"/>
    <cellStyle name="40% - uthevingsfarge 5 23 2 2" xfId="20028" xr:uid="{CD326B7E-9E24-43EE-A111-496F7E881E1D}"/>
    <cellStyle name="40% - uthevingsfarge 5 23 2_AVA DVA EL" xfId="20029" xr:uid="{A0D8E1C0-645A-4164-A110-287B473D7EF7}"/>
    <cellStyle name="40% - uthevingsfarge 5 23 3" xfId="20030" xr:uid="{D8A53A1B-8D32-45E8-B968-E25E637E5245}"/>
    <cellStyle name="40% - uthevingsfarge 5 23_4Q16" xfId="20031" xr:uid="{E07FA468-1B8D-4844-B5C3-8106E24C5F32}"/>
    <cellStyle name="40% - uthevingsfarge 5 24" xfId="20032" xr:uid="{C2660462-4348-4ECD-B25F-EE51724D2A16}"/>
    <cellStyle name="40% - uthevingsfarge 5 24 2" xfId="20033" xr:uid="{B5402A80-8DC6-49E4-8812-C2F4B8512C65}"/>
    <cellStyle name="40% - uthevingsfarge 5 24 2 2" xfId="20034" xr:uid="{935CC2E1-884F-40B2-A59D-0E0963A6EDF6}"/>
    <cellStyle name="40% - uthevingsfarge 5 24 2_AVA DVA EL" xfId="20035" xr:uid="{F783F0AC-C244-42D6-91CD-9216648CB60F}"/>
    <cellStyle name="40% - uthevingsfarge 5 24 3" xfId="20036" xr:uid="{36DACA39-E855-4C09-BBBC-947E3FB82050}"/>
    <cellStyle name="40% - uthevingsfarge 5 24_4Q16" xfId="20037" xr:uid="{4F461123-B861-4641-ADF2-4C1A92C17AE2}"/>
    <cellStyle name="40% - uthevingsfarge 5 25" xfId="20038" xr:uid="{DC3AA701-B5D6-44D3-B2E9-21F0BC55DA63}"/>
    <cellStyle name="40% - uthevingsfarge 5 25 2" xfId="20039" xr:uid="{BE71F662-57D6-49DE-AF36-A2ED2C0DAA6A}"/>
    <cellStyle name="40% - uthevingsfarge 5 25 2 2" xfId="20040" xr:uid="{C2EF9902-0D9E-41A7-A771-AD0D33B76377}"/>
    <cellStyle name="40% - uthevingsfarge 5 25 2_AVA DVA EL" xfId="20041" xr:uid="{E6603685-A38E-4AB7-8DE2-CFDBB49107D2}"/>
    <cellStyle name="40% - uthevingsfarge 5 25 3" xfId="20042" xr:uid="{979E9345-3E9A-477F-8412-746CCFE0AC74}"/>
    <cellStyle name="40% - uthevingsfarge 5 25_4Q16" xfId="20043" xr:uid="{86364668-0360-457D-924E-9CA0871B1AC5}"/>
    <cellStyle name="40% - uthevingsfarge 5 26" xfId="20044" xr:uid="{FDBEA47F-4EF2-4410-88AE-BB18BC1E48A2}"/>
    <cellStyle name="40% - uthevingsfarge 5 26 2" xfId="20045" xr:uid="{4F0F7F09-9E89-418A-8F06-BC246BC5272D}"/>
    <cellStyle name="40% - uthevingsfarge 5 26 2 2" xfId="20046" xr:uid="{C703F72F-E14A-437E-84CB-3E3DDE9FD2A0}"/>
    <cellStyle name="40% - uthevingsfarge 5 26 2_AVA DVA EL" xfId="20047" xr:uid="{E8906501-586F-4A89-8FA2-EEA2D2EA552B}"/>
    <cellStyle name="40% - uthevingsfarge 5 26 3" xfId="20048" xr:uid="{6E38E94A-5FB0-4874-B716-25911BF15DAE}"/>
    <cellStyle name="40% - uthevingsfarge 5 26_4Q16" xfId="20049" xr:uid="{BBBB60F5-79EA-4C4D-BCC4-5A2687C7FFA2}"/>
    <cellStyle name="40% - uthevingsfarge 5 27" xfId="20050" xr:uid="{8947A735-8ACC-4309-A346-5A485A4E6822}"/>
    <cellStyle name="40% - uthevingsfarge 5 27 2" xfId="20051" xr:uid="{A2F1A79B-0CBB-4AC5-AD2D-1BC587CB8CE8}"/>
    <cellStyle name="40% - uthevingsfarge 5 27 2 2" xfId="20052" xr:uid="{91A72F74-2214-4F5C-BAC9-CB0142F1BDDF}"/>
    <cellStyle name="40% - uthevingsfarge 5 27 2_AVA DVA EL" xfId="20053" xr:uid="{2C8C8EC4-557A-4A39-82A3-D2C2B63441CB}"/>
    <cellStyle name="40% - uthevingsfarge 5 27 3" xfId="20054" xr:uid="{4B7B995A-C8FF-4F37-BFA7-21266308EBA9}"/>
    <cellStyle name="40% - uthevingsfarge 5 27_4Q16" xfId="20055" xr:uid="{D92F29FB-8DE3-4C37-8B2D-1A1BC3774E9B}"/>
    <cellStyle name="40% - uthevingsfarge 5 28" xfId="20056" xr:uid="{69D09CE9-A696-4215-8CA3-C443A63DB885}"/>
    <cellStyle name="40% - uthevingsfarge 5 28 2" xfId="20057" xr:uid="{AAEAE6A6-1FD8-458E-95C9-A74864C038B3}"/>
    <cellStyle name="40% - uthevingsfarge 5 28 2 2" xfId="20058" xr:uid="{6239AA6B-4728-43F6-87AE-EDF32EE802A6}"/>
    <cellStyle name="40% - uthevingsfarge 5 28 2_AVA DVA EL" xfId="20059" xr:uid="{0C16F091-7875-47D5-93E4-9CCEFCB4D1E8}"/>
    <cellStyle name="40% - uthevingsfarge 5 28 3" xfId="20060" xr:uid="{7F5B4417-68F0-4390-BA8B-64FDAAFED37D}"/>
    <cellStyle name="40% - uthevingsfarge 5 28_4Q16" xfId="20061" xr:uid="{FB96BC9B-640D-4898-97FD-54EC7BCD1CBA}"/>
    <cellStyle name="40% - uthevingsfarge 5 29" xfId="20062" xr:uid="{F705DFE2-006E-4858-A2B8-7345351E88C9}"/>
    <cellStyle name="40% - uthevingsfarge 5 29 2" xfId="20063" xr:uid="{7539934E-6985-49C5-A01E-00AA54B2CA9C}"/>
    <cellStyle name="40% - uthevingsfarge 5 29 2 2" xfId="20064" xr:uid="{9143A04E-AF58-4B78-A561-8140D16D237D}"/>
    <cellStyle name="40% - uthevingsfarge 5 29 2_AVA DVA EL" xfId="20065" xr:uid="{BBDC4D03-F9B5-4827-8E1A-D578C9DCEB34}"/>
    <cellStyle name="40% - uthevingsfarge 5 29 3" xfId="20066" xr:uid="{03508592-1917-45AB-A2F7-4860DD951407}"/>
    <cellStyle name="40% - uthevingsfarge 5 29_4Q16" xfId="20067"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068"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069"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070" xr:uid="{F334DD74-AF64-4E38-B326-9D04878DD7D3}"/>
    <cellStyle name="40% - uthevingsfarge 5 3 2 5 3" xfId="20071" xr:uid="{BF4BA385-DB96-4B23-BE22-759564E4EDE7}"/>
    <cellStyle name="40% - uthevingsfarge 5 3 2 5_AVA DVA EL" xfId="20072" xr:uid="{FDB216F6-9F87-45FD-A9EA-AAF6375994F4}"/>
    <cellStyle name="40% - uthevingsfarge 5 3 2 6" xfId="20073" xr:uid="{B7E79738-D893-4E3D-B637-46CBBE486614}"/>
    <cellStyle name="40% - uthevingsfarge 5 3 2 6 2" xfId="20074" xr:uid="{BF1796DE-D34F-4A67-844A-099F3A23D1C8}"/>
    <cellStyle name="40% - uthevingsfarge 5 3 2 6_AVA DVA EL" xfId="20075" xr:uid="{A43FC7EA-5F43-4C31-B8FC-202879A2D337}"/>
    <cellStyle name="40% - uthevingsfarge 5 3 2 7" xfId="20076"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077"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078"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079" xr:uid="{0E7C4627-7FC6-48C4-B74E-66F85F3CD543}"/>
    <cellStyle name="40% - uthevingsfarge 5 3_4Q16" xfId="20080" xr:uid="{80DA9843-C614-466D-B521-4D4BE11B9AE6}"/>
    <cellStyle name="40% - uthevingsfarge 5 30" xfId="20081" xr:uid="{5F978ADA-059D-4C0C-9106-B8E9E48DDDA3}"/>
    <cellStyle name="40% - uthevingsfarge 5 30 2" xfId="20082" xr:uid="{12B7D42D-A3FA-4EAE-BB62-C292C9F9428B}"/>
    <cellStyle name="40% - uthevingsfarge 5 30 2 2" xfId="20083" xr:uid="{AF0D94A9-7A13-489F-93A8-DEF965993BA4}"/>
    <cellStyle name="40% - uthevingsfarge 5 30 2_AVA DVA EL" xfId="20084" xr:uid="{70F7FFB0-12CD-469C-88E5-806E36F2473D}"/>
    <cellStyle name="40% - uthevingsfarge 5 30 3" xfId="20085" xr:uid="{F634B60E-91F9-4681-994B-93B6297A5059}"/>
    <cellStyle name="40% - uthevingsfarge 5 30_4Q16" xfId="20086" xr:uid="{E76E9F33-A6F2-4716-A516-D961A89D6B67}"/>
    <cellStyle name="40% - uthevingsfarge 5 31" xfId="20087" xr:uid="{B2B6C91D-0AA0-41FA-8BFB-D10C672AE609}"/>
    <cellStyle name="40% - uthevingsfarge 5 31 2" xfId="20088" xr:uid="{A99AB226-7B2A-4974-B287-03C87AD22E3F}"/>
    <cellStyle name="40% - uthevingsfarge 5 31 2 2" xfId="20089" xr:uid="{DBE61ADA-09DE-4854-9786-D39E20525D21}"/>
    <cellStyle name="40% - uthevingsfarge 5 31 2_AVA DVA EL" xfId="20090" xr:uid="{7F6F7008-DAB0-4270-9087-7F0D9B45C96C}"/>
    <cellStyle name="40% - uthevingsfarge 5 31 3" xfId="20091" xr:uid="{2214474F-D5B5-4B0D-A805-94AE73DBE2F4}"/>
    <cellStyle name="40% - uthevingsfarge 5 31_4Q16" xfId="20092" xr:uid="{10935231-EAAC-45E1-AB1D-7F9A796FBDBD}"/>
    <cellStyle name="40% - uthevingsfarge 5 32" xfId="20093" xr:uid="{E7E6F7D6-E6BC-4906-8692-E7D6ADC3AB41}"/>
    <cellStyle name="40% - uthevingsfarge 5 32 2" xfId="20094" xr:uid="{47054AA9-16C2-43A2-A103-A08D1B039E30}"/>
    <cellStyle name="40% - uthevingsfarge 5 32 2 2" xfId="20095" xr:uid="{DFEB9749-0658-4A89-AABA-132810D65F15}"/>
    <cellStyle name="40% - uthevingsfarge 5 32 2_AVA DVA EL" xfId="20096" xr:uid="{4B732F7C-165D-4CE7-A63A-0F4A2225D75E}"/>
    <cellStyle name="40% - uthevingsfarge 5 32 3" xfId="20097" xr:uid="{A68D4FA0-8846-440A-8671-F413997EA172}"/>
    <cellStyle name="40% - uthevingsfarge 5 32_4Q16" xfId="20098" xr:uid="{B23C9228-F2D8-49FA-A5C6-47845B4DEB89}"/>
    <cellStyle name="40% - uthevingsfarge 5 33" xfId="20099" xr:uid="{F31AC3D3-DF76-434D-915D-1FD58929A67F}"/>
    <cellStyle name="40% - uthevingsfarge 5 33 2" xfId="20100" xr:uid="{DE8638CF-495B-46C3-A2B1-BFF201F87E5E}"/>
    <cellStyle name="40% - uthevingsfarge 5 33 2 2" xfId="20101" xr:uid="{DD0F4045-63CB-47BC-A5FC-85AF4DF4263C}"/>
    <cellStyle name="40% - uthevingsfarge 5 33 2_AVA DVA EL" xfId="20102" xr:uid="{C30AB83B-962C-48DF-ADA9-E9B851B52E63}"/>
    <cellStyle name="40% - uthevingsfarge 5 33 3" xfId="20103" xr:uid="{729EB2FB-B74B-4A29-A519-9F2A72535B52}"/>
    <cellStyle name="40% - uthevingsfarge 5 33_4Q16" xfId="20104" xr:uid="{6BAB1AB8-3527-4019-A885-137A01AF1127}"/>
    <cellStyle name="40% - uthevingsfarge 5 34" xfId="20105" xr:uid="{569EA0BA-003C-4409-80B7-DC1D3B5ECD0B}"/>
    <cellStyle name="40% - uthevingsfarge 5 34 2" xfId="20106" xr:uid="{6FD4A596-D24D-4562-B91F-A7D82B00111B}"/>
    <cellStyle name="40% - uthevingsfarge 5 34 2 2" xfId="20107" xr:uid="{1FD6A43B-E7E5-412A-B7C5-0215EB3A8A69}"/>
    <cellStyle name="40% - uthevingsfarge 5 34 2_AVA DVA EL" xfId="20108" xr:uid="{4A1E60C8-72F9-43D1-9456-DCE3CBB2B253}"/>
    <cellStyle name="40% - uthevingsfarge 5 34 3" xfId="20109" xr:uid="{0FF63791-C561-4C71-9454-0E62E31C7216}"/>
    <cellStyle name="40% - uthevingsfarge 5 34_4Q16" xfId="20110" xr:uid="{742DF3F5-7E00-4D15-9C1C-306ADD8DF91E}"/>
    <cellStyle name="40% - uthevingsfarge 5 35" xfId="20111" xr:uid="{1232A7E5-8745-42ED-84CF-98B410DAADB3}"/>
    <cellStyle name="40% - uthevingsfarge 5 35 2" xfId="20112" xr:uid="{8F09EAC0-58C4-41F3-B71E-6AC531DE79D4}"/>
    <cellStyle name="40% - uthevingsfarge 5 35 2 2" xfId="20113" xr:uid="{C3EA079B-6720-4025-8D99-9DCCA31CEFD1}"/>
    <cellStyle name="40% - uthevingsfarge 5 35 2_AVA DVA EL" xfId="20114" xr:uid="{829E9628-39C1-4CF4-91F2-F6ADA4EED0E4}"/>
    <cellStyle name="40% - uthevingsfarge 5 35 3" xfId="20115" xr:uid="{D8187456-3842-4DDE-8693-E26FD97A05C3}"/>
    <cellStyle name="40% - uthevingsfarge 5 35_4Q16" xfId="20116" xr:uid="{8D901188-A5B5-45C1-9FED-05027B2C0CDB}"/>
    <cellStyle name="40% - uthevingsfarge 5 36" xfId="20117" xr:uid="{60F90D8D-E6F6-47C0-8865-D7513CBEEF85}"/>
    <cellStyle name="40% - uthevingsfarge 5 36 2" xfId="20118" xr:uid="{932CFB18-63E5-4166-AE2D-693FA65FDAA4}"/>
    <cellStyle name="40% - uthevingsfarge 5 36 2 2" xfId="20119" xr:uid="{A92E211F-1456-46FF-B38D-B15FF732A251}"/>
    <cellStyle name="40% - uthevingsfarge 5 36 2_AVA DVA EL" xfId="20120" xr:uid="{BE118518-241E-453B-B649-3E03668631C1}"/>
    <cellStyle name="40% - uthevingsfarge 5 36 3" xfId="20121" xr:uid="{9852073F-37D0-4ED0-A7AA-BD8D0B58E987}"/>
    <cellStyle name="40% - uthevingsfarge 5 36_4Q16" xfId="20122" xr:uid="{4021AFFD-D2A1-42AB-A283-4BE469379A30}"/>
    <cellStyle name="40% - uthevingsfarge 5 37" xfId="20123" xr:uid="{B7407B8E-CADE-40F3-B75C-1F2001363E0A}"/>
    <cellStyle name="40% - uthevingsfarge 5 37 2" xfId="20124" xr:uid="{324FEB09-DCCC-43B5-8093-076F2F4AE233}"/>
    <cellStyle name="40% - uthevingsfarge 5 37 2 2" xfId="20125" xr:uid="{4640470E-E88F-45D6-9A82-DBAE057D7AD9}"/>
    <cellStyle name="40% - uthevingsfarge 5 37 2_AVA DVA EL" xfId="20126" xr:uid="{A72E0B03-1597-48D0-8B5A-DEC4E4BA79B2}"/>
    <cellStyle name="40% - uthevingsfarge 5 37 3" xfId="20127" xr:uid="{110FF9A6-9C25-4038-9E1E-86164B461731}"/>
    <cellStyle name="40% - uthevingsfarge 5 37_4Q16" xfId="20128" xr:uid="{004E5182-433B-4557-8A73-9FE27FB5C11C}"/>
    <cellStyle name="40% - uthevingsfarge 5 38" xfId="20129" xr:uid="{77D686EF-4EB4-4D0C-9315-3CAE4C5E83BC}"/>
    <cellStyle name="40% - uthevingsfarge 5 38 2" xfId="20130" xr:uid="{FBA5C088-8576-49B4-B9F9-F7AF8F07780A}"/>
    <cellStyle name="40% - uthevingsfarge 5 38 2 2" xfId="20131" xr:uid="{77D4975B-1934-4473-B447-131859426E7B}"/>
    <cellStyle name="40% - uthevingsfarge 5 38 2_AVA DVA EL" xfId="20132" xr:uid="{172851F4-1A2E-43DA-BF92-80E882ECDF28}"/>
    <cellStyle name="40% - uthevingsfarge 5 38 3" xfId="20133" xr:uid="{7CE2272E-EEB8-4777-A4FC-A0A276AF7A46}"/>
    <cellStyle name="40% - uthevingsfarge 5 38_4Q16" xfId="20134" xr:uid="{D44A85BF-2768-4E56-85EC-DC493650A440}"/>
    <cellStyle name="40% - uthevingsfarge 5 39" xfId="20135" xr:uid="{0C71C945-8D8D-40A8-B8DD-A5EC644CD53B}"/>
    <cellStyle name="40% - uthevingsfarge 5 39 2" xfId="20136" xr:uid="{9EDACD93-5A46-428A-934A-77D0EAD34AA0}"/>
    <cellStyle name="40% - uthevingsfarge 5 39 2 2" xfId="20137" xr:uid="{174A8324-92E3-4B74-B347-850E0BAC1627}"/>
    <cellStyle name="40% - uthevingsfarge 5 39 2_AVA DVA EL" xfId="20138" xr:uid="{5698C978-E58F-49DE-90A3-6DEAFE7C8D4B}"/>
    <cellStyle name="40% - uthevingsfarge 5 39 3" xfId="20139" xr:uid="{60712511-5A3B-47C1-A668-4D8D834CF7F1}"/>
    <cellStyle name="40% - uthevingsfarge 5 39_4Q16" xfId="20140" xr:uid="{0B9C1853-07C5-444D-8078-E4C1E0188BA5}"/>
    <cellStyle name="40% - uthevingsfarge 5 4" xfId="5833" xr:uid="{0B80077B-7F7C-4566-BC62-082A898056C7}"/>
    <cellStyle name="40% - uthevingsfarge 5 4 10" xfId="41194"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195" xr:uid="{C1F15BB0-000D-412B-B898-FA72D46CE1C7}"/>
    <cellStyle name="40% - uthevingsfarge 5 4 2 6" xfId="41196" xr:uid="{35DE472C-B284-4487-B28D-B392DDD5E6F3}"/>
    <cellStyle name="40% - uthevingsfarge 5 4 2 7" xfId="41197" xr:uid="{30ABE01B-1239-4D4A-B02B-4D3AEA2E3BE0}"/>
    <cellStyle name="40% - uthevingsfarge 5 4 2 8" xfId="41198" xr:uid="{0FDF2473-B2A7-468F-9D38-F6C54F3A655C}"/>
    <cellStyle name="40% - uthevingsfarge 5 4 2 9" xfId="41199"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41"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42"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43" xr:uid="{AE7F0904-13F8-4CFF-857D-68FD22811229}"/>
    <cellStyle name="40% - uthevingsfarge 5 4 5 3" xfId="20144" xr:uid="{971B9954-7E3C-41B2-936F-D252464E94EC}"/>
    <cellStyle name="40% - uthevingsfarge 5 4 5_AVA DVA EL" xfId="20145" xr:uid="{878AD067-A515-4199-A02D-C4934B35B8ED}"/>
    <cellStyle name="40% - uthevingsfarge 5 4 6" xfId="20146" xr:uid="{1831B74B-6E99-452D-B9FE-4DE073A3C41D}"/>
    <cellStyle name="40% - uthevingsfarge 5 4 6 2" xfId="20147" xr:uid="{AD01E8B9-CF4D-4C2D-8EA8-EA077238A44C}"/>
    <cellStyle name="40% - uthevingsfarge 5 4 6_AVA DVA EL" xfId="20148" xr:uid="{88119019-106C-4057-9427-B64EF5476A85}"/>
    <cellStyle name="40% - uthevingsfarge 5 4 7" xfId="20149" xr:uid="{871ACA4C-C45A-4D82-BD86-230C5F1A65AF}"/>
    <cellStyle name="40% - uthevingsfarge 5 4 8" xfId="41200" xr:uid="{A989171E-0A16-4323-8DE9-F8E0F7522F81}"/>
    <cellStyle name="40% - uthevingsfarge 5 4 9" xfId="41201" xr:uid="{FDAB3C5F-1D37-49AC-AA2F-C7B8A48EF308}"/>
    <cellStyle name="40% - uthevingsfarge 5 4_3. Chng in credit spreads" xfId="5850" xr:uid="{231899AB-B099-445C-AEAB-0D43499F95C9}"/>
    <cellStyle name="40% - uthevingsfarge 5 40" xfId="20150" xr:uid="{A5F97556-C428-4107-8258-F7149555A58A}"/>
    <cellStyle name="40% - uthevingsfarge 5 40 2" xfId="20151" xr:uid="{FA392750-EA43-435E-82EF-4FC7C98E5EAA}"/>
    <cellStyle name="40% - uthevingsfarge 5 40 2 2" xfId="20152" xr:uid="{83D76DA9-9195-447C-B218-0616A9891EF5}"/>
    <cellStyle name="40% - uthevingsfarge 5 40 2_AVA DVA EL" xfId="20153" xr:uid="{7D43C71A-81E8-4AEA-94AC-EC15BDA86D14}"/>
    <cellStyle name="40% - uthevingsfarge 5 40 3" xfId="20154" xr:uid="{B9ECCE77-92A4-4067-AADE-1E6E46632C6B}"/>
    <cellStyle name="40% - uthevingsfarge 5 40_4Q16" xfId="20155" xr:uid="{A3FA76BB-48E2-48DE-B888-2128EE56F424}"/>
    <cellStyle name="40% - uthevingsfarge 5 41" xfId="20156" xr:uid="{D82B1DA3-35A8-46C3-8870-B612B546D17C}"/>
    <cellStyle name="40% - uthevingsfarge 5 41 2" xfId="20157" xr:uid="{56533FB9-2E80-4253-8F9B-E2E9ECB097B3}"/>
    <cellStyle name="40% - uthevingsfarge 5 41 2 2" xfId="20158" xr:uid="{05D0DDA3-0CC7-4175-849C-81ABF83FEB60}"/>
    <cellStyle name="40% - uthevingsfarge 5 41 2_AVA DVA EL" xfId="20159" xr:uid="{C74F0FDA-0C2F-494B-BD3A-B496ABA22AA0}"/>
    <cellStyle name="40% - uthevingsfarge 5 41 3" xfId="20160" xr:uid="{D5604BA8-C964-48CB-B0F6-FDD25F0072A4}"/>
    <cellStyle name="40% - uthevingsfarge 5 41_4Q16" xfId="20161" xr:uid="{BD4B85E0-F5CB-4C56-82F3-59C58E7EC93C}"/>
    <cellStyle name="40% - uthevingsfarge 5 42" xfId="20162" xr:uid="{14ACC9BE-3943-4495-9F31-128514AEA486}"/>
    <cellStyle name="40% - uthevingsfarge 5 42 2" xfId="20163" xr:uid="{056645AD-2DE4-4FA3-AD2D-25255A9A18D2}"/>
    <cellStyle name="40% - uthevingsfarge 5 42 2 2" xfId="20164" xr:uid="{A4A1880E-A4FC-4391-B7A8-5DE406239891}"/>
    <cellStyle name="40% - uthevingsfarge 5 42 2_AVA DVA EL" xfId="20165" xr:uid="{4864571D-F588-4B82-B191-1E8D3CA0E659}"/>
    <cellStyle name="40% - uthevingsfarge 5 42 3" xfId="20166" xr:uid="{CEF8382D-F25D-4AC7-8A60-FD4139ECE0C1}"/>
    <cellStyle name="40% - uthevingsfarge 5 42_4Q16" xfId="20167" xr:uid="{63A8C4A8-2F0D-4231-A0BA-83B39F62937E}"/>
    <cellStyle name="40% - uthevingsfarge 5 43" xfId="20168" xr:uid="{F3695CBF-1D8E-4581-ACE1-0AD6CAAA053A}"/>
    <cellStyle name="40% - uthevingsfarge 5 43 2" xfId="20169" xr:uid="{580ABE65-8388-42D4-9E47-5EBE6C8C9DF9}"/>
    <cellStyle name="40% - uthevingsfarge 5 43 2 2" xfId="20170" xr:uid="{23B5F7A7-F02B-4455-978D-B816408CFC33}"/>
    <cellStyle name="40% - uthevingsfarge 5 43 2_AVA DVA EL" xfId="20171" xr:uid="{133E530A-2D18-4058-A537-17A60D0EA86C}"/>
    <cellStyle name="40% - uthevingsfarge 5 43 3" xfId="20172" xr:uid="{4E9F6C03-0A47-4ADD-87E0-113DCD5CC576}"/>
    <cellStyle name="40% - uthevingsfarge 5 43_4Q16" xfId="20173" xr:uid="{167780C3-95D3-4408-8E61-7D123FD1125F}"/>
    <cellStyle name="40% - uthevingsfarge 5 44" xfId="20174" xr:uid="{0A3D8643-4779-436C-B33B-B22C0971FD87}"/>
    <cellStyle name="40% - uthevingsfarge 5 44 2" xfId="20175" xr:uid="{FBE776F8-9295-493F-BD8A-E5C18D719C63}"/>
    <cellStyle name="40% - uthevingsfarge 5 44 2 2" xfId="20176" xr:uid="{F94E28FA-F7A0-4DB7-AB1B-00F3AD0D4F8E}"/>
    <cellStyle name="40% - uthevingsfarge 5 44 2_AVA DVA EL" xfId="20177" xr:uid="{96F62263-BF4B-4C4F-9AB4-7A6686BA29EB}"/>
    <cellStyle name="40% - uthevingsfarge 5 44 3" xfId="20178" xr:uid="{519714EE-C0C9-44C9-8858-9759FBBEFD36}"/>
    <cellStyle name="40% - uthevingsfarge 5 44_4Q16" xfId="20179" xr:uid="{E6B7D814-1E95-48B0-8BDA-D9E812CFE465}"/>
    <cellStyle name="40% - uthevingsfarge 5 45" xfId="20180" xr:uid="{2DF7865A-B922-4DF5-A30A-139DA7E88831}"/>
    <cellStyle name="40% - uthevingsfarge 5 45 2" xfId="20181" xr:uid="{52995319-AA3A-4015-B0D1-32D081C99245}"/>
    <cellStyle name="40% - uthevingsfarge 5 45 2 2" xfId="20182" xr:uid="{D39EC271-2691-4774-8ECF-57FD2442CAA5}"/>
    <cellStyle name="40% - uthevingsfarge 5 45 2_AVA DVA EL" xfId="20183" xr:uid="{F27E2AFB-FC21-43C5-B7CA-F1FB6BC825EE}"/>
    <cellStyle name="40% - uthevingsfarge 5 45 3" xfId="20184" xr:uid="{5D65A60B-7776-4A8E-B7D0-B8BEF9E839DC}"/>
    <cellStyle name="40% - uthevingsfarge 5 45_4Q16" xfId="20185" xr:uid="{7F7DCEE6-1401-41DA-99BB-426D80768D6D}"/>
    <cellStyle name="40% - uthevingsfarge 5 46" xfId="20186" xr:uid="{16EF0272-554B-434E-ACA2-93526CD3CD4A}"/>
    <cellStyle name="40% - uthevingsfarge 5 46 2" xfId="20187" xr:uid="{545C5F2C-B67C-4677-96F8-1EA6E3F33A17}"/>
    <cellStyle name="40% - uthevingsfarge 5 46 2 2" xfId="20188" xr:uid="{589C2917-B15D-4BD8-8B8D-FF50F31DAA5A}"/>
    <cellStyle name="40% - uthevingsfarge 5 46 2_AVA DVA EL" xfId="20189" xr:uid="{81FC4B78-56CD-4796-B7AD-F913D7ECF744}"/>
    <cellStyle name="40% - uthevingsfarge 5 46 3" xfId="20190" xr:uid="{F877AF59-02A1-457C-8C2A-DD1CED88CD53}"/>
    <cellStyle name="40% - uthevingsfarge 5 46_4Q16" xfId="20191" xr:uid="{17DE4EF0-2A35-4C53-A894-E50C385B8241}"/>
    <cellStyle name="40% - uthevingsfarge 5 47" xfId="20192" xr:uid="{4646FACD-FD23-4234-BDD0-8132B3AA9617}"/>
    <cellStyle name="40% - uthevingsfarge 5 47 2" xfId="20193" xr:uid="{15812A12-29BB-462F-B8EC-FE240CB3DC64}"/>
    <cellStyle name="40% - uthevingsfarge 5 47 2 2" xfId="20194" xr:uid="{37AF87A7-806E-4CF8-A86E-CDE3DE1BB521}"/>
    <cellStyle name="40% - uthevingsfarge 5 47 2_AVA DVA EL" xfId="20195" xr:uid="{226B6A8B-9E56-46AF-B922-0EF4F2DDC349}"/>
    <cellStyle name="40% - uthevingsfarge 5 47 3" xfId="20196" xr:uid="{7C418C6D-9806-4A64-9352-2D6120078957}"/>
    <cellStyle name="40% - uthevingsfarge 5 47_4Q16" xfId="20197" xr:uid="{DC91DC64-7CB5-4341-9848-1D897B60F95E}"/>
    <cellStyle name="40% - uthevingsfarge 5 48" xfId="20198" xr:uid="{E3B82212-71C1-4451-9E16-6176B9DA66B0}"/>
    <cellStyle name="40% - uthevingsfarge 5 48 2" xfId="20199" xr:uid="{47160A77-D6D2-4593-B908-2295D7DFC586}"/>
    <cellStyle name="40% - uthevingsfarge 5 48 2 2" xfId="20200" xr:uid="{11911C01-7BD8-4EAE-9991-A2D671BC3228}"/>
    <cellStyle name="40% - uthevingsfarge 5 48 2_AVA DVA EL" xfId="20201" xr:uid="{77A0903E-5B19-4385-9FF4-CD3C613D69D2}"/>
    <cellStyle name="40% - uthevingsfarge 5 48 3" xfId="20202" xr:uid="{B90063C2-D93E-4A2A-A5BD-EFA919767871}"/>
    <cellStyle name="40% - uthevingsfarge 5 48_4Q16" xfId="20203" xr:uid="{E6E28EE3-2763-43B9-B07D-09EDA4A401A3}"/>
    <cellStyle name="40% - uthevingsfarge 5 49" xfId="20204" xr:uid="{374DDF03-E386-440C-B4F1-A231A7102CD9}"/>
    <cellStyle name="40% - uthevingsfarge 5 49 2" xfId="20205" xr:uid="{40C53D5A-0C56-4D3C-A258-22F0A08A6E50}"/>
    <cellStyle name="40% - uthevingsfarge 5 49 2 2" xfId="20206" xr:uid="{DD3BC64A-E453-44A1-8B00-9CBF8CBA12A0}"/>
    <cellStyle name="40% - uthevingsfarge 5 49 2_AVA DVA EL" xfId="20207" xr:uid="{37DC8176-DE04-463B-AE04-0F1C4EE919FE}"/>
    <cellStyle name="40% - uthevingsfarge 5 49 3" xfId="20208" xr:uid="{EF3B06E3-C06E-4183-A408-A4748B112D22}"/>
    <cellStyle name="40% - uthevingsfarge 5 49_4Q16" xfId="20209" xr:uid="{DC734655-3F46-4D84-89F7-F15A2278118F}"/>
    <cellStyle name="40% - uthevingsfarge 5 5" xfId="5851" xr:uid="{67A80EAC-2EEA-482E-A133-FFE2BFA3BA8C}"/>
    <cellStyle name="40% - uthevingsfarge 5 5 10" xfId="41202"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03" xr:uid="{8CD705CA-8711-405D-9F46-9886F5AE529D}"/>
    <cellStyle name="40% - uthevingsfarge 5 5 2 6" xfId="41204" xr:uid="{0444BE49-347F-4D91-82CA-8AD08F491D71}"/>
    <cellStyle name="40% - uthevingsfarge 5 5 2 7" xfId="41205" xr:uid="{2DFE8B5D-3B32-47F4-ACBB-F222BD77B4F7}"/>
    <cellStyle name="40% - uthevingsfarge 5 5 2 8" xfId="41206" xr:uid="{59ECD5CE-10DC-4F66-9A07-0DD1AF8B45A2}"/>
    <cellStyle name="40% - uthevingsfarge 5 5 2 9" xfId="41207"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08" xr:uid="{9FD06D86-74CE-4F9F-B99D-C04AA6773874}"/>
    <cellStyle name="40% - uthevingsfarge 5 5 7" xfId="41209" xr:uid="{2595470B-1603-463B-B8F6-C230C44022DF}"/>
    <cellStyle name="40% - uthevingsfarge 5 5 8" xfId="41210" xr:uid="{46B5F4B2-6FAF-40CD-91E9-4E37F63F2A66}"/>
    <cellStyle name="40% - uthevingsfarge 5 5 9" xfId="41211" xr:uid="{CF2DD593-7C44-41A6-970C-E48C12CB727C}"/>
    <cellStyle name="40% - uthevingsfarge 5 5_3. Chng in credit spreads" xfId="5868" xr:uid="{6570CCBD-8D22-43DB-9D17-4EBC73EE09B4}"/>
    <cellStyle name="40% - uthevingsfarge 5 50" xfId="20210" xr:uid="{2DF67F39-CB5E-4FF6-BFD7-60FAA5054B64}"/>
    <cellStyle name="40% - uthevingsfarge 5 50 2" xfId="20211" xr:uid="{A9DDF984-25AA-424C-9C66-D0DD9EDBA071}"/>
    <cellStyle name="40% - uthevingsfarge 5 50 2 2" xfId="20212" xr:uid="{A564D2DA-2E2B-41C2-BA26-679660C2EE66}"/>
    <cellStyle name="40% - uthevingsfarge 5 50 2_AVA DVA EL" xfId="20213" xr:uid="{26743EE9-24E4-4340-86F7-3627C291D30C}"/>
    <cellStyle name="40% - uthevingsfarge 5 50 3" xfId="20214" xr:uid="{91C891CE-7C0D-4376-8B37-FB64FE2217E7}"/>
    <cellStyle name="40% - uthevingsfarge 5 50_4Q16" xfId="20215" xr:uid="{82E8B68A-B95C-4900-9A97-C7BD619983A3}"/>
    <cellStyle name="40% - uthevingsfarge 5 51" xfId="20216" xr:uid="{7F2B4FB8-0F84-4369-9B46-AC781A0537DE}"/>
    <cellStyle name="40% - uthevingsfarge 5 51 2" xfId="20217" xr:uid="{9AF3187D-9800-43F8-8410-9FD08FA6CFE2}"/>
    <cellStyle name="40% - uthevingsfarge 5 51 2 2" xfId="20218" xr:uid="{5285256E-8EA3-416C-B776-6FA974DE68CC}"/>
    <cellStyle name="40% - uthevingsfarge 5 51 2_AVA DVA EL" xfId="20219" xr:uid="{A50BD5A8-3F65-43D0-BF92-D905B5DFDC34}"/>
    <cellStyle name="40% - uthevingsfarge 5 51 3" xfId="20220" xr:uid="{E329A5E2-2DCE-4648-8115-11B337196F92}"/>
    <cellStyle name="40% - uthevingsfarge 5 51_4Q16" xfId="20221" xr:uid="{B9A60D91-CEEB-43BB-B2D0-5865BAB10ACA}"/>
    <cellStyle name="40% - uthevingsfarge 5 52" xfId="20222" xr:uid="{F78CF24A-CA62-4089-A6FB-8E3C13533A32}"/>
    <cellStyle name="40% - uthevingsfarge 5 52 2" xfId="20223" xr:uid="{1CADBCFA-9760-436B-B039-AFB6E2913E57}"/>
    <cellStyle name="40% - uthevingsfarge 5 52 2 2" xfId="20224" xr:uid="{5553169C-951D-40FD-854A-A3BCB47A7558}"/>
    <cellStyle name="40% - uthevingsfarge 5 52 2_AVA DVA EL" xfId="20225" xr:uid="{8E0391F5-0291-4774-B666-9FF988AA0A93}"/>
    <cellStyle name="40% - uthevingsfarge 5 52 3" xfId="20226" xr:uid="{D5C37457-3B96-46D9-B7B9-C26C147F51BC}"/>
    <cellStyle name="40% - uthevingsfarge 5 52_4Q16" xfId="20227" xr:uid="{AD593CFA-C6D1-47A7-853C-FBCC62B5A738}"/>
    <cellStyle name="40% - uthevingsfarge 5 53" xfId="20228" xr:uid="{522E19BF-41B8-4F11-87E9-4B49A1C9F22D}"/>
    <cellStyle name="40% - uthevingsfarge 5 53 2" xfId="20229" xr:uid="{4BC76E18-5D09-4CAE-94E5-256935DFC51E}"/>
    <cellStyle name="40% - uthevingsfarge 5 53 2 2" xfId="20230" xr:uid="{E99F74D4-6D4A-4617-B52E-92E17E89E8FE}"/>
    <cellStyle name="40% - uthevingsfarge 5 53 2_AVA DVA EL" xfId="20231" xr:uid="{A1E45EDF-4E22-4B5F-B9EB-F68691A96291}"/>
    <cellStyle name="40% - uthevingsfarge 5 53 3" xfId="20232" xr:uid="{B41E4D32-336F-408C-A95D-34CDE18A4330}"/>
    <cellStyle name="40% - uthevingsfarge 5 53_4Q16" xfId="20233" xr:uid="{32B19426-8C45-4D0F-86E4-E4B394042819}"/>
    <cellStyle name="40% - uthevingsfarge 5 54" xfId="20234" xr:uid="{B29BAA68-5955-490D-843B-07C7D3741048}"/>
    <cellStyle name="40% - uthevingsfarge 5 54 2" xfId="20235" xr:uid="{61A010C1-9A51-4629-B432-C68FD914A27A}"/>
    <cellStyle name="40% - uthevingsfarge 5 54 2 2" xfId="20236" xr:uid="{5A3531D8-0D42-406D-883C-013929D17545}"/>
    <cellStyle name="40% - uthevingsfarge 5 54 2_AVA DVA EL" xfId="20237" xr:uid="{314ACA21-A8EA-42AE-A64D-9C8D678E1353}"/>
    <cellStyle name="40% - uthevingsfarge 5 54 3" xfId="20238" xr:uid="{243AB04F-410B-4BB3-B296-073CE37810A5}"/>
    <cellStyle name="40% - uthevingsfarge 5 54_4Q16" xfId="20239" xr:uid="{50CAFADB-9250-4ED3-B407-E4B6340F915D}"/>
    <cellStyle name="40% - uthevingsfarge 5 55" xfId="20240" xr:uid="{CDD775B9-D2C9-41E0-9378-AADEF4841D91}"/>
    <cellStyle name="40% - uthevingsfarge 5 55 2" xfId="20241" xr:uid="{A296C59A-B2AC-4E81-A7AA-D8C454728D97}"/>
    <cellStyle name="40% - uthevingsfarge 5 55 2 2" xfId="20242" xr:uid="{D77E294F-3EDC-4C76-BDEF-1917E4D820F3}"/>
    <cellStyle name="40% - uthevingsfarge 5 55 2_AVA DVA EL" xfId="20243" xr:uid="{08514816-58EC-4D5A-A192-08E4C1E4D782}"/>
    <cellStyle name="40% - uthevingsfarge 5 55 3" xfId="20244" xr:uid="{2E93198F-8E43-47D8-ABDE-742FB08C5494}"/>
    <cellStyle name="40% - uthevingsfarge 5 55_4Q16" xfId="20245" xr:uid="{59DF670B-644E-4BD1-8590-53402662A6FB}"/>
    <cellStyle name="40% - uthevingsfarge 5 56" xfId="20246" xr:uid="{AB89D1DA-D4AD-4798-AD3F-E28BC8D5F2E5}"/>
    <cellStyle name="40% - uthevingsfarge 5 56 2" xfId="20247" xr:uid="{A5BAFD9D-3356-46EC-8691-BDA69CB41049}"/>
    <cellStyle name="40% - uthevingsfarge 5 56 2 2" xfId="20248" xr:uid="{95EE2D13-8DEB-4586-9F3F-6857DEB2E518}"/>
    <cellStyle name="40% - uthevingsfarge 5 56 2_AVA DVA EL" xfId="20249" xr:uid="{380C4F92-871E-4B74-9764-750A4CDB49D0}"/>
    <cellStyle name="40% - uthevingsfarge 5 56 3" xfId="20250" xr:uid="{41588476-DECD-403E-AABC-1F56FB855195}"/>
    <cellStyle name="40% - uthevingsfarge 5 56_4Q16" xfId="20251" xr:uid="{862AEFDE-28BD-4897-BDBE-9AFDDD6801B8}"/>
    <cellStyle name="40% - uthevingsfarge 5 57" xfId="20252" xr:uid="{52549764-388E-4292-931B-D3553FB08768}"/>
    <cellStyle name="40% - uthevingsfarge 5 57 2" xfId="20253" xr:uid="{475F2A5C-9D58-4EDB-88ED-DC5759F11BA3}"/>
    <cellStyle name="40% - uthevingsfarge 5 57 2 2" xfId="20254" xr:uid="{1F1E3C77-3979-4F60-90C3-7324F87CB2ED}"/>
    <cellStyle name="40% - uthevingsfarge 5 57 2_AVA DVA EL" xfId="20255" xr:uid="{2B0159C8-1740-449D-A3B4-688B8C52F5DD}"/>
    <cellStyle name="40% - uthevingsfarge 5 57 3" xfId="20256" xr:uid="{742A0FF3-C71A-43B4-A39F-B653E3F036BB}"/>
    <cellStyle name="40% - uthevingsfarge 5 57_4Q16" xfId="20257" xr:uid="{2971D40D-35B7-4AF8-A7C9-27C39D941684}"/>
    <cellStyle name="40% - uthevingsfarge 5 58" xfId="20258" xr:uid="{C72779E2-FB96-4585-8320-0B9A63DFA89F}"/>
    <cellStyle name="40% - uthevingsfarge 5 58 2" xfId="20259" xr:uid="{60D77CC1-6BF0-4AC8-82AE-2765A5771B8D}"/>
    <cellStyle name="40% - uthevingsfarge 5 58 2 2" xfId="20260" xr:uid="{B0CABFDC-F55A-4E55-83B3-8255EC9554A0}"/>
    <cellStyle name="40% - uthevingsfarge 5 58 2_AVA DVA EL" xfId="20261" xr:uid="{B2619DAE-9E2F-4239-847C-12D1B5849EB1}"/>
    <cellStyle name="40% - uthevingsfarge 5 58 3" xfId="20262" xr:uid="{B47076E2-1A28-4FFC-8DF3-CFDA5929107F}"/>
    <cellStyle name="40% - uthevingsfarge 5 58_4Q16" xfId="20263" xr:uid="{ED1FCB01-76AF-4E44-A12D-0BBF82240AA7}"/>
    <cellStyle name="40% - uthevingsfarge 5 59" xfId="20264" xr:uid="{125802CB-FE5F-41B7-9605-0915B489EE80}"/>
    <cellStyle name="40% - uthevingsfarge 5 59 2" xfId="20265" xr:uid="{CEC3E13B-A767-4476-8127-4D93B677DFF3}"/>
    <cellStyle name="40% - uthevingsfarge 5 59 2 2" xfId="20266" xr:uid="{6F8AFF7A-611A-46ED-8B72-80A52461C147}"/>
    <cellStyle name="40% - uthevingsfarge 5 59 2_AVA DVA EL" xfId="20267" xr:uid="{D1461329-CDA2-4A03-9D3E-E38AC7223F26}"/>
    <cellStyle name="40% - uthevingsfarge 5 59 3" xfId="20268" xr:uid="{0EB662FF-908A-44CB-9433-20723C33E990}"/>
    <cellStyle name="40% - uthevingsfarge 5 59_4Q16" xfId="20269"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12"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270" xr:uid="{5CACA3C0-1F66-4A48-B2EF-BB73E238E307}"/>
    <cellStyle name="40% - uthevingsfarge 5 6 6" xfId="41213" xr:uid="{35E73EE2-8FF8-44D5-B4D3-7265E50EB172}"/>
    <cellStyle name="40% - uthevingsfarge 5 6 7" xfId="41214" xr:uid="{F84E7582-3AD1-4B8B-9FD8-10450F741863}"/>
    <cellStyle name="40% - uthevingsfarge 5 6 8" xfId="41215" xr:uid="{F876F64F-E55C-4747-8B4E-96B2B915ADEC}"/>
    <cellStyle name="40% - uthevingsfarge 5 6 9" xfId="41216" xr:uid="{66EAF5D7-44A0-4A2C-85CB-CE13E556E1A3}"/>
    <cellStyle name="40% - uthevingsfarge 5 6_3. Chng in credit spreads" xfId="5877" xr:uid="{2B0EA735-D8C8-4837-9334-0AAF48B40C19}"/>
    <cellStyle name="40% - uthevingsfarge 5 60" xfId="20271" xr:uid="{34F41383-DDEA-4210-BF1C-8068BCF8F0E3}"/>
    <cellStyle name="40% - uthevingsfarge 5 60 2" xfId="20272" xr:uid="{B7CFCE09-E1C2-43D9-8293-A0EECC59E1AE}"/>
    <cellStyle name="40% - uthevingsfarge 5 60 3" xfId="20273" xr:uid="{DE58506C-30D4-4EC2-9A0C-28CC28FF35A1}"/>
    <cellStyle name="40% - uthevingsfarge 5 60_AVA DVA EL" xfId="20274" xr:uid="{28DA03CB-43D4-40E8-A455-52755BDDF03E}"/>
    <cellStyle name="40% - uthevingsfarge 5 61" xfId="20275" xr:uid="{31105D13-1A03-48EE-987E-1FC88359D7D0}"/>
    <cellStyle name="40% - uthevingsfarge 5 61 2" xfId="20276" xr:uid="{EE3368E1-DE6C-4913-9131-CE349465E3BC}"/>
    <cellStyle name="40% - uthevingsfarge 5 61 3" xfId="20277" xr:uid="{8976032C-B580-4F36-ADAF-88904C714101}"/>
    <cellStyle name="40% - uthevingsfarge 5 61_AVA DVA EL" xfId="20278" xr:uid="{7890173F-F886-481D-9ECB-B1F36B58D1D9}"/>
    <cellStyle name="40% - uthevingsfarge 5 62" xfId="20279" xr:uid="{1687CF21-03A8-4EF3-A0FB-EB8845DB165E}"/>
    <cellStyle name="40% - uthevingsfarge 5 62 2" xfId="20280" xr:uid="{BD6449DE-4ADA-47BB-B7DC-4ACBE3A169F5}"/>
    <cellStyle name="40% - uthevingsfarge 5 62_AVA DVA EL" xfId="20281" xr:uid="{ABA44A9C-6ADD-4C39-B413-68C45BDDF65B}"/>
    <cellStyle name="40% - uthevingsfarge 5 63" xfId="20282" xr:uid="{555856D2-896C-4B5A-A497-1AD8D512B873}"/>
    <cellStyle name="40% - uthevingsfarge 5 64" xfId="20283" xr:uid="{BD6C92C6-BB42-4D64-ABA3-444189188CE6}"/>
    <cellStyle name="40% - uthevingsfarge 5 65" xfId="20284" xr:uid="{C9CF31C1-6F5A-4121-9E92-8178561604B4}"/>
    <cellStyle name="40% - uthevingsfarge 5 66" xfId="20285" xr:uid="{DAF3AE1D-C809-4815-AB81-2053B31CEA87}"/>
    <cellStyle name="40% - uthevingsfarge 5 7" xfId="5878" xr:uid="{C051C4EC-D98A-4CA3-8268-756FF4CDB223}"/>
    <cellStyle name="40% - uthevingsfarge 5 7 2" xfId="5879" xr:uid="{86015729-1DA6-47D4-8095-2BAEFFEB599F}"/>
    <cellStyle name="40% - uthevingsfarge 5 7 2 2" xfId="20286" xr:uid="{248AD639-0950-4AD4-BD99-D434C1EADCFC}"/>
    <cellStyle name="40% - uthevingsfarge 5 7 2_AVA DVA EL" xfId="20287" xr:uid="{858C239C-6C87-4D4F-A510-D2E62D1C1336}"/>
    <cellStyle name="40% - uthevingsfarge 5 7 3" xfId="20288" xr:uid="{E74ED2DA-29AF-4728-95C5-EAA42C78F070}"/>
    <cellStyle name="40% - uthevingsfarge 5 7 3 2" xfId="20289" xr:uid="{85F3E260-A0AE-42E6-A7FE-B4B16B8BDB07}"/>
    <cellStyle name="40% - uthevingsfarge 5 7 3_AVA DVA EL" xfId="20290" xr:uid="{6FC20B0B-D24A-4484-A32E-C46A7659B534}"/>
    <cellStyle name="40% - uthevingsfarge 5 7 4" xfId="20291" xr:uid="{5F7D1628-BECB-4842-BDC1-CA7E0FC0ED0E}"/>
    <cellStyle name="40% - uthevingsfarge 5 7 5" xfId="20292"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293" xr:uid="{7816F06E-E092-4FDA-ADFB-F1B450680CDE}"/>
    <cellStyle name="40% - uthevingsfarge 5 8 2_AVA DVA EL" xfId="20294" xr:uid="{5FF0B3F8-D596-4201-A5A1-05875A81E0C2}"/>
    <cellStyle name="40% - uthevingsfarge 5 8 3" xfId="20295" xr:uid="{D86D9831-398B-40A2-889F-9AF511C457D7}"/>
    <cellStyle name="40% - uthevingsfarge 5 8_3. Chng in credit spreads" xfId="5883" xr:uid="{949B2624-0232-4BB3-BEDD-534D38464EA6}"/>
    <cellStyle name="40% - uthevingsfarge 5 9" xfId="5884" xr:uid="{9A0B2ACD-89A7-4C9D-B7BA-3D09691D7AD2}"/>
    <cellStyle name="40% - uthevingsfarge 5 9 2" xfId="20296" xr:uid="{5A0FAA39-3236-475A-90A9-C1A036AFE18D}"/>
    <cellStyle name="40% - uthevingsfarge 5 9 2 2" xfId="20297" xr:uid="{8867E443-CB51-4441-B7E0-BFEC0993195D}"/>
    <cellStyle name="40% - uthevingsfarge 5 9 2_AVA DVA EL" xfId="20298" xr:uid="{8E024C64-59E4-4FEE-AE1F-5D3FAC3F2D41}"/>
    <cellStyle name="40% - uthevingsfarge 5 9 3" xfId="20299" xr:uid="{3C5FB716-19A4-432E-AC97-006CDD450C9D}"/>
    <cellStyle name="40% - uthevingsfarge 5 9_4Q16" xfId="20300"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01" xr:uid="{6A2C3837-F4F2-403A-9BD1-E0D789B9E1AC}"/>
    <cellStyle name="40% - uthevingsfarge 6 10 2 2" xfId="20302" xr:uid="{661F9FB5-A112-421D-8544-3637846591D0}"/>
    <cellStyle name="40% - uthevingsfarge 6 10 2_AVA DVA EL" xfId="20303" xr:uid="{873D04FB-0FDD-457B-9651-FE5FCCE89CA2}"/>
    <cellStyle name="40% - uthevingsfarge 6 10 3" xfId="20304" xr:uid="{0711F606-A25C-44DA-95FA-45C35E034E98}"/>
    <cellStyle name="40% - uthevingsfarge 6 10_4Q16" xfId="20305" xr:uid="{CFFDE99E-8F76-46F0-A5E2-CEDB4678EAA6}"/>
    <cellStyle name="40% - uthevingsfarge 6 11" xfId="20306" xr:uid="{EC046DE5-C085-43AC-B5AA-A0CFCC5030E0}"/>
    <cellStyle name="40% - uthevingsfarge 6 11 2" xfId="20307" xr:uid="{EB424B90-A376-4042-A344-0E7E8E24A2F6}"/>
    <cellStyle name="40% - uthevingsfarge 6 11 2 2" xfId="20308" xr:uid="{BE20A0F8-7DBC-4B75-B5D4-B5BD744DF0C9}"/>
    <cellStyle name="40% - uthevingsfarge 6 11 2_AVA DVA EL" xfId="20309" xr:uid="{0E043100-6CFC-41B5-AB43-48A55091BEDD}"/>
    <cellStyle name="40% - uthevingsfarge 6 11 3" xfId="20310" xr:uid="{3FE7DF4E-2141-489F-B63D-6D88B05E3A86}"/>
    <cellStyle name="40% - uthevingsfarge 6 11_4Q16" xfId="20311" xr:uid="{69A9CE18-B5DE-4516-BE3E-40852F543649}"/>
    <cellStyle name="40% - uthevingsfarge 6 12" xfId="20312" xr:uid="{6DA87640-F2E4-4818-A254-9D66C1413175}"/>
    <cellStyle name="40% - uthevingsfarge 6 12 2" xfId="20313" xr:uid="{1973A06F-1AD0-401D-8FF3-D260E51988A8}"/>
    <cellStyle name="40% - uthevingsfarge 6 12 2 2" xfId="20314" xr:uid="{0C3BB444-3FD1-4025-96A4-75CA04CA6D4A}"/>
    <cellStyle name="40% - uthevingsfarge 6 12 2_AVA DVA EL" xfId="20315" xr:uid="{EB7BD6E7-D22C-4A85-9E3D-351F237B4CDE}"/>
    <cellStyle name="40% - uthevingsfarge 6 12 3" xfId="20316" xr:uid="{8155E2D7-6A8F-4699-A34C-01D2341CA075}"/>
    <cellStyle name="40% - uthevingsfarge 6 12_4Q16" xfId="20317" xr:uid="{713A9BD5-31DE-405D-A2C4-64C961F03C98}"/>
    <cellStyle name="40% - uthevingsfarge 6 13" xfId="20318" xr:uid="{C407970A-EDC8-4405-9CD7-C9E917DBA237}"/>
    <cellStyle name="40% - uthevingsfarge 6 13 2" xfId="20319" xr:uid="{3BCD36D4-E778-437E-8668-90FC01C602F0}"/>
    <cellStyle name="40% - uthevingsfarge 6 13 2 2" xfId="20320" xr:uid="{986EA67F-13E4-4A64-8FEC-FE5853EB8DB1}"/>
    <cellStyle name="40% - uthevingsfarge 6 13 2_AVA DVA EL" xfId="20321" xr:uid="{6E0FEDCD-17FD-4DD9-86FC-1BAC7999535C}"/>
    <cellStyle name="40% - uthevingsfarge 6 13 3" xfId="20322" xr:uid="{8BE6A8EE-301F-4E60-8479-AD5C7C1B153C}"/>
    <cellStyle name="40% - uthevingsfarge 6 13_4Q16" xfId="20323" xr:uid="{610894A1-8304-46C5-A1A9-E55FB0F7FC68}"/>
    <cellStyle name="40% - uthevingsfarge 6 14" xfId="20324" xr:uid="{9F8EA5EA-52B8-4CC5-8334-3888E28F30CF}"/>
    <cellStyle name="40% - uthevingsfarge 6 14 2" xfId="20325" xr:uid="{CE026472-5E27-4329-9214-F61C3D2F9475}"/>
    <cellStyle name="40% - uthevingsfarge 6 14 2 2" xfId="20326" xr:uid="{43FC38F9-177C-4C11-89F9-296E7E26A1D2}"/>
    <cellStyle name="40% - uthevingsfarge 6 14 2_AVA DVA EL" xfId="20327" xr:uid="{62117B56-9E29-49F5-BEA6-133FFC9B693D}"/>
    <cellStyle name="40% - uthevingsfarge 6 14 3" xfId="20328" xr:uid="{8B2CEF9A-22D9-4B2B-852C-12E214D1E7F5}"/>
    <cellStyle name="40% - uthevingsfarge 6 14_4Q16" xfId="20329" xr:uid="{3BA5C38F-5047-4807-9AD4-76CEC5FF7C3B}"/>
    <cellStyle name="40% - uthevingsfarge 6 15" xfId="20330" xr:uid="{3A107554-70AF-4767-BC20-D3BD6E1F4F98}"/>
    <cellStyle name="40% - uthevingsfarge 6 15 2" xfId="20331" xr:uid="{85798152-8E52-4DC4-B596-D58ACB4FBA2E}"/>
    <cellStyle name="40% - uthevingsfarge 6 15 2 2" xfId="20332" xr:uid="{6DD31907-479C-4E1E-B987-9B214BD8B90A}"/>
    <cellStyle name="40% - uthevingsfarge 6 15 2_AVA DVA EL" xfId="20333" xr:uid="{34C25867-31CE-46CE-AFFB-470244783012}"/>
    <cellStyle name="40% - uthevingsfarge 6 15 3" xfId="20334" xr:uid="{BD7F4F1B-9372-4C72-B3E1-98841FA67B04}"/>
    <cellStyle name="40% - uthevingsfarge 6 15_4Q16" xfId="20335" xr:uid="{696E987E-1A85-4339-8770-565355A0A2FA}"/>
    <cellStyle name="40% - uthevingsfarge 6 16" xfId="20336" xr:uid="{D860F0BC-3915-4F5E-859F-8D72D230EA19}"/>
    <cellStyle name="40% - uthevingsfarge 6 16 2" xfId="20337" xr:uid="{9B2D7CEC-5A6D-41F4-8879-5268E0A1B1A2}"/>
    <cellStyle name="40% - uthevingsfarge 6 16 2 2" xfId="20338" xr:uid="{AAB2ECE9-9987-4070-8C2D-9FDF0DD77ECE}"/>
    <cellStyle name="40% - uthevingsfarge 6 16 2_AVA DVA EL" xfId="20339" xr:uid="{E08AA4A4-B870-4752-B9ED-5F4B5EE14422}"/>
    <cellStyle name="40% - uthevingsfarge 6 16 3" xfId="20340" xr:uid="{FAA17B68-4E77-45BA-8B9D-A95283936863}"/>
    <cellStyle name="40% - uthevingsfarge 6 16_4Q16" xfId="20341" xr:uid="{E923799A-BD67-4F89-98CA-4465108B9EBC}"/>
    <cellStyle name="40% - uthevingsfarge 6 17" xfId="20342" xr:uid="{D819CE62-9EEF-48E3-9EBD-B5650A54ECB5}"/>
    <cellStyle name="40% - uthevingsfarge 6 17 2" xfId="20343" xr:uid="{49531282-D2BB-4EE0-83D4-6EF85D197EBD}"/>
    <cellStyle name="40% - uthevingsfarge 6 17 2 2" xfId="20344" xr:uid="{8C865E1C-AADD-454C-A059-186108AA4B5B}"/>
    <cellStyle name="40% - uthevingsfarge 6 17 2_AVA DVA EL" xfId="20345" xr:uid="{559BFB81-8E0C-41CC-AA34-AAAB04D749B7}"/>
    <cellStyle name="40% - uthevingsfarge 6 17 3" xfId="20346" xr:uid="{7B67DC1D-15A9-4A76-86FF-03EAB5AFB1CE}"/>
    <cellStyle name="40% - uthevingsfarge 6 17_4Q16" xfId="20347" xr:uid="{BEF35475-67BC-451A-9F9D-5DB5DD65E6D2}"/>
    <cellStyle name="40% - uthevingsfarge 6 18" xfId="20348" xr:uid="{FA9B27C4-746D-4BBD-8993-C519EC7D0FA2}"/>
    <cellStyle name="40% - uthevingsfarge 6 18 2" xfId="20349" xr:uid="{A6D3F70D-684A-47E7-B51C-D57934077A92}"/>
    <cellStyle name="40% - uthevingsfarge 6 18 2 2" xfId="20350" xr:uid="{78BE3A84-1842-4899-B785-3404E0E3DFF2}"/>
    <cellStyle name="40% - uthevingsfarge 6 18 2_AVA DVA EL" xfId="20351" xr:uid="{4794E2A0-4ED2-4141-B51A-3D63F3355D02}"/>
    <cellStyle name="40% - uthevingsfarge 6 18 3" xfId="20352" xr:uid="{996C0F0D-569D-4BF3-89D9-AD8334441334}"/>
    <cellStyle name="40% - uthevingsfarge 6 18_4Q16" xfId="20353" xr:uid="{109CF01A-08D6-44F6-B63E-F4C954BE4C2A}"/>
    <cellStyle name="40% - uthevingsfarge 6 19" xfId="20354" xr:uid="{2D4F1F47-9FC3-4EE1-A89E-4CBFC6561450}"/>
    <cellStyle name="40% - uthevingsfarge 6 19 2" xfId="20355" xr:uid="{D376412F-4B62-424D-BE57-DA0C3E08C5C4}"/>
    <cellStyle name="40% - uthevingsfarge 6 19 2 2" xfId="20356" xr:uid="{95F717D3-09F4-4615-B357-EF16EA16BA5C}"/>
    <cellStyle name="40% - uthevingsfarge 6 19 2_AVA DVA EL" xfId="20357" xr:uid="{3B7722D3-F39A-4984-99C2-27BC2E3E227B}"/>
    <cellStyle name="40% - uthevingsfarge 6 19 3" xfId="20358" xr:uid="{82490359-EE47-49E0-9CE2-E29B0D09C96B}"/>
    <cellStyle name="40% - uthevingsfarge 6 19_4Q16" xfId="20359" xr:uid="{EE67DB74-DA12-433A-8E0D-66190E2F2D40}"/>
    <cellStyle name="40% - uthevingsfarge 6 2" xfId="5888" xr:uid="{4B867646-BD07-46E4-AE3C-1A057DB5D83A}"/>
    <cellStyle name="40% - uthevingsfarge 6 2 10" xfId="20360" xr:uid="{36657B09-8D9B-4441-BDF3-18BED226412F}"/>
    <cellStyle name="40% - uthevingsfarge 6 2 10 2" xfId="20361" xr:uid="{244F4C2D-7C16-444A-BCA3-FB73A929FD11}"/>
    <cellStyle name="40% - uthevingsfarge 6 2 10 3" xfId="20362" xr:uid="{F72A0262-AD51-40F6-9CA0-D1721AEADF04}"/>
    <cellStyle name="40% - uthevingsfarge 6 2 10_AVA DVA EL" xfId="20363" xr:uid="{A0A17537-4A08-4D89-B3E8-7AC99B196310}"/>
    <cellStyle name="40% - uthevingsfarge 6 2 11" xfId="20364" xr:uid="{05AAC118-1B26-4ED1-9497-2983C1AB1294}"/>
    <cellStyle name="40% - uthevingsfarge 6 2 12" xfId="20365"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366"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367"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368"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369"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17"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370"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371"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18"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372"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373"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374" xr:uid="{5F58B6B5-AC8E-49F6-8BBE-FC28CED81B0D}"/>
    <cellStyle name="40% - uthevingsfarge 6 2 7 2_AVA DVA EL" xfId="20375" xr:uid="{3D8A5114-BC61-4852-8D29-9E15F9343E01}"/>
    <cellStyle name="40% - uthevingsfarge 6 2 7 3" xfId="20376" xr:uid="{3A59F698-3C22-4FF5-A4BA-0922A691063A}"/>
    <cellStyle name="40% - uthevingsfarge 6 2 7 4" xfId="20377"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378" xr:uid="{58616E73-E435-442A-B276-273C58FF1FB6}"/>
    <cellStyle name="40% - uthevingsfarge 6 2 8_3. Chng in credit spreads" xfId="5993" xr:uid="{F7F37A97-0F0A-4368-B660-6DF55EFFB837}"/>
    <cellStyle name="40% - uthevingsfarge 6 2 9" xfId="20379" xr:uid="{8A559A07-1897-4F8E-BA93-4921B596AB3D}"/>
    <cellStyle name="40% - uthevingsfarge 6 2 9 2" xfId="20380" xr:uid="{8A17477B-5F68-4246-B256-1470522EDABF}"/>
    <cellStyle name="40% - uthevingsfarge 6 2 9 3" xfId="20381" xr:uid="{71D2F288-6C16-4868-999D-295A7DBEEE73}"/>
    <cellStyle name="40% - uthevingsfarge 6 2 9_AVA DVA EL" xfId="20382" xr:uid="{DC9DE752-6EF2-4C17-8812-6D68DB0B1336}"/>
    <cellStyle name="40% - uthevingsfarge 6 2_4Q16" xfId="20383" xr:uid="{0CB904F7-5413-47B9-8958-A654F577AE8B}"/>
    <cellStyle name="40% - uthevingsfarge 6 20" xfId="20384" xr:uid="{29FEC197-D0F3-489A-8E32-5058E77F1FD3}"/>
    <cellStyle name="40% - uthevingsfarge 6 20 2" xfId="20385" xr:uid="{08D6FD63-C178-4B54-B776-0E2AF8D6760C}"/>
    <cellStyle name="40% - uthevingsfarge 6 20 2 2" xfId="20386" xr:uid="{26D59149-C375-4128-BFCB-A1FAA2DF709F}"/>
    <cellStyle name="40% - uthevingsfarge 6 20 2_AVA DVA EL" xfId="20387" xr:uid="{79388DDF-297C-42DA-9E46-42760A044DE4}"/>
    <cellStyle name="40% - uthevingsfarge 6 20 3" xfId="20388" xr:uid="{36E810DE-F2F6-4790-BD2B-E86EE0506FAE}"/>
    <cellStyle name="40% - uthevingsfarge 6 20_4Q16" xfId="20389" xr:uid="{121107E8-6332-4136-ADB9-1F9CF87B7803}"/>
    <cellStyle name="40% - uthevingsfarge 6 21" xfId="20390" xr:uid="{49B80CA6-9EC5-4E71-B02B-5D68DA2938A1}"/>
    <cellStyle name="40% - uthevingsfarge 6 21 2" xfId="20391" xr:uid="{17558BC0-E9DB-4178-B512-2622CA393F81}"/>
    <cellStyle name="40% - uthevingsfarge 6 21 2 2" xfId="20392" xr:uid="{6D96E76C-59DE-47BD-8B6D-1CAD8EFFC1C6}"/>
    <cellStyle name="40% - uthevingsfarge 6 21 2_AVA DVA EL" xfId="20393" xr:uid="{7018D78C-D7D2-4895-B6E1-F40A6610D7E6}"/>
    <cellStyle name="40% - uthevingsfarge 6 21 3" xfId="20394" xr:uid="{789B1AE6-E190-4770-AAEC-A3448AA9B2F0}"/>
    <cellStyle name="40% - uthevingsfarge 6 21_4Q16" xfId="20395" xr:uid="{4505662D-2490-4371-B835-718D8C7AC60A}"/>
    <cellStyle name="40% - uthevingsfarge 6 22" xfId="20396" xr:uid="{73F2E80E-3253-429C-B625-577BE996D439}"/>
    <cellStyle name="40% - uthevingsfarge 6 22 2" xfId="20397" xr:uid="{7E0960E1-11D1-4BD6-B35F-3BEBAF2AB0D7}"/>
    <cellStyle name="40% - uthevingsfarge 6 22 2 2" xfId="20398" xr:uid="{5C01A6FD-EDEA-42B3-AAF9-90E342DE6C5D}"/>
    <cellStyle name="40% - uthevingsfarge 6 22 2_AVA DVA EL" xfId="20399" xr:uid="{EAC5B2F6-273E-46BD-8C97-7BCDF9DFA714}"/>
    <cellStyle name="40% - uthevingsfarge 6 22 3" xfId="20400" xr:uid="{1B1E4B82-E49A-4EDC-A2CE-EFE7B143775E}"/>
    <cellStyle name="40% - uthevingsfarge 6 22_4Q16" xfId="20401" xr:uid="{B31A3316-E3C1-436C-8DDB-7AF6F26D46B2}"/>
    <cellStyle name="40% - uthevingsfarge 6 23" xfId="20402" xr:uid="{C45B61D9-8176-4260-845E-E24B52E9D3F3}"/>
    <cellStyle name="40% - uthevingsfarge 6 23 2" xfId="20403" xr:uid="{6D9CB16E-DD76-4CB3-8A7D-CFDE443DF639}"/>
    <cellStyle name="40% - uthevingsfarge 6 23 2 2" xfId="20404" xr:uid="{CD1E2D3B-B4DF-4613-9407-DF7A8233A10C}"/>
    <cellStyle name="40% - uthevingsfarge 6 23 2_AVA DVA EL" xfId="20405" xr:uid="{37EB1828-D856-483C-BDBD-21F981454EF5}"/>
    <cellStyle name="40% - uthevingsfarge 6 23 3" xfId="20406" xr:uid="{7193056E-33C2-483C-A358-A29E6B926686}"/>
    <cellStyle name="40% - uthevingsfarge 6 23_4Q16" xfId="20407" xr:uid="{F9939A3D-40AD-4ADD-B7A8-64217521A8FE}"/>
    <cellStyle name="40% - uthevingsfarge 6 24" xfId="20408" xr:uid="{A98EB420-413F-465F-80BF-D3F6C30F265B}"/>
    <cellStyle name="40% - uthevingsfarge 6 24 2" xfId="20409" xr:uid="{86CC2EC8-315B-4757-BE98-42403F5E07E9}"/>
    <cellStyle name="40% - uthevingsfarge 6 24 2 2" xfId="20410" xr:uid="{F1C281DE-B76B-4AE9-9CF6-202A47F26697}"/>
    <cellStyle name="40% - uthevingsfarge 6 24 2_AVA DVA EL" xfId="20411" xr:uid="{39D618F0-FAF0-4FBE-A51F-DA0616BEF9DE}"/>
    <cellStyle name="40% - uthevingsfarge 6 24 3" xfId="20412" xr:uid="{DA71AF25-39EA-4E30-B91E-73475F6B1D03}"/>
    <cellStyle name="40% - uthevingsfarge 6 24_4Q16" xfId="20413" xr:uid="{D98A9956-BFBD-4053-BADE-232CD3D20407}"/>
    <cellStyle name="40% - uthevingsfarge 6 25" xfId="20414" xr:uid="{714379E6-E0E3-4CC4-9D03-355EA7617DCD}"/>
    <cellStyle name="40% - uthevingsfarge 6 25 2" xfId="20415" xr:uid="{0C53B7EC-AA60-4E53-BD0D-B47E750AAEB7}"/>
    <cellStyle name="40% - uthevingsfarge 6 25 2 2" xfId="20416" xr:uid="{95BAA4C0-A8F3-4C25-B919-C1DE51FCA197}"/>
    <cellStyle name="40% - uthevingsfarge 6 25 2_AVA DVA EL" xfId="20417" xr:uid="{143AC486-DDE1-42EC-8318-AD07E3FD8014}"/>
    <cellStyle name="40% - uthevingsfarge 6 25 3" xfId="20418" xr:uid="{2D4BBB9B-CD06-43E5-8DF7-F907C9922AE8}"/>
    <cellStyle name="40% - uthevingsfarge 6 25_4Q16" xfId="20419" xr:uid="{59EDF10A-F850-4B30-978C-3A0E8B21C154}"/>
    <cellStyle name="40% - uthevingsfarge 6 26" xfId="20420" xr:uid="{4BDFDD57-B950-4A34-8CA3-B9F1B82113EE}"/>
    <cellStyle name="40% - uthevingsfarge 6 26 2" xfId="20421" xr:uid="{F22FCECA-506A-4330-A06B-D32746C706E4}"/>
    <cellStyle name="40% - uthevingsfarge 6 26 2 2" xfId="20422" xr:uid="{B32B9CA4-8827-4980-9B0A-C4FB9B87D046}"/>
    <cellStyle name="40% - uthevingsfarge 6 26 2_AVA DVA EL" xfId="20423" xr:uid="{478C2EFB-5B0A-4FAB-AD0C-07126CB8E1FA}"/>
    <cellStyle name="40% - uthevingsfarge 6 26 3" xfId="20424" xr:uid="{250F5FA5-72A7-4B94-8F44-0B466351582D}"/>
    <cellStyle name="40% - uthevingsfarge 6 26_4Q16" xfId="20425" xr:uid="{489EB774-4A6D-476C-9FE9-D816123C4A94}"/>
    <cellStyle name="40% - uthevingsfarge 6 27" xfId="20426" xr:uid="{6E613D6C-69EF-4A0A-9893-22276F1F5059}"/>
    <cellStyle name="40% - uthevingsfarge 6 27 2" xfId="20427" xr:uid="{1652BF00-8A32-49F2-A572-757021DA46FF}"/>
    <cellStyle name="40% - uthevingsfarge 6 27 2 2" xfId="20428" xr:uid="{410F1146-CC33-47F9-AAA1-CD2C5BCFB663}"/>
    <cellStyle name="40% - uthevingsfarge 6 27 2_AVA DVA EL" xfId="20429" xr:uid="{4D79CEB0-08C3-40D0-935B-6BBAF7DA66F0}"/>
    <cellStyle name="40% - uthevingsfarge 6 27 3" xfId="20430" xr:uid="{F7F97FA6-3EF2-4B57-B937-290DCBFCFD89}"/>
    <cellStyle name="40% - uthevingsfarge 6 27_4Q16" xfId="20431" xr:uid="{0A37FDAD-FBCD-4077-9F61-94372E0C5F24}"/>
    <cellStyle name="40% - uthevingsfarge 6 28" xfId="20432" xr:uid="{6ED48D8C-4C1E-407B-9642-1382BC5136FD}"/>
    <cellStyle name="40% - uthevingsfarge 6 28 2" xfId="20433" xr:uid="{8F0DE12D-D346-4ABA-B080-A3066A93FB7C}"/>
    <cellStyle name="40% - uthevingsfarge 6 28 2 2" xfId="20434" xr:uid="{297481D4-B05D-410A-B710-E0599691F69D}"/>
    <cellStyle name="40% - uthevingsfarge 6 28 2_AVA DVA EL" xfId="20435" xr:uid="{948D4419-DB90-4492-8154-E5808EE47557}"/>
    <cellStyle name="40% - uthevingsfarge 6 28 3" xfId="20436" xr:uid="{BA070851-8163-44A4-9704-A58B722E33F1}"/>
    <cellStyle name="40% - uthevingsfarge 6 28_4Q16" xfId="20437" xr:uid="{507377C6-02EA-44A2-946E-2FA9B14FE068}"/>
    <cellStyle name="40% - uthevingsfarge 6 29" xfId="20438" xr:uid="{D1FD0FEB-6255-40AF-8B39-9948476353CB}"/>
    <cellStyle name="40% - uthevingsfarge 6 29 2" xfId="20439" xr:uid="{6E6D0628-16CC-4C9F-8B30-9A14B3ADE89F}"/>
    <cellStyle name="40% - uthevingsfarge 6 29 2 2" xfId="20440" xr:uid="{2E91ED26-39EE-4825-A5D2-9DD0A7A3D463}"/>
    <cellStyle name="40% - uthevingsfarge 6 29 2_AVA DVA EL" xfId="20441" xr:uid="{56C1F734-ECDE-456C-8B78-81249F9B668E}"/>
    <cellStyle name="40% - uthevingsfarge 6 29 3" xfId="20442" xr:uid="{C026F504-E595-4166-8CB0-BAD128A7EF2C}"/>
    <cellStyle name="40% - uthevingsfarge 6 29_4Q16" xfId="20443"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44"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45"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46" xr:uid="{72CDF27D-3551-44BD-8387-CA0F4C236BF8}"/>
    <cellStyle name="40% - uthevingsfarge 6 3 2 5 3" xfId="20447" xr:uid="{D9BA4FE9-CF8B-4E72-900E-920BC9F6378E}"/>
    <cellStyle name="40% - uthevingsfarge 6 3 2 5_AVA DVA EL" xfId="20448" xr:uid="{57878766-F1E7-4A07-8BD1-3E2E8C0C3F3F}"/>
    <cellStyle name="40% - uthevingsfarge 6 3 2 6" xfId="20449" xr:uid="{A9827988-44ED-4C44-8A3A-0C9721FB1BB9}"/>
    <cellStyle name="40% - uthevingsfarge 6 3 2 6 2" xfId="20450" xr:uid="{BBC07B39-1AA1-465E-9C53-B5FA4607AF89}"/>
    <cellStyle name="40% - uthevingsfarge 6 3 2 6_AVA DVA EL" xfId="20451" xr:uid="{5DBE4430-D367-44B6-BE2D-F85F2D1F185C}"/>
    <cellStyle name="40% - uthevingsfarge 6 3 2 7" xfId="20452"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53"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54"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55" xr:uid="{EBC9C193-F963-430D-BE0F-215DC5440E44}"/>
    <cellStyle name="40% - uthevingsfarge 6 3_4Q16" xfId="20456" xr:uid="{AF304F6E-9F49-4DCB-9673-14A535868E5A}"/>
    <cellStyle name="40% - uthevingsfarge 6 30" xfId="20457" xr:uid="{BA04EBA0-15F9-4132-BAC4-A64B9511DEE3}"/>
    <cellStyle name="40% - uthevingsfarge 6 30 2" xfId="20458" xr:uid="{20A89192-9CD2-4C29-AF86-3EEC4C12F0A8}"/>
    <cellStyle name="40% - uthevingsfarge 6 30 2 2" xfId="20459" xr:uid="{09142AB7-62DD-49D5-9789-06054BEF11B0}"/>
    <cellStyle name="40% - uthevingsfarge 6 30 2_AVA DVA EL" xfId="20460" xr:uid="{F5CAF800-35C7-4AC4-8C54-89D3C33282FB}"/>
    <cellStyle name="40% - uthevingsfarge 6 30 3" xfId="20461" xr:uid="{ADE7477C-E54D-4390-B765-5007F5E5B10D}"/>
    <cellStyle name="40% - uthevingsfarge 6 30_4Q16" xfId="20462" xr:uid="{6EC17F4B-78E9-4207-845F-ACE6CEE408DE}"/>
    <cellStyle name="40% - uthevingsfarge 6 31" xfId="20463" xr:uid="{880A73E4-F683-4AB7-90E8-B5C83A7EBB86}"/>
    <cellStyle name="40% - uthevingsfarge 6 31 2" xfId="20464" xr:uid="{530FFF7F-8B22-4EE2-A2BC-0F9E5F71AE2B}"/>
    <cellStyle name="40% - uthevingsfarge 6 31 2 2" xfId="20465" xr:uid="{65FB9DEA-9F8E-40CC-A0F0-F7BB0A582912}"/>
    <cellStyle name="40% - uthevingsfarge 6 31 2_AVA DVA EL" xfId="20466" xr:uid="{15C071D0-ECA8-42F1-B672-946144984EC2}"/>
    <cellStyle name="40% - uthevingsfarge 6 31 3" xfId="20467" xr:uid="{D18A3EB2-C232-4285-A396-9E3D27A10B36}"/>
    <cellStyle name="40% - uthevingsfarge 6 31_4Q16" xfId="20468" xr:uid="{9A3FD33D-4F4F-4C2A-8F62-D61592B8A7D2}"/>
    <cellStyle name="40% - uthevingsfarge 6 32" xfId="20469" xr:uid="{2BFAB6C2-2DAB-4CC6-8200-A7E6BCF2ECD5}"/>
    <cellStyle name="40% - uthevingsfarge 6 32 2" xfId="20470" xr:uid="{DD0E1F4B-4570-4681-A48E-45997E18C26A}"/>
    <cellStyle name="40% - uthevingsfarge 6 32 2 2" xfId="20471" xr:uid="{BDE6FD12-464D-4469-B85E-4744569F41C6}"/>
    <cellStyle name="40% - uthevingsfarge 6 32 2_AVA DVA EL" xfId="20472" xr:uid="{F8BAB634-92F7-4FFF-925E-653417C82D83}"/>
    <cellStyle name="40% - uthevingsfarge 6 32 3" xfId="20473" xr:uid="{974B25D3-A837-475E-8D2C-F69C794516E2}"/>
    <cellStyle name="40% - uthevingsfarge 6 32_4Q16" xfId="20474" xr:uid="{809B5E73-7079-4700-9D67-8FCE0112EE45}"/>
    <cellStyle name="40% - uthevingsfarge 6 33" xfId="20475" xr:uid="{CA2F6C61-7BF3-48A0-BABA-83F11388E5FD}"/>
    <cellStyle name="40% - uthevingsfarge 6 33 2" xfId="20476" xr:uid="{2B6493BA-96AB-46F2-B44A-BB292CC5B486}"/>
    <cellStyle name="40% - uthevingsfarge 6 33 2 2" xfId="20477" xr:uid="{BEEAF235-C670-47CA-BB2E-2BAB705D8065}"/>
    <cellStyle name="40% - uthevingsfarge 6 33 2_AVA DVA EL" xfId="20478" xr:uid="{6E88E978-5164-42D6-BC61-097F68B73961}"/>
    <cellStyle name="40% - uthevingsfarge 6 33 3" xfId="20479" xr:uid="{B16C4E10-19C0-45B9-93F8-88D0C3F30726}"/>
    <cellStyle name="40% - uthevingsfarge 6 33_4Q16" xfId="20480" xr:uid="{943CF9B2-5F59-4D5A-8A94-A2C11F911F24}"/>
    <cellStyle name="40% - uthevingsfarge 6 34" xfId="20481" xr:uid="{2F4B9A7E-8A55-4BE0-B295-E848AC2100BA}"/>
    <cellStyle name="40% - uthevingsfarge 6 34 2" xfId="20482" xr:uid="{72060393-EEB7-410F-A8F6-76909FEEEF8F}"/>
    <cellStyle name="40% - uthevingsfarge 6 34 2 2" xfId="20483" xr:uid="{A7D612E9-8881-4D4E-B459-E45672087E35}"/>
    <cellStyle name="40% - uthevingsfarge 6 34 2_AVA DVA EL" xfId="20484" xr:uid="{93E9D1F1-B8CD-4597-9C8F-F78A9A5A6076}"/>
    <cellStyle name="40% - uthevingsfarge 6 34 3" xfId="20485" xr:uid="{09548378-AFB5-432D-A358-D56DD78A7629}"/>
    <cellStyle name="40% - uthevingsfarge 6 34_4Q16" xfId="20486" xr:uid="{BA7F9468-102F-431F-9838-C451A355ED25}"/>
    <cellStyle name="40% - uthevingsfarge 6 35" xfId="20487" xr:uid="{A82DF7DD-440E-4F47-9667-29CC9C64EFFA}"/>
    <cellStyle name="40% - uthevingsfarge 6 35 2" xfId="20488" xr:uid="{38760A1D-100F-419E-8283-C29F4F72F0FE}"/>
    <cellStyle name="40% - uthevingsfarge 6 35 2 2" xfId="20489" xr:uid="{D607F4DB-72D7-4933-9AD6-F75391F5EC0B}"/>
    <cellStyle name="40% - uthevingsfarge 6 35 2_AVA DVA EL" xfId="20490" xr:uid="{77B0BBFF-6BA7-4B41-9BA9-7DC6DB711C72}"/>
    <cellStyle name="40% - uthevingsfarge 6 35 3" xfId="20491" xr:uid="{1B4789B0-8162-4D2A-A996-02AB850EE84B}"/>
    <cellStyle name="40% - uthevingsfarge 6 35_4Q16" xfId="20492" xr:uid="{C4B2A668-D083-490C-9FFE-DC630D72AE31}"/>
    <cellStyle name="40% - uthevingsfarge 6 36" xfId="20493" xr:uid="{2488ABC1-CFC8-40DE-880A-E790CFB895AB}"/>
    <cellStyle name="40% - uthevingsfarge 6 36 2" xfId="20494" xr:uid="{90E42241-D817-4E74-95A8-E3A26AB621F3}"/>
    <cellStyle name="40% - uthevingsfarge 6 36 2 2" xfId="20495" xr:uid="{1DAF69FD-9746-4F0B-AF00-B43F215846B3}"/>
    <cellStyle name="40% - uthevingsfarge 6 36 2_AVA DVA EL" xfId="20496" xr:uid="{5BDF4D8C-0505-44D0-93C5-0EBE98D393E5}"/>
    <cellStyle name="40% - uthevingsfarge 6 36 3" xfId="20497" xr:uid="{C7AE88F6-4B41-413B-9C95-954AB809CB73}"/>
    <cellStyle name="40% - uthevingsfarge 6 36_4Q16" xfId="20498" xr:uid="{E3C1A3AC-F821-4410-986B-AF4B1440C3D8}"/>
    <cellStyle name="40% - uthevingsfarge 6 37" xfId="20499" xr:uid="{064D4C47-891F-499E-8A60-0D629C92303A}"/>
    <cellStyle name="40% - uthevingsfarge 6 37 2" xfId="20500" xr:uid="{42DEADB0-715F-481A-84FE-D86C34BBFF45}"/>
    <cellStyle name="40% - uthevingsfarge 6 37 2 2" xfId="20501" xr:uid="{F761F7BE-375A-40F8-80B0-AD5A9C3835AB}"/>
    <cellStyle name="40% - uthevingsfarge 6 37 2_AVA DVA EL" xfId="20502" xr:uid="{EA01F070-472B-4C95-B24D-774730777679}"/>
    <cellStyle name="40% - uthevingsfarge 6 37 3" xfId="20503" xr:uid="{94F4024C-EE5F-4DF8-8A7E-096DB3C3F410}"/>
    <cellStyle name="40% - uthevingsfarge 6 37_4Q16" xfId="20504" xr:uid="{C99E7832-6E98-4821-AAB9-B9CFE85043DE}"/>
    <cellStyle name="40% - uthevingsfarge 6 38" xfId="20505" xr:uid="{D02D7305-C670-44F8-A5CF-ED42957DE623}"/>
    <cellStyle name="40% - uthevingsfarge 6 38 2" xfId="20506" xr:uid="{850C6126-3115-406A-BBA9-DA9E1F2F3D6B}"/>
    <cellStyle name="40% - uthevingsfarge 6 38 2 2" xfId="20507" xr:uid="{C868AA9E-6E39-4F1A-96D9-064A8F7DEF23}"/>
    <cellStyle name="40% - uthevingsfarge 6 38 2_AVA DVA EL" xfId="20508" xr:uid="{1A3D19E2-AB99-438B-8494-5550559D00BF}"/>
    <cellStyle name="40% - uthevingsfarge 6 38 3" xfId="20509" xr:uid="{421AC1FF-51E6-43C8-8EA7-201F6C20FC65}"/>
    <cellStyle name="40% - uthevingsfarge 6 38_4Q16" xfId="20510" xr:uid="{C82B80B3-0DF9-401E-BC50-1CC27018524E}"/>
    <cellStyle name="40% - uthevingsfarge 6 39" xfId="20511" xr:uid="{837962F4-A035-4325-A8D6-E668D8433B49}"/>
    <cellStyle name="40% - uthevingsfarge 6 39 2" xfId="20512" xr:uid="{99173D96-83C8-45E5-9976-FA7D8F9D83A1}"/>
    <cellStyle name="40% - uthevingsfarge 6 39 2 2" xfId="20513" xr:uid="{25CC2B06-EE91-4B64-BE3C-512A1A60551C}"/>
    <cellStyle name="40% - uthevingsfarge 6 39 2_AVA DVA EL" xfId="20514" xr:uid="{7033F5CC-9CED-4A64-BE30-510D3A1A3B40}"/>
    <cellStyle name="40% - uthevingsfarge 6 39 3" xfId="20515" xr:uid="{204D32F2-2E0C-4391-B19B-9529ED5979E8}"/>
    <cellStyle name="40% - uthevingsfarge 6 39_4Q16" xfId="20516" xr:uid="{30D6E187-841D-4AA7-BFF9-0A658CAA53D9}"/>
    <cellStyle name="40% - uthevingsfarge 6 4" xfId="6049" xr:uid="{195409AA-BE43-4993-A3E0-77496B791761}"/>
    <cellStyle name="40% - uthevingsfarge 6 4 10" xfId="41219"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20" xr:uid="{CE5B4307-5E5F-4FAA-BAFE-AFF15E545E73}"/>
    <cellStyle name="40% - uthevingsfarge 6 4 2 6" xfId="41221" xr:uid="{7BA8645E-6329-4238-9553-8307BC733510}"/>
    <cellStyle name="40% - uthevingsfarge 6 4 2 7" xfId="41222" xr:uid="{E7C634C2-AC9F-4DD7-8754-4CD8DC9D9D2B}"/>
    <cellStyle name="40% - uthevingsfarge 6 4 2 8" xfId="41223" xr:uid="{EE6B4C71-A379-4024-B76B-FA478BACDC29}"/>
    <cellStyle name="40% - uthevingsfarge 6 4 2 9" xfId="41224"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17"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18"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19" xr:uid="{7F9FB81D-8128-4970-8AFB-0ABE2CE8E2D7}"/>
    <cellStyle name="40% - uthevingsfarge 6 4 5 3" xfId="20520" xr:uid="{23CD0657-1718-48CA-8719-7C9C2F189768}"/>
    <cellStyle name="40% - uthevingsfarge 6 4 5_AVA DVA EL" xfId="20521" xr:uid="{B7FF9837-8C52-49C4-8A06-FEBE7EEDA6D4}"/>
    <cellStyle name="40% - uthevingsfarge 6 4 6" xfId="20522" xr:uid="{BEB2C253-6DDA-414A-80FF-7BDA5CF3DDAC}"/>
    <cellStyle name="40% - uthevingsfarge 6 4 6 2" xfId="20523" xr:uid="{D492DCC0-F67F-4F42-BF55-231FA62ECB2F}"/>
    <cellStyle name="40% - uthevingsfarge 6 4 6_AVA DVA EL" xfId="20524" xr:uid="{CF395A7B-9723-44E4-A32B-83E18FF79B05}"/>
    <cellStyle name="40% - uthevingsfarge 6 4 7" xfId="20525" xr:uid="{99BE96D3-98A8-4F34-8705-84096E02FAF4}"/>
    <cellStyle name="40% - uthevingsfarge 6 4 8" xfId="41225" xr:uid="{C9729B49-721B-494C-897B-D4A548C93F53}"/>
    <cellStyle name="40% - uthevingsfarge 6 4 9" xfId="41226" xr:uid="{DAE47006-94CA-4330-80D2-10CF48A586A1}"/>
    <cellStyle name="40% - uthevingsfarge 6 4_3. Chng in credit spreads" xfId="6066" xr:uid="{4BFA220A-8DA8-4191-BAE7-19A92684F840}"/>
    <cellStyle name="40% - uthevingsfarge 6 40" xfId="20526" xr:uid="{E0BFCE6E-F843-43C2-9081-6F13FC28F05E}"/>
    <cellStyle name="40% - uthevingsfarge 6 40 2" xfId="20527" xr:uid="{BCDFF17B-1C52-4235-B7FF-F86B06556EF5}"/>
    <cellStyle name="40% - uthevingsfarge 6 40 2 2" xfId="20528" xr:uid="{ED247F6A-D327-4B81-9776-5087F1788CC4}"/>
    <cellStyle name="40% - uthevingsfarge 6 40 2_AVA DVA EL" xfId="20529" xr:uid="{17F16233-5CA3-44EE-983F-12885AEBD684}"/>
    <cellStyle name="40% - uthevingsfarge 6 40 3" xfId="20530" xr:uid="{383331C2-5B8E-4CF8-83AA-D21E5868ECAF}"/>
    <cellStyle name="40% - uthevingsfarge 6 40_4Q16" xfId="20531" xr:uid="{148019EE-792D-4722-A15C-52F4AE46299F}"/>
    <cellStyle name="40% - uthevingsfarge 6 41" xfId="20532" xr:uid="{87CD4840-EC94-42F8-A550-AF0547100457}"/>
    <cellStyle name="40% - uthevingsfarge 6 41 2" xfId="20533" xr:uid="{94E5D813-4866-435E-B2F8-664DCA466A56}"/>
    <cellStyle name="40% - uthevingsfarge 6 41 2 2" xfId="20534" xr:uid="{912A8595-2527-4F04-91AE-3D4ABC885A2C}"/>
    <cellStyle name="40% - uthevingsfarge 6 41 2_AVA DVA EL" xfId="20535" xr:uid="{8A3FDFBB-F155-4845-9409-48D3E9390038}"/>
    <cellStyle name="40% - uthevingsfarge 6 41 3" xfId="20536" xr:uid="{093A1536-EB4B-4CC2-A993-9CB92667393B}"/>
    <cellStyle name="40% - uthevingsfarge 6 41_4Q16" xfId="20537" xr:uid="{8734DF9E-94A2-42F6-A9E8-8B75450549E1}"/>
    <cellStyle name="40% - uthevingsfarge 6 42" xfId="20538" xr:uid="{F8CFB137-5FD9-476C-B493-70EFBAC61D63}"/>
    <cellStyle name="40% - uthevingsfarge 6 42 2" xfId="20539" xr:uid="{5E4FD07D-D0E6-4A44-B460-11585FD3872E}"/>
    <cellStyle name="40% - uthevingsfarge 6 42 2 2" xfId="20540" xr:uid="{88968E30-607C-40AE-9EAA-90C26775190D}"/>
    <cellStyle name="40% - uthevingsfarge 6 42 2_AVA DVA EL" xfId="20541" xr:uid="{92F5AC82-556D-423B-BFEE-3FA16F67D777}"/>
    <cellStyle name="40% - uthevingsfarge 6 42 3" xfId="20542" xr:uid="{FB6E554E-513B-49AE-AF3A-4C3D67A666C1}"/>
    <cellStyle name="40% - uthevingsfarge 6 42_4Q16" xfId="20543" xr:uid="{16C5C66A-6065-4CB6-A4F3-D58BCC029078}"/>
    <cellStyle name="40% - uthevingsfarge 6 43" xfId="20544" xr:uid="{9D756707-502D-4139-A3EF-AAA0CF87B7A3}"/>
    <cellStyle name="40% - uthevingsfarge 6 43 2" xfId="20545" xr:uid="{05453132-9EC2-435B-A37A-E8965310FE9B}"/>
    <cellStyle name="40% - uthevingsfarge 6 43 2 2" xfId="20546" xr:uid="{0CC33D09-827C-4D1B-8A4B-632E08194AE6}"/>
    <cellStyle name="40% - uthevingsfarge 6 43 2_AVA DVA EL" xfId="20547" xr:uid="{5C08FDBD-725E-4AF8-A43E-77AC981DE04C}"/>
    <cellStyle name="40% - uthevingsfarge 6 43 3" xfId="20548" xr:uid="{8B894B7F-86CB-4CA4-9D8A-DC5E8F971E6E}"/>
    <cellStyle name="40% - uthevingsfarge 6 43_4Q16" xfId="20549" xr:uid="{00FD7452-D5BD-4BE5-AA4E-67BD7382DA61}"/>
    <cellStyle name="40% - uthevingsfarge 6 44" xfId="20550" xr:uid="{1227591A-A16D-4C8D-9CB8-75F7E36399F8}"/>
    <cellStyle name="40% - uthevingsfarge 6 44 2" xfId="20551" xr:uid="{E3B74FE2-A978-4CA9-82DC-D5D3E8075E6D}"/>
    <cellStyle name="40% - uthevingsfarge 6 44 2 2" xfId="20552" xr:uid="{FF6A8E2D-F70A-48D2-AC5D-FA1452F17F50}"/>
    <cellStyle name="40% - uthevingsfarge 6 44 2_AVA DVA EL" xfId="20553" xr:uid="{18AF3CA4-B5CD-432D-98E4-79D5C8633640}"/>
    <cellStyle name="40% - uthevingsfarge 6 44 3" xfId="20554" xr:uid="{6BCAC672-E185-46B5-898C-3253FA84701D}"/>
    <cellStyle name="40% - uthevingsfarge 6 44_4Q16" xfId="20555" xr:uid="{3D677BA4-AF66-412A-9726-F6A8CDECABA8}"/>
    <cellStyle name="40% - uthevingsfarge 6 45" xfId="20556" xr:uid="{7DF8F232-1A75-4639-ADEC-C84C5B225E84}"/>
    <cellStyle name="40% - uthevingsfarge 6 45 2" xfId="20557" xr:uid="{0A2D57D0-A420-4568-91D1-B66575FB051E}"/>
    <cellStyle name="40% - uthevingsfarge 6 45 2 2" xfId="20558" xr:uid="{AD3EC725-BB81-48D9-AACF-865161839959}"/>
    <cellStyle name="40% - uthevingsfarge 6 45 2_AVA DVA EL" xfId="20559" xr:uid="{8838F4E5-FF07-4475-BF49-1615690D407E}"/>
    <cellStyle name="40% - uthevingsfarge 6 45 3" xfId="20560" xr:uid="{B10C7217-2627-415C-8080-C5359865AA75}"/>
    <cellStyle name="40% - uthevingsfarge 6 45_4Q16" xfId="20561" xr:uid="{1E9E6FB9-BBF9-46CF-A4D3-1A8DD4CC90F0}"/>
    <cellStyle name="40% - uthevingsfarge 6 46" xfId="20562" xr:uid="{A4BF7313-9ABD-46A5-98D4-53134DB7FE37}"/>
    <cellStyle name="40% - uthevingsfarge 6 46 2" xfId="20563" xr:uid="{81CC8DA8-3E42-4BAC-8A63-2EBDCF7F2280}"/>
    <cellStyle name="40% - uthevingsfarge 6 46 2 2" xfId="20564" xr:uid="{849D4957-ECA9-43CD-866B-C53C4C126DDF}"/>
    <cellStyle name="40% - uthevingsfarge 6 46 2_AVA DVA EL" xfId="20565" xr:uid="{57858974-2A34-4224-9BA5-483A61BC644E}"/>
    <cellStyle name="40% - uthevingsfarge 6 46 3" xfId="20566" xr:uid="{9B4D7019-AD8F-4460-AA18-883BCC80D321}"/>
    <cellStyle name="40% - uthevingsfarge 6 46_4Q16" xfId="20567" xr:uid="{B155948E-5EE8-4AF2-8909-44A57305556B}"/>
    <cellStyle name="40% - uthevingsfarge 6 47" xfId="20568" xr:uid="{B8DA06DC-3613-485A-97DD-2936BE993C28}"/>
    <cellStyle name="40% - uthevingsfarge 6 47 2" xfId="20569" xr:uid="{8E1596F9-54CD-4FBB-A407-18A7CE6AB1B6}"/>
    <cellStyle name="40% - uthevingsfarge 6 47 2 2" xfId="20570" xr:uid="{51605DE3-7C78-4AB4-AC42-8EA89BA1FA1E}"/>
    <cellStyle name="40% - uthevingsfarge 6 47 2_AVA DVA EL" xfId="20571" xr:uid="{7263AF8E-B8E0-487A-A4AA-1D3CC5A62F93}"/>
    <cellStyle name="40% - uthevingsfarge 6 47 3" xfId="20572" xr:uid="{EE47A9D2-FAD6-4999-BC9C-F2C38746F7E3}"/>
    <cellStyle name="40% - uthevingsfarge 6 47_4Q16" xfId="20573" xr:uid="{E09BE031-F737-4F94-A976-286D58EA8430}"/>
    <cellStyle name="40% - uthevingsfarge 6 48" xfId="20574" xr:uid="{252136E4-92B9-4166-BE99-BBE166C06DD2}"/>
    <cellStyle name="40% - uthevingsfarge 6 48 2" xfId="20575" xr:uid="{1E71085C-B67D-44ED-912E-C185AD74FEBB}"/>
    <cellStyle name="40% - uthevingsfarge 6 48 2 2" xfId="20576" xr:uid="{BE0DE88B-952D-4038-9FC2-05B23B3E859C}"/>
    <cellStyle name="40% - uthevingsfarge 6 48 2_AVA DVA EL" xfId="20577" xr:uid="{6670EAB9-D56D-4B42-BF5E-847D8059CBE6}"/>
    <cellStyle name="40% - uthevingsfarge 6 48 3" xfId="20578" xr:uid="{BAF21A9E-BE3F-4F4F-B901-358E049ED141}"/>
    <cellStyle name="40% - uthevingsfarge 6 48_4Q16" xfId="20579" xr:uid="{F52FD0AA-5CD1-47D1-9AF3-1F4824F58BCA}"/>
    <cellStyle name="40% - uthevingsfarge 6 49" xfId="20580" xr:uid="{8F03DE4D-6A57-468E-AD04-AB6D1BCF7731}"/>
    <cellStyle name="40% - uthevingsfarge 6 49 2" xfId="20581" xr:uid="{E2FE4512-FBB4-47C4-9C0F-6253356BD11C}"/>
    <cellStyle name="40% - uthevingsfarge 6 49 2 2" xfId="20582" xr:uid="{247D6AA9-DB8E-43BA-80A1-F348B9D4160C}"/>
    <cellStyle name="40% - uthevingsfarge 6 49 2_AVA DVA EL" xfId="20583" xr:uid="{2EBFBE3C-41F9-4BCC-962D-6BEEA3798FA0}"/>
    <cellStyle name="40% - uthevingsfarge 6 49 3" xfId="20584" xr:uid="{68518957-416A-4D05-94C8-DA7334F7DFD7}"/>
    <cellStyle name="40% - uthevingsfarge 6 49_4Q16" xfId="20585" xr:uid="{0CDE1CC8-CFDD-41F6-9ED8-50AD59143BB3}"/>
    <cellStyle name="40% - uthevingsfarge 6 5" xfId="6067" xr:uid="{84A21897-0643-4FF4-A610-CE5D12E5A007}"/>
    <cellStyle name="40% - uthevingsfarge 6 5 10" xfId="41227"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28" xr:uid="{B701ECA0-049A-40F9-B325-21CAE7B725BF}"/>
    <cellStyle name="40% - uthevingsfarge 6 5 2 6" xfId="41229" xr:uid="{3E65F14B-4558-4574-A45B-AA1158CF4A6D}"/>
    <cellStyle name="40% - uthevingsfarge 6 5 2 7" xfId="41230" xr:uid="{F5BE5978-00B5-4E5B-9C35-05A9C1B1147C}"/>
    <cellStyle name="40% - uthevingsfarge 6 5 2 8" xfId="41231" xr:uid="{0A84D030-98CB-4813-BF8E-8A0AE2FE7B57}"/>
    <cellStyle name="40% - uthevingsfarge 6 5 2 9" xfId="41232"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33" xr:uid="{1946B26D-E010-443E-AD62-99168A1EA9B7}"/>
    <cellStyle name="40% - uthevingsfarge 6 5 7" xfId="41234" xr:uid="{69EBBF8F-311A-4A0B-A0C9-A75320EEA0BE}"/>
    <cellStyle name="40% - uthevingsfarge 6 5 8" xfId="41235" xr:uid="{C7D3A417-64F9-43A0-B6F3-FD511569B7ED}"/>
    <cellStyle name="40% - uthevingsfarge 6 5 9" xfId="41236" xr:uid="{05F45BFE-827B-4664-9847-DE6FC87A863F}"/>
    <cellStyle name="40% - uthevingsfarge 6 5_3. Chng in credit spreads" xfId="6084" xr:uid="{0BA64B70-F09D-41FD-AA88-FA1AEF6E8C78}"/>
    <cellStyle name="40% - uthevingsfarge 6 50" xfId="20586" xr:uid="{30D9DA78-7334-4DA7-966E-B07931E8A193}"/>
    <cellStyle name="40% - uthevingsfarge 6 50 2" xfId="20587" xr:uid="{C4B6F328-8129-4B6E-91BD-23F9C665982A}"/>
    <cellStyle name="40% - uthevingsfarge 6 50 2 2" xfId="20588" xr:uid="{1F25E0D6-1190-447B-B20E-EDE71EEC7236}"/>
    <cellStyle name="40% - uthevingsfarge 6 50 2_AVA DVA EL" xfId="20589" xr:uid="{1EFB192F-8A13-4535-9196-635464E56DE5}"/>
    <cellStyle name="40% - uthevingsfarge 6 50 3" xfId="20590" xr:uid="{711782AE-FFB9-4042-9519-5B8924E253A8}"/>
    <cellStyle name="40% - uthevingsfarge 6 50_4Q16" xfId="20591" xr:uid="{6EE14499-1148-4A2A-810B-B6CD3693D81E}"/>
    <cellStyle name="40% - uthevingsfarge 6 51" xfId="20592" xr:uid="{1C1AFA05-C314-4430-9414-F2AC6502CB59}"/>
    <cellStyle name="40% - uthevingsfarge 6 51 2" xfId="20593" xr:uid="{2F809679-50E3-4F64-B37D-B792291F3EAD}"/>
    <cellStyle name="40% - uthevingsfarge 6 51 2 2" xfId="20594" xr:uid="{6F375AC9-231C-489D-85ED-246B97E25009}"/>
    <cellStyle name="40% - uthevingsfarge 6 51 2_AVA DVA EL" xfId="20595" xr:uid="{307FE2B4-E138-423D-8B9B-B1BB3328C248}"/>
    <cellStyle name="40% - uthevingsfarge 6 51 3" xfId="20596" xr:uid="{7A89C548-A25E-4CCF-B871-DAD498E1B45D}"/>
    <cellStyle name="40% - uthevingsfarge 6 51_4Q16" xfId="20597" xr:uid="{1A770FC4-9E3D-45F2-9F86-9C787C12C184}"/>
    <cellStyle name="40% - uthevingsfarge 6 52" xfId="20598" xr:uid="{F6B0ECF4-73A7-4D63-99D1-570E555D98BE}"/>
    <cellStyle name="40% - uthevingsfarge 6 52 2" xfId="20599" xr:uid="{DF959574-86AC-4BDF-B30B-BAAF072AA1A4}"/>
    <cellStyle name="40% - uthevingsfarge 6 52 2 2" xfId="20600" xr:uid="{0F0389FD-99EE-45C4-84DC-AF8A907B743D}"/>
    <cellStyle name="40% - uthevingsfarge 6 52 2_AVA DVA EL" xfId="20601" xr:uid="{A6833622-A27F-40A8-AA3A-4EB07D094C3D}"/>
    <cellStyle name="40% - uthevingsfarge 6 52 3" xfId="20602" xr:uid="{BC07B4E9-3785-4070-8502-A513690DFB77}"/>
    <cellStyle name="40% - uthevingsfarge 6 52_4Q16" xfId="20603" xr:uid="{983D5784-222C-48B6-9D57-6B1C851C9240}"/>
    <cellStyle name="40% - uthevingsfarge 6 53" xfId="20604" xr:uid="{9EBB043B-5131-4424-88A0-21609D70E284}"/>
    <cellStyle name="40% - uthevingsfarge 6 53 2" xfId="20605" xr:uid="{28C51380-968C-43E4-9B8B-E23FD1D430F2}"/>
    <cellStyle name="40% - uthevingsfarge 6 53 2 2" xfId="20606" xr:uid="{9A817B92-277F-4DAF-9147-02A01DCB2A95}"/>
    <cellStyle name="40% - uthevingsfarge 6 53 2_AVA DVA EL" xfId="20607" xr:uid="{5D86690F-F6F2-4475-ABC7-8BF472E8932D}"/>
    <cellStyle name="40% - uthevingsfarge 6 53 3" xfId="20608" xr:uid="{FD992F37-48DA-42FF-8C41-654765E7D8DF}"/>
    <cellStyle name="40% - uthevingsfarge 6 53_4Q16" xfId="20609" xr:uid="{A1126EF9-E829-4DE7-A2B9-574F4EC68FCB}"/>
    <cellStyle name="40% - uthevingsfarge 6 54" xfId="20610" xr:uid="{5BE5557C-2E7F-4864-9448-1BB5F76D619A}"/>
    <cellStyle name="40% - uthevingsfarge 6 54 2" xfId="20611" xr:uid="{8022F5F6-C9C2-409A-B298-39731AF4E8D5}"/>
    <cellStyle name="40% - uthevingsfarge 6 54 2 2" xfId="20612" xr:uid="{8A3B87D4-FF32-442B-B61A-FC1BD6EF61E7}"/>
    <cellStyle name="40% - uthevingsfarge 6 54 2_AVA DVA EL" xfId="20613" xr:uid="{C0896734-0031-4A59-A7E1-1630E74341DF}"/>
    <cellStyle name="40% - uthevingsfarge 6 54 3" xfId="20614" xr:uid="{A2BA0F26-DE1C-4C09-B8D3-76916CABFF9A}"/>
    <cellStyle name="40% - uthevingsfarge 6 54_4Q16" xfId="20615" xr:uid="{D4B0E9E7-F211-4542-B04C-8E582239860B}"/>
    <cellStyle name="40% - uthevingsfarge 6 55" xfId="20616" xr:uid="{EF4F74F3-F7CE-4EEC-BD78-CFF2B23BC699}"/>
    <cellStyle name="40% - uthevingsfarge 6 55 2" xfId="20617" xr:uid="{55895E6D-4885-4D7A-88FD-A75CA51DF813}"/>
    <cellStyle name="40% - uthevingsfarge 6 55 2 2" xfId="20618" xr:uid="{95C0400E-809C-42BF-B997-AF6DDFEA87D6}"/>
    <cellStyle name="40% - uthevingsfarge 6 55 2_AVA DVA EL" xfId="20619" xr:uid="{104D82CC-46BE-4609-9484-F70523A061D4}"/>
    <cellStyle name="40% - uthevingsfarge 6 55 3" xfId="20620" xr:uid="{80E09FCF-40D6-45E9-A286-F78F76741B05}"/>
    <cellStyle name="40% - uthevingsfarge 6 55_4Q16" xfId="20621" xr:uid="{BB5A0093-AC18-47CA-8DDB-E57ADD7C077D}"/>
    <cellStyle name="40% - uthevingsfarge 6 56" xfId="20622" xr:uid="{2E23A21A-015C-4351-A710-986ADE393CD9}"/>
    <cellStyle name="40% - uthevingsfarge 6 56 2" xfId="20623" xr:uid="{C3049F07-DCD6-4F48-872E-D6F7CDE0292D}"/>
    <cellStyle name="40% - uthevingsfarge 6 56 2 2" xfId="20624" xr:uid="{9144809D-BFEA-47A3-B6C8-9B09972D5C2F}"/>
    <cellStyle name="40% - uthevingsfarge 6 56 2_AVA DVA EL" xfId="20625" xr:uid="{33E29B95-8A54-48FD-9D48-A7B207809007}"/>
    <cellStyle name="40% - uthevingsfarge 6 56 3" xfId="20626" xr:uid="{CEB081DA-E128-485C-B2CC-6403800DA060}"/>
    <cellStyle name="40% - uthevingsfarge 6 56_4Q16" xfId="20627" xr:uid="{94B0E01E-1A98-46BC-82DB-AC1A4B4C0FBE}"/>
    <cellStyle name="40% - uthevingsfarge 6 57" xfId="20628" xr:uid="{45E2B912-FB35-4D07-8DAA-945FE745AE02}"/>
    <cellStyle name="40% - uthevingsfarge 6 57 2" xfId="20629" xr:uid="{3C27D05C-C34F-4C49-9D74-276DABB1B3DF}"/>
    <cellStyle name="40% - uthevingsfarge 6 57 2 2" xfId="20630" xr:uid="{1529DF71-36B5-42FA-B154-582104697676}"/>
    <cellStyle name="40% - uthevingsfarge 6 57 2_AVA DVA EL" xfId="20631" xr:uid="{1068C412-F019-44FA-9286-6CE51989A370}"/>
    <cellStyle name="40% - uthevingsfarge 6 57 3" xfId="20632" xr:uid="{B6933746-77AB-4E09-84BE-AAFB1C9663D3}"/>
    <cellStyle name="40% - uthevingsfarge 6 57_4Q16" xfId="20633" xr:uid="{D3C290EB-F016-474F-95D9-83B98219FBD9}"/>
    <cellStyle name="40% - uthevingsfarge 6 58" xfId="20634" xr:uid="{FE2BD350-AC99-4562-B21D-CD672FD5899F}"/>
    <cellStyle name="40% - uthevingsfarge 6 58 2" xfId="20635" xr:uid="{14B1F995-088D-433B-B5B7-FFB2D295DCC3}"/>
    <cellStyle name="40% - uthevingsfarge 6 58 2 2" xfId="20636" xr:uid="{CDD25057-E655-478E-9B7E-2174562EDCCD}"/>
    <cellStyle name="40% - uthevingsfarge 6 58 2_AVA DVA EL" xfId="20637" xr:uid="{5787EB57-A465-4B8F-B8CD-FE8B93A4A647}"/>
    <cellStyle name="40% - uthevingsfarge 6 58 3" xfId="20638" xr:uid="{238E428B-C29F-421F-A189-9473E6A9254F}"/>
    <cellStyle name="40% - uthevingsfarge 6 58_4Q16" xfId="20639" xr:uid="{F847A658-E351-4D87-B706-B8A19A143857}"/>
    <cellStyle name="40% - uthevingsfarge 6 59" xfId="20640" xr:uid="{6AC8E410-C1E5-42D0-817A-A5066B4A6811}"/>
    <cellStyle name="40% - uthevingsfarge 6 59 2" xfId="20641" xr:uid="{9633BA75-657A-4632-9352-4E70C230E780}"/>
    <cellStyle name="40% - uthevingsfarge 6 59 2 2" xfId="20642" xr:uid="{93F74A36-A97A-4105-818E-7A1CA9916FB3}"/>
    <cellStyle name="40% - uthevingsfarge 6 59 2_AVA DVA EL" xfId="20643" xr:uid="{758FC2F4-A54C-4FFF-A9A9-059CD0BE96F9}"/>
    <cellStyle name="40% - uthevingsfarge 6 59 3" xfId="20644" xr:uid="{AB1ADB56-6AEF-4938-BD98-8847D77F4493}"/>
    <cellStyle name="40% - uthevingsfarge 6 59_4Q16" xfId="20645"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37"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46" xr:uid="{6F98CBDC-DDE5-44B7-B2C8-294BC910AEAB}"/>
    <cellStyle name="40% - uthevingsfarge 6 6 6" xfId="41238" xr:uid="{7D4C321D-14AD-4EAC-A30D-A8FA3D356E90}"/>
    <cellStyle name="40% - uthevingsfarge 6 6 7" xfId="41239" xr:uid="{92157F08-08A5-4831-974E-9AEA2D6AE399}"/>
    <cellStyle name="40% - uthevingsfarge 6 6 8" xfId="41240" xr:uid="{DFFC4A7C-CB74-4877-9EEA-D6A704FB95F3}"/>
    <cellStyle name="40% - uthevingsfarge 6 6 9" xfId="41241" xr:uid="{FB148FCF-A68B-490C-8911-CBF1DECA64B9}"/>
    <cellStyle name="40% - uthevingsfarge 6 6_3. Chng in credit spreads" xfId="6093" xr:uid="{66378C75-B57F-4807-A195-3B423C67C90A}"/>
    <cellStyle name="40% - uthevingsfarge 6 60" xfId="20647" xr:uid="{B1DC7EB2-46CC-404D-B326-78B64259573E}"/>
    <cellStyle name="40% - uthevingsfarge 6 60 2" xfId="20648" xr:uid="{A1EACF2C-C4FC-4B14-A29F-34649D034BD9}"/>
    <cellStyle name="40% - uthevingsfarge 6 60 3" xfId="20649" xr:uid="{8CB0E691-A737-4DC6-9A6D-7B94E600BD0D}"/>
    <cellStyle name="40% - uthevingsfarge 6 60_AVA DVA EL" xfId="20650" xr:uid="{28E59470-1B03-4D07-B71F-50DD76BC0B01}"/>
    <cellStyle name="40% - uthevingsfarge 6 61" xfId="20651" xr:uid="{B95D89DC-6846-4865-95C4-F8B3AAEBA2C3}"/>
    <cellStyle name="40% - uthevingsfarge 6 61 2" xfId="20652" xr:uid="{BFB7E7BB-F2D8-4747-AD5B-15EA4AD6EF72}"/>
    <cellStyle name="40% - uthevingsfarge 6 61 3" xfId="20653" xr:uid="{6821397D-3E2E-4D96-8557-0862A3887C9F}"/>
    <cellStyle name="40% - uthevingsfarge 6 61_AVA DVA EL" xfId="20654" xr:uid="{07FC808B-CE0E-4789-819A-07137BD5B99E}"/>
    <cellStyle name="40% - uthevingsfarge 6 62" xfId="20655" xr:uid="{1933DEB3-818A-4C07-8B3D-51EBB0DBB176}"/>
    <cellStyle name="40% - uthevingsfarge 6 62 2" xfId="20656" xr:uid="{400084C1-01E8-472C-81B5-B0A9167C7C55}"/>
    <cellStyle name="40% - uthevingsfarge 6 62_AVA DVA EL" xfId="20657" xr:uid="{31ACE9CA-90C3-4ACE-ABB2-E332D0412270}"/>
    <cellStyle name="40% - uthevingsfarge 6 63" xfId="20658" xr:uid="{8D0D243B-2FA3-4263-A4DE-62AB6DCFC93E}"/>
    <cellStyle name="40% - uthevingsfarge 6 64" xfId="20659" xr:uid="{3302365E-AF3E-45EC-9413-8D79667B26DA}"/>
    <cellStyle name="40% - uthevingsfarge 6 65" xfId="20660" xr:uid="{C22310E9-96C1-4C61-BB9B-FB3C61543628}"/>
    <cellStyle name="40% - uthevingsfarge 6 66" xfId="20661" xr:uid="{E7CBDF7B-E18D-4CC9-B8D4-008A564DECD7}"/>
    <cellStyle name="40% - uthevingsfarge 6 7" xfId="6094" xr:uid="{493FF05F-5A6A-4BE5-B87D-6CA55FB7A7C6}"/>
    <cellStyle name="40% - uthevingsfarge 6 7 2" xfId="6095" xr:uid="{066FA133-4816-47C5-8777-779DA7E88392}"/>
    <cellStyle name="40% - uthevingsfarge 6 7 2 2" xfId="20662" xr:uid="{F42EFD57-62C3-476A-A0B3-0A1D3C164353}"/>
    <cellStyle name="40% - uthevingsfarge 6 7 2_AVA DVA EL" xfId="20663" xr:uid="{8B4DB50C-5362-476B-B82D-50CAFFE4CEB8}"/>
    <cellStyle name="40% - uthevingsfarge 6 7 3" xfId="20664" xr:uid="{75F7747C-4FFC-49E6-B62F-E99011FC77C3}"/>
    <cellStyle name="40% - uthevingsfarge 6 7 3 2" xfId="20665" xr:uid="{2C6B962D-0D31-4D42-B392-438CCC47D5E4}"/>
    <cellStyle name="40% - uthevingsfarge 6 7 3_AVA DVA EL" xfId="20666" xr:uid="{271463A1-F3B4-4F64-9279-75F7BADC5347}"/>
    <cellStyle name="40% - uthevingsfarge 6 7 4" xfId="20667" xr:uid="{0BDE763C-32CD-45ED-95FB-376669FD6C4B}"/>
    <cellStyle name="40% - uthevingsfarge 6 7 5" xfId="20668"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669" xr:uid="{70ED62E9-DB8F-41CB-BA31-4670BF36BEF8}"/>
    <cellStyle name="40% - uthevingsfarge 6 8 2_AVA DVA EL" xfId="20670" xr:uid="{71977804-5398-455A-9560-3E8D593CBCE2}"/>
    <cellStyle name="40% - uthevingsfarge 6 8 3" xfId="20671" xr:uid="{838E17EB-EBD1-4F58-9DF7-7C2A0D5EEB09}"/>
    <cellStyle name="40% - uthevingsfarge 6 8_3. Chng in credit spreads" xfId="6099" xr:uid="{8740BB79-FB9F-4A6F-AEFC-C38142812A48}"/>
    <cellStyle name="40% - uthevingsfarge 6 9" xfId="6100" xr:uid="{F768E610-CA00-476A-AC75-B50BFBB36FFC}"/>
    <cellStyle name="40% - uthevingsfarge 6 9 2" xfId="20672" xr:uid="{3EF62316-4E71-4B42-8C8C-31AF4B7F865B}"/>
    <cellStyle name="40% - uthevingsfarge 6 9 2 2" xfId="20673" xr:uid="{E4EBAA7F-B20F-4CBC-B3A9-1AF8F8AADBAF}"/>
    <cellStyle name="40% - uthevingsfarge 6 9 2_AVA DVA EL" xfId="20674" xr:uid="{BC449DD9-4489-4563-BCCF-71D3B9D018FE}"/>
    <cellStyle name="40% - uthevingsfarge 6 9 3" xfId="20675" xr:uid="{B0E38240-D608-489C-9AD1-B3AD38A790F9}"/>
    <cellStyle name="40% - uthevingsfarge 6 9_4Q16" xfId="20676" xr:uid="{188633B9-B483-49BF-B66E-8775A8389C1F}"/>
    <cellStyle name="40% - uthevingsfarge 6_7. Other MTM adjustments" xfId="6101" xr:uid="{2D9CDA4E-5B20-4D8F-AF9D-9BC89C4FA365}"/>
    <cellStyle name="40% - Акцент1" xfId="6102" xr:uid="{2F6863E2-D0B4-4AFC-8CAF-A90494DA44F6}"/>
    <cellStyle name="40% - Акцент1 2" xfId="20677" xr:uid="{FA44E08B-05DF-4CE1-9A1B-76B3ACD0B1BC}"/>
    <cellStyle name="40% - Акцент1 3" xfId="20678" xr:uid="{CBF1FE07-0CB3-4B3E-BC3D-B360CD3A5824}"/>
    <cellStyle name="40% - Акцент1_AVA DVA EL" xfId="20679" xr:uid="{14C76236-B32F-4D8B-857C-6277BECDFCF8}"/>
    <cellStyle name="40% - Акцент2" xfId="6103" xr:uid="{35CF4AC5-826D-477C-8F63-D0A2F6DA492D}"/>
    <cellStyle name="40% - Акцент2 2" xfId="20680" xr:uid="{9209BE4A-9DF3-4B8F-8127-B245AC7D32FA}"/>
    <cellStyle name="40% - Акцент2 3" xfId="20681" xr:uid="{53A8B373-5C71-45EE-88FB-5540E522AD86}"/>
    <cellStyle name="40% - Акцент2_AVA DVA EL" xfId="20682" xr:uid="{AD17175B-305D-44CC-8B96-0FD953934A7A}"/>
    <cellStyle name="40% - Акцент3" xfId="6104" xr:uid="{9A9C2C84-99BC-431F-BAD5-535CBAF23366}"/>
    <cellStyle name="40% - Акцент3 2" xfId="20683" xr:uid="{CFCB4905-4AF4-46FF-916C-BBCB6259F801}"/>
    <cellStyle name="40% - Акцент3 3" xfId="20684" xr:uid="{BDABE4CA-3D6D-4C74-8691-10CB87B1E29E}"/>
    <cellStyle name="40% - Акцент3_AVA DVA EL" xfId="20685" xr:uid="{9BC74440-6FBC-4371-89EB-A0CE4CC320AB}"/>
    <cellStyle name="40% - Акцент4" xfId="6105" xr:uid="{80C6DD86-C991-4A30-A57A-107E7FB1C331}"/>
    <cellStyle name="40% - Акцент4 2" xfId="20686" xr:uid="{A3191A8B-3D7E-4D0B-822A-79C329C021EF}"/>
    <cellStyle name="40% - Акцент4 3" xfId="20687" xr:uid="{C2CFE4C2-173B-489C-8463-FD3A864740D0}"/>
    <cellStyle name="40% - Акцент4_AVA DVA EL" xfId="20688" xr:uid="{BAF373E3-D3A1-46BD-A138-B84CCC469F96}"/>
    <cellStyle name="40% - Акцент5" xfId="6106" xr:uid="{0BC4FA27-6791-4FBF-AC00-9CA446D6FE68}"/>
    <cellStyle name="40% - Акцент5 2" xfId="20689" xr:uid="{3E20F9EF-1FF5-424C-84D8-50CD12B291FA}"/>
    <cellStyle name="40% - Акцент5 3" xfId="20690" xr:uid="{1827984A-D9D1-48AC-85E3-8A7B73709262}"/>
    <cellStyle name="40% - Акцент5_AVA DVA EL" xfId="20691" xr:uid="{3D2E04B2-AC95-42D7-8319-2ED21FEABEBE}"/>
    <cellStyle name="40% - Акцент6" xfId="6107" xr:uid="{DA2F3DBB-DD0F-4F7F-8F79-915B22D97421}"/>
    <cellStyle name="40% - Акцент6 2" xfId="20692" xr:uid="{C4D9E899-AF00-4C80-8634-6BF8BD627E30}"/>
    <cellStyle name="40% - Акцент6 3" xfId="20693" xr:uid="{893BFABF-4794-4D51-B754-49B728A42B73}"/>
    <cellStyle name="40% - Акцент6_AVA DVA EL" xfId="20694" xr:uid="{44576F64-FACB-407D-9498-BE72FD77AFF4}"/>
    <cellStyle name="49" xfId="6108" xr:uid="{EC0CDC2D-2AF3-4853-BEA8-309A888BB7AC}"/>
    <cellStyle name="49 2" xfId="41242" xr:uid="{ED5C727E-D059-4659-837C-A7503DC1D295}"/>
    <cellStyle name="49_Cap.adeq" xfId="41919" xr:uid="{8046D08F-D358-4B91-9FB1-D0E377E13A8C}"/>
    <cellStyle name="5,7" xfId="41974" xr:uid="{B97EEF86-8459-43A3-B37D-E764C7546BD2}"/>
    <cellStyle name="60 % - Markeringsfarve1" xfId="20695" xr:uid="{ECA19B6A-F0F5-4DFE-B0F5-C1271CC9250C}"/>
    <cellStyle name="60 % - Markeringsfarve1 2" xfId="20696" xr:uid="{DC73A247-DEA1-4B1E-88F1-969492B4F093}"/>
    <cellStyle name="60 % - Markeringsfarve1 3" xfId="20697" xr:uid="{6C7E603A-27BA-48CA-AE44-375EDFFC5A1D}"/>
    <cellStyle name="60 % - Markeringsfarve1_AVA DVA EL" xfId="20698" xr:uid="{79BE73A0-0F0A-4B9D-B71F-9FCAD8CB23EB}"/>
    <cellStyle name="60 % - Markeringsfarve2" xfId="20699" xr:uid="{949E1EE5-71C3-4466-88CC-2D839B8A5090}"/>
    <cellStyle name="60 % - Markeringsfarve2 2" xfId="20700" xr:uid="{040EF15C-5E4A-40E1-A4C2-45F9053FEA02}"/>
    <cellStyle name="60 % - Markeringsfarve2 3" xfId="20701" xr:uid="{9589DEAD-2F90-4A66-BBDB-E54F72D65B12}"/>
    <cellStyle name="60 % - Markeringsfarve2_AVA DVA EL" xfId="20702" xr:uid="{1899789D-74ED-4B68-BE7D-1DB7F8F0E5D1}"/>
    <cellStyle name="60 % - Markeringsfarve3" xfId="20703" xr:uid="{6AB0F068-6CB5-4421-A95F-B5563ECF8AFA}"/>
    <cellStyle name="60 % - Markeringsfarve3 2" xfId="20704" xr:uid="{DF357817-7CCF-471C-A76A-45D0FDE1A11F}"/>
    <cellStyle name="60 % - Markeringsfarve3 3" xfId="20705" xr:uid="{6CB6B155-C6BE-4AAA-BDF6-FA75063C5340}"/>
    <cellStyle name="60 % - Markeringsfarve3_AVA DVA EL" xfId="20706" xr:uid="{B7DBC666-EB34-42D1-8A26-703EBB7A6A3E}"/>
    <cellStyle name="60 % - Markeringsfarve4" xfId="20707" xr:uid="{74F740E7-B2E1-4268-B06B-34313691B973}"/>
    <cellStyle name="60 % - Markeringsfarve4 2" xfId="20708" xr:uid="{05BFA110-DC38-4338-806A-B736A4D87B50}"/>
    <cellStyle name="60 % - Markeringsfarve4 3" xfId="20709" xr:uid="{3EEF0D9C-861A-4BC6-85A1-5DD9E6CD53B8}"/>
    <cellStyle name="60 % - Markeringsfarve4_AVA DVA EL" xfId="20710" xr:uid="{48A64A80-EAD8-44CD-A66A-E2564AD8FD69}"/>
    <cellStyle name="60 % - Markeringsfarve5" xfId="20711" xr:uid="{93B22598-E767-4CDD-B718-71B0F9A062B4}"/>
    <cellStyle name="60 % - Markeringsfarve5 2" xfId="20712" xr:uid="{BAE52AAD-DA83-4418-92D1-164FE02D5460}"/>
    <cellStyle name="60 % - Markeringsfarve5 3" xfId="20713" xr:uid="{D29345E3-3910-4B28-BD9D-B8217DFF7AA5}"/>
    <cellStyle name="60 % - Markeringsfarve5_AVA DVA EL" xfId="20714" xr:uid="{84370F1B-816F-46A5-8CC9-2A05A80B4FBD}"/>
    <cellStyle name="60 % - Markeringsfarve6" xfId="20715" xr:uid="{7F46132B-4931-4503-B007-4AEEC7AC0AD1}"/>
    <cellStyle name="60 % - Markeringsfarve6 2" xfId="20716" xr:uid="{8BA1EC93-A932-4C89-824F-1B5DC6E24BB9}"/>
    <cellStyle name="60 % - Markeringsfarve6 3" xfId="20717" xr:uid="{DB40BDB5-9E10-421F-B3D5-C7C4875FF603}"/>
    <cellStyle name="60 % - Markeringsfarve6_AVA DVA EL" xfId="20718" xr:uid="{B960FA20-D659-4766-A4AE-A39953CCF02D}"/>
    <cellStyle name="60% - 1. jelölőszín" xfId="20719" xr:uid="{06638357-AF69-4172-BADA-224BE8953A83}"/>
    <cellStyle name="60% - 1. jelölőszín 2" xfId="20720" xr:uid="{E5E76834-5B27-4895-ACDC-A44FFAFA792C}"/>
    <cellStyle name="60% - 1. jelölőszín_AVA DVA EL" xfId="20721" xr:uid="{09C67432-0EAA-4944-97CC-A6A9245E211D}"/>
    <cellStyle name="60% - 2. jelölőszín" xfId="20722" xr:uid="{BF486DE4-B7F4-40E8-B1C5-83286C277392}"/>
    <cellStyle name="60% - 2. jelölőszín 2" xfId="20723" xr:uid="{24DAB46B-5E1A-488B-8FC5-D64B0D5B2D16}"/>
    <cellStyle name="60% - 2. jelölőszín_AVA DVA EL" xfId="20724" xr:uid="{9EDE37B7-586E-433F-A0F1-D4697CA101C8}"/>
    <cellStyle name="60% - 3. jelölőszín" xfId="20725" xr:uid="{3245335A-CF0C-4610-B799-BC4088880CEB}"/>
    <cellStyle name="60% - 3. jelölőszín 2" xfId="20726" xr:uid="{8366F661-FF25-4BC0-91C4-21123D0F1215}"/>
    <cellStyle name="60% - 3. jelölőszín_AVA DVA EL" xfId="20727" xr:uid="{4F84B1AB-DCE9-4462-8E14-3AB7E953F1DA}"/>
    <cellStyle name="60% - 4. jelölőszín" xfId="20728" xr:uid="{95C86A91-63DC-4ED4-B41A-54189961699A}"/>
    <cellStyle name="60% - 4. jelölőszín 2" xfId="20729" xr:uid="{1F1AAADB-17AA-4424-85E5-18EFE4B687AC}"/>
    <cellStyle name="60% - 4. jelölőszín_AVA DVA EL" xfId="20730" xr:uid="{05ABC643-14C4-48B7-8C7F-94D052D5AF3D}"/>
    <cellStyle name="60% - 5. jelölőszín" xfId="20731" xr:uid="{E6A557A1-EF22-408E-85DB-B2195238A24F}"/>
    <cellStyle name="60% - 5. jelölőszín 2" xfId="20732" xr:uid="{008ECB3E-160D-4AED-8D73-8AB1BD5786F8}"/>
    <cellStyle name="60% - 5. jelölőszín_AVA DVA EL" xfId="20733" xr:uid="{FB03748B-B16C-4A50-91B9-4F2DF09A1582}"/>
    <cellStyle name="60% - 6. jelölőszín" xfId="20734" xr:uid="{1F5FCC63-C086-4651-83BA-771FC4E54A83}"/>
    <cellStyle name="60% - 6. jelölőszín 2" xfId="20735" xr:uid="{65B7AACD-6A3E-4391-8ECA-ADE1F19E056D}"/>
    <cellStyle name="60% - 6. jelölőszín_AVA DVA EL" xfId="20736" xr:uid="{92FAC797-EC06-4722-B120-E9B21CC7556E}"/>
    <cellStyle name="60% - Accent1" xfId="6109" xr:uid="{7E6C54DF-A2FF-47E7-8C51-E84519B85993}"/>
    <cellStyle name="60% - Accent1 10" xfId="20737" xr:uid="{2F04EE9D-E7EE-49C3-A7D5-4D28355C15A9}"/>
    <cellStyle name="60% - Accent1 10 2" xfId="20738" xr:uid="{4479519E-31AD-4CC9-84CD-5AE3D260B16B}"/>
    <cellStyle name="60% - Accent1 10 3" xfId="20739" xr:uid="{B3BDE93E-4E8F-4CF1-B565-DC5875D0EC6F}"/>
    <cellStyle name="60% - Accent1 10_AVA DVA EL" xfId="20740" xr:uid="{8552822D-4DF9-4DB2-9D07-5EC7AA9EE45B}"/>
    <cellStyle name="60% - Accent1 11" xfId="20741" xr:uid="{12A728F2-8B21-4A92-A9FF-8AD26015A7C5}"/>
    <cellStyle name="60% - Accent1 11 2" xfId="20742" xr:uid="{26A5D3E1-DCD6-4A62-A13A-DFFDEBB255DA}"/>
    <cellStyle name="60% - Accent1 11 3" xfId="20743" xr:uid="{913B2585-B524-45EA-AE20-C3BF6615E707}"/>
    <cellStyle name="60% - Accent1 11_AVA DVA EL" xfId="20744" xr:uid="{B279127E-FA4A-4642-A692-3CF880D8D1D5}"/>
    <cellStyle name="60% - Accent1 12" xfId="20745" xr:uid="{8AC1B2DC-5433-4DBA-9030-EE9563BB427B}"/>
    <cellStyle name="60% - Accent1 12 2" xfId="20746" xr:uid="{4534499E-AC56-4144-9579-5286B0D4502B}"/>
    <cellStyle name="60% - Accent1 12 3" xfId="20747" xr:uid="{E9F0F80A-6410-4755-96AB-424C76FEDE68}"/>
    <cellStyle name="60% - Accent1 12_AVA DVA EL" xfId="20748" xr:uid="{AB02B94C-7A93-47E8-BD61-7E4E3D2F09A4}"/>
    <cellStyle name="60% - Accent1 13" xfId="20749" xr:uid="{E69B653F-527C-4EC2-B59F-CB7C9E0F41D8}"/>
    <cellStyle name="60% - Accent1 13 2" xfId="20750" xr:uid="{4E03E67B-D78F-451C-906C-4C1BA1B8B8E9}"/>
    <cellStyle name="60% - Accent1 13 3" xfId="20751" xr:uid="{C3D44B34-4880-4866-8A99-C3A7A92F1035}"/>
    <cellStyle name="60% - Accent1 13_AVA DVA EL" xfId="20752" xr:uid="{2FC3476C-5235-4F83-94C7-67155A1C2DC2}"/>
    <cellStyle name="60% - Accent1 15" xfId="42706" xr:uid="{DE87ACAA-5A94-4083-8A00-7EE439C35C11}"/>
    <cellStyle name="60% - Accent1 16" xfId="42748" xr:uid="{D84CD3BA-5C62-4862-A731-D2E708CB4325}"/>
    <cellStyle name="60% - Accent1 17" xfId="42786" xr:uid="{6F87654F-772B-4A89-BF99-8A1874459ED5}"/>
    <cellStyle name="60% - Accent1 2" xfId="6110" xr:uid="{0465A5E9-9008-400F-BB3D-EA0B370B7B3A}"/>
    <cellStyle name="60% - Accent1 2 2" xfId="6111" xr:uid="{1B4B1274-46A0-42B8-897A-049CC1B388C0}"/>
    <cellStyle name="60% - Accent1 2 2 2" xfId="20753" xr:uid="{FCF1A1E4-933D-4402-8C8F-406645648C64}"/>
    <cellStyle name="60% - Accent1 2 2 2 2" xfId="20754" xr:uid="{4879785D-3DAB-45A5-9708-DCC759D685E4}"/>
    <cellStyle name="60% - Accent1 2 2 2 3" xfId="20755" xr:uid="{65224D14-BF02-482F-BC60-573CC541BA3D}"/>
    <cellStyle name="60% - Accent1 2 2 2_AVA DVA EL" xfId="20756" xr:uid="{DA6224E8-4BD9-48FC-805F-5A79C434B095}"/>
    <cellStyle name="60% - Accent1 2 2 3" xfId="20757" xr:uid="{84E1D1B0-6CDE-4E9C-B007-79F37DEF40AA}"/>
    <cellStyle name="60% - Accent1 2 2 3 2" xfId="20758" xr:uid="{6C514A64-E04F-4371-BD78-CC6E46203BC5}"/>
    <cellStyle name="60% - Accent1 2 2 3 3" xfId="20759" xr:uid="{D21477CB-DA39-46F2-9DF9-9ABADE35DFD2}"/>
    <cellStyle name="60% - Accent1 2 2 3_AVA DVA EL" xfId="20760" xr:uid="{FE74FB2E-1C32-46A5-AB9B-96981492B2AF}"/>
    <cellStyle name="60% - Accent1 2 2 4" xfId="20761" xr:uid="{1F31F4C4-09EC-4714-B4FC-3CC3A182F062}"/>
    <cellStyle name="60% - Accent1 2 2 4 2" xfId="20762" xr:uid="{C086EBC0-CA3B-4F3A-BDDA-B68A7C08B632}"/>
    <cellStyle name="60% - Accent1 2 2 4 3" xfId="20763" xr:uid="{2866D909-6E81-479D-8C99-4366A374A193}"/>
    <cellStyle name="60% - Accent1 2 2 4_AVA DVA EL" xfId="20764" xr:uid="{8DAB17BF-B07C-4A72-9699-EDADA3223106}"/>
    <cellStyle name="60% - Accent1 2 2 5" xfId="20765" xr:uid="{BC20ACAC-1C65-4BC0-8754-74CF525D2226}"/>
    <cellStyle name="60% - Accent1 2 2 5 2" xfId="20766" xr:uid="{E20BC283-544A-4856-90D1-7DBDA84D0D6B}"/>
    <cellStyle name="60% - Accent1 2 2 5 3" xfId="20767" xr:uid="{A9BB1B3F-C1FA-4A2F-A3DD-5B08FCC730BF}"/>
    <cellStyle name="60% - Accent1 2 2 5_AVA DVA EL" xfId="20768" xr:uid="{F2F9965C-411E-451B-A868-1FB89DDB3DDF}"/>
    <cellStyle name="60% - Accent1 2 2 6" xfId="20769" xr:uid="{358939BA-849F-454F-8ED9-BD0C28402716}"/>
    <cellStyle name="60% - Accent1 2 2 6 2" xfId="20770" xr:uid="{CB5EA415-F80E-4721-B679-7D288DB69227}"/>
    <cellStyle name="60% - Accent1 2 2 6 3" xfId="20771" xr:uid="{5DBDE150-E55E-48FB-89A8-B9FA6FCB5BA3}"/>
    <cellStyle name="60% - Accent1 2 2 6_AVA DVA EL" xfId="20772" xr:uid="{43C49999-88C3-4CBB-90E2-E4B3B7FCA975}"/>
    <cellStyle name="60% - Accent1 2 2 7" xfId="20773" xr:uid="{FB60B650-D564-4EAD-AC37-E3CE93889974}"/>
    <cellStyle name="60% - Accent1 2 2_AVA DVA EL" xfId="20774" xr:uid="{2B5E9D4B-F63C-4DA5-9E75-3370511B0F31}"/>
    <cellStyle name="60% - Accent1 2 3" xfId="6112" xr:uid="{F0A1DBC2-DC59-476B-8381-6F3CBBA9DD5E}"/>
    <cellStyle name="60% - Accent1 2 3 2" xfId="6113" xr:uid="{526567F5-2FE2-462B-B479-CC07BF1694F9}"/>
    <cellStyle name="60% - Accent1 2 3 2 2" xfId="20775" xr:uid="{4511BB85-5F96-47C6-95C8-9667126A9A70}"/>
    <cellStyle name="60% - Accent1 2 3 2 3" xfId="20776" xr:uid="{B90AE422-005C-4E31-8CAA-703073797A1B}"/>
    <cellStyle name="60% - Accent1 2 3 2_AVA DVA EL" xfId="20777"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43" xr:uid="{339FE402-3362-4D02-846C-2905EA147D5B}"/>
    <cellStyle name="60% - Accent1 2 3_AVA DVA EL" xfId="20778" xr:uid="{3C17FEBE-4637-4910-A44F-1087771487F9}"/>
    <cellStyle name="60% - Accent1 2 4" xfId="6117" xr:uid="{DC927BE8-C8DD-46BB-B458-DD99A25BFFDE}"/>
    <cellStyle name="60% - Accent1 2 4 2" xfId="20779" xr:uid="{E5FCFEFC-A15F-4733-B01A-F7FE1B41AEF0}"/>
    <cellStyle name="60% - Accent1 2 4 3" xfId="20780" xr:uid="{525E686E-F1A6-405A-AC8A-A81409E5CB5F}"/>
    <cellStyle name="60% - Accent1 2 4_AVA DVA EL" xfId="20781" xr:uid="{695DD026-BD5D-4F62-A435-94CB6FFDDA9F}"/>
    <cellStyle name="60% - Accent1 2 5" xfId="20782" xr:uid="{20CD6D13-F12E-4E5B-B0CF-7BD5BB539140}"/>
    <cellStyle name="60% - Accent1 2 5 2" xfId="20783" xr:uid="{17EDBD9C-0629-4CBF-89EE-D1BF6C35C311}"/>
    <cellStyle name="60% - Accent1 2 5 3" xfId="20784" xr:uid="{4A69EF6E-BDAD-46DF-B3A7-63AD002FE723}"/>
    <cellStyle name="60% - Accent1 2 5_AVA DVA EL" xfId="20785" xr:uid="{99224A0E-FE1C-4C78-8DDD-3B79FF34D65A}"/>
    <cellStyle name="60% - Accent1 2 6" xfId="20786" xr:uid="{8B6BEDAF-77D0-47AE-839D-15C2330008A9}"/>
    <cellStyle name="60% - Accent1 2 6 2" xfId="20787" xr:uid="{E116850C-9956-4190-A74A-C13727F7A8D7}"/>
    <cellStyle name="60% - Accent1 2 6 3" xfId="20788" xr:uid="{9BF7BBF3-0970-4D18-92E5-067C1BAD1058}"/>
    <cellStyle name="60% - Accent1 2 6_AVA DVA EL" xfId="20789" xr:uid="{FF1D3070-B4C8-4598-A987-53EE4881ABF9}"/>
    <cellStyle name="60% - Accent1 2 7" xfId="20790" xr:uid="{BFB2E1E2-569D-464A-B48B-AA1A62B325AF}"/>
    <cellStyle name="60% - Accent1 2 7 2" xfId="20791" xr:uid="{EB549193-4C4D-4D9A-81D7-93571DBC949B}"/>
    <cellStyle name="60% - Accent1 2 7 3" xfId="20792" xr:uid="{586A4235-90BA-4F79-B26E-460996BDE8D9}"/>
    <cellStyle name="60% - Accent1 2 7_AVA DVA EL" xfId="20793" xr:uid="{0EF4A7E4-DCA1-4511-98EC-3BA17FFAAB4A}"/>
    <cellStyle name="60% - Accent1 2 8" xfId="20794" xr:uid="{DA3DE322-B02C-4839-AFC0-97343BCF9898}"/>
    <cellStyle name="60% - Accent1 2 9" xfId="41244" xr:uid="{3891A04C-5FE8-4AD2-938E-0C4D2ABFA9E8}"/>
    <cellStyle name="60% - Accent1 2_4Q16" xfId="20795" xr:uid="{359E552D-2CF6-4548-97C6-7CD485AAD153}"/>
    <cellStyle name="60% - Accent1 3" xfId="6118" xr:uid="{A527F3B1-BA2E-4A73-83D5-632064E20629}"/>
    <cellStyle name="60% - Accent1 3 2" xfId="20796" xr:uid="{649EA623-A73D-491D-A4D6-354D46B3B9BD}"/>
    <cellStyle name="60% - Accent1 3 2 2" xfId="20797" xr:uid="{2968677F-CA08-471F-80A4-B4C87CFEE534}"/>
    <cellStyle name="60% - Accent1 3 2 3" xfId="20798" xr:uid="{8BAB676D-E139-43EE-99F2-34CF345712DE}"/>
    <cellStyle name="60% - Accent1 3 2_AVA DVA EL" xfId="20799" xr:uid="{A15FF609-A243-4D97-8D37-6C731B84E79D}"/>
    <cellStyle name="60% - Accent1 3 3" xfId="20800" xr:uid="{F8A9D197-EC0C-464E-91B0-A465241D6F10}"/>
    <cellStyle name="60% - Accent1 3_AVA DVA EL" xfId="20801" xr:uid="{71E44AB2-A2FA-410F-8892-AB8E9C31C346}"/>
    <cellStyle name="60% - Accent1 4" xfId="20802" xr:uid="{1AFEC39D-6349-457B-95EB-7619CA22D315}"/>
    <cellStyle name="60% - Accent1 4 2" xfId="20803" xr:uid="{F4DA90CC-3D89-4C45-AFB3-98BD35F634F5}"/>
    <cellStyle name="60% - Accent1 4 2 2" xfId="20804" xr:uid="{8F4AED3C-E56C-4568-BE4C-DDDCF153F0EB}"/>
    <cellStyle name="60% - Accent1 4 2 3" xfId="20805" xr:uid="{DCE61B62-76BD-4AC2-ABBB-64126C8A3748}"/>
    <cellStyle name="60% - Accent1 4 2_AVA DVA EL" xfId="20806" xr:uid="{47F98CDE-26D3-418D-A066-770697AA8768}"/>
    <cellStyle name="60% - Accent1 4 3" xfId="20807" xr:uid="{F76BB911-DB3C-48E9-BECB-F4BB25F555CC}"/>
    <cellStyle name="60% - Accent1 4 3 2" xfId="20808" xr:uid="{8289A8EF-3EB5-4829-B4D8-0AD61659255B}"/>
    <cellStyle name="60% - Accent1 4 3 3" xfId="20809" xr:uid="{A018A44E-1D07-42F1-8624-32403A70455F}"/>
    <cellStyle name="60% - Accent1 4 3_AVA DVA EL" xfId="20810" xr:uid="{36BDA09F-A132-4630-A70C-88F29C2EFD3B}"/>
    <cellStyle name="60% - Accent1 4 4" xfId="20811" xr:uid="{9DB33A92-40FB-47BC-ABDC-DB04640D5B04}"/>
    <cellStyle name="60% - Accent1 4 4 2" xfId="20812" xr:uid="{2745B703-5DA0-4482-AB8C-8C28B11F2FAD}"/>
    <cellStyle name="60% - Accent1 4 4 3" xfId="20813" xr:uid="{F23716EF-F6D3-4A0B-9568-FFDD5A2AC075}"/>
    <cellStyle name="60% - Accent1 4 4_AVA DVA EL" xfId="20814" xr:uid="{59132F8C-AB01-4640-828E-DE1BC96B9C3C}"/>
    <cellStyle name="60% - Accent1 4 5" xfId="20815" xr:uid="{6F5FED75-65E9-426F-8CC3-E21218F3C6F7}"/>
    <cellStyle name="60% - Accent1 4_AVA DVA EL" xfId="20816" xr:uid="{56C633D6-CA62-48E8-800E-D6EE713EBE42}"/>
    <cellStyle name="60% - Accent1 5" xfId="20817" xr:uid="{5AE58268-2FF2-4661-97AE-AA899E92D5CA}"/>
    <cellStyle name="60% - Accent1 5 2" xfId="20818" xr:uid="{DBAAF9EF-1A88-4A54-A2F0-DF4EAC521424}"/>
    <cellStyle name="60% - Accent1 5 2 2" xfId="20819" xr:uid="{E6E2CEEB-C220-465A-9F21-C2D1AA5BD2BD}"/>
    <cellStyle name="60% - Accent1 5 2 3" xfId="20820" xr:uid="{91879CF6-6FA4-448F-A8B2-DA758E939A8C}"/>
    <cellStyle name="60% - Accent1 5 2_AVA DVA EL" xfId="20821" xr:uid="{3A4F22D3-DD83-461A-944E-877751A85601}"/>
    <cellStyle name="60% - Accent1 5 3" xfId="20822" xr:uid="{8D704E71-227B-41CE-9541-9E6660BED7DF}"/>
    <cellStyle name="60% - Accent1 5_AVA DVA EL" xfId="20823" xr:uid="{CB43ADFE-F91E-4F9D-BE4F-5313A8167A17}"/>
    <cellStyle name="60% - Accent1 6" xfId="20824" xr:uid="{4AEA4D7E-4EC4-4D45-A427-4FDB275884BE}"/>
    <cellStyle name="60% - Accent1 6 2" xfId="20825" xr:uid="{A2E0B807-A86C-42D6-864D-C97854ACD1CE}"/>
    <cellStyle name="60% - Accent1 6 2 2" xfId="20826" xr:uid="{5EE145FC-DD8B-4610-AD66-1570284F453D}"/>
    <cellStyle name="60% - Accent1 6 2 3" xfId="20827" xr:uid="{530169CD-2A97-4DF8-96BB-9940517C2DC8}"/>
    <cellStyle name="60% - Accent1 6 2_AVA DVA EL" xfId="20828" xr:uid="{4C47D521-497E-4379-B75D-9A5992CAD46B}"/>
    <cellStyle name="60% - Accent1 6 3" xfId="20829" xr:uid="{5BEC14B8-FA00-4341-8AC3-CDC39253EC65}"/>
    <cellStyle name="60% - Accent1 6_AVA DVA EL" xfId="20830" xr:uid="{26C53DE3-F787-4825-914E-DA20A471DE19}"/>
    <cellStyle name="60% - Accent1 7" xfId="20831" xr:uid="{90E6A053-9A31-4A9A-B996-C046011C444E}"/>
    <cellStyle name="60% - Accent1 7 2" xfId="20832" xr:uid="{EB8CF6DA-4797-4039-8CC6-8FAF46BC0B63}"/>
    <cellStyle name="60% - Accent1 7 2 2" xfId="20833" xr:uid="{5E5D3ACC-367D-4ACC-ACE0-3ED48AE8F33F}"/>
    <cellStyle name="60% - Accent1 7 2 3" xfId="20834" xr:uid="{6D7D70AC-1F1D-4430-8BC5-CCC29EC11542}"/>
    <cellStyle name="60% - Accent1 7 2_AVA DVA EL" xfId="20835" xr:uid="{487FCD59-E2B0-44C0-8745-B11855D9151D}"/>
    <cellStyle name="60% - Accent1 7 3" xfId="20836" xr:uid="{0FD137F2-462B-4F4C-9327-2C51703BC2C1}"/>
    <cellStyle name="60% - Accent1 7_AVA DVA EL" xfId="20837" xr:uid="{AAC64586-FFC0-4B84-9D40-D8CDFC8CE453}"/>
    <cellStyle name="60% - Accent1 8" xfId="20838" xr:uid="{B6338D5D-8282-400E-B25B-6A58A5CFAB6F}"/>
    <cellStyle name="60% - Accent1 8 2" xfId="20839" xr:uid="{7C8598CF-3C27-47A6-A992-B03B36F5D823}"/>
    <cellStyle name="60% - Accent1 8 2 2" xfId="20840" xr:uid="{C5ADE5DC-AE51-4016-8246-32DE4DE3956A}"/>
    <cellStyle name="60% - Accent1 8 2 3" xfId="20841" xr:uid="{BB0DC1CE-C890-4BCF-B5D9-DFB2CC0386DB}"/>
    <cellStyle name="60% - Accent1 8 2_AVA DVA EL" xfId="20842" xr:uid="{B3299083-C70F-4598-A923-7C28018C3361}"/>
    <cellStyle name="60% - Accent1 8 3" xfId="20843" xr:uid="{16044D91-ADAC-43CE-AF3C-3F5D750E4C55}"/>
    <cellStyle name="60% - Accent1 8_AVA DVA EL" xfId="20844" xr:uid="{F26518F0-169D-4164-8574-1209C666F669}"/>
    <cellStyle name="60% - Accent1 9" xfId="20845" xr:uid="{A6E138A8-C5F2-4CC4-BB8A-EB7A81F2BE07}"/>
    <cellStyle name="60% - Accent1 9 2" xfId="20846" xr:uid="{E1EAA575-6F23-4754-8253-37552F1CB4D0}"/>
    <cellStyle name="60% - Accent1 9 2 2" xfId="20847" xr:uid="{557DABB2-AC01-4036-962F-0F2AECB51BB7}"/>
    <cellStyle name="60% - Accent1 9 2 3" xfId="20848" xr:uid="{7B65637C-C055-45E6-92CB-DD9335972F06}"/>
    <cellStyle name="60% - Accent1 9 2_AVA DVA EL" xfId="20849" xr:uid="{743F9A7A-EE7F-4DA3-8CED-0D25E17580EC}"/>
    <cellStyle name="60% - Accent1 9 3" xfId="20850" xr:uid="{094DC552-0292-4EA5-8168-C705E3D0D5F9}"/>
    <cellStyle name="60% - Accent1 9_AVA DVA EL" xfId="20851" xr:uid="{F1664F05-5F20-4892-9DD4-A201E3099015}"/>
    <cellStyle name="60% - Accent1_4Q16" xfId="20852"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53" xr:uid="{824B6C87-5F7B-4F9E-931C-CF2CF1149D0F}"/>
    <cellStyle name="60% - Accent2 2 2 2 2" xfId="20854" xr:uid="{7199ED6A-F9CB-4200-9BB1-9B86D983D43B}"/>
    <cellStyle name="60% - Accent2 2 2 2 3" xfId="20855" xr:uid="{F0F22156-9DD2-41C5-8B7E-B3111E658AC9}"/>
    <cellStyle name="60% - Accent2 2 2 2_AVA DVA EL" xfId="20856" xr:uid="{25A4E530-C99E-4841-A4C4-E59672C93AD5}"/>
    <cellStyle name="60% - Accent2 2 2 3" xfId="20857" xr:uid="{DB588814-1F4C-44DA-8D33-894A6A1F2AFD}"/>
    <cellStyle name="60% - Accent2 2 2 3 2" xfId="20858" xr:uid="{2C5BE98E-2C5E-4F25-B5FE-06DB38220EFB}"/>
    <cellStyle name="60% - Accent2 2 2 3 3" xfId="20859" xr:uid="{1A8879CC-8512-4491-9114-4B96BB25FD2D}"/>
    <cellStyle name="60% - Accent2 2 2 3_AVA DVA EL" xfId="20860" xr:uid="{C5E58E83-5AB7-4813-8DE4-547F95848E10}"/>
    <cellStyle name="60% - Accent2 2 2 4" xfId="20861" xr:uid="{6B53EA3E-40B5-4CDD-B927-EBD631D013AF}"/>
    <cellStyle name="60% - Accent2 2 2 4 2" xfId="20862" xr:uid="{7A90DFD6-0546-4405-9B1C-357078A19EB6}"/>
    <cellStyle name="60% - Accent2 2 2 4 3" xfId="20863" xr:uid="{E9FB3084-DECD-4C11-83A1-D35C609C9A8F}"/>
    <cellStyle name="60% - Accent2 2 2 4_AVA DVA EL" xfId="20864" xr:uid="{AB2BC98D-929A-4FA6-9154-F5D1B0EBC912}"/>
    <cellStyle name="60% - Accent2 2 2 5" xfId="20865" xr:uid="{B157341B-4ABF-4DBA-A723-C97C8285DB98}"/>
    <cellStyle name="60% - Accent2 2 2 5 2" xfId="20866" xr:uid="{378A2806-7E9F-4FA4-9535-9571BA39DBE3}"/>
    <cellStyle name="60% - Accent2 2 2 5 3" xfId="20867" xr:uid="{1270C5D5-7F69-4371-A1F4-1F02AD530F38}"/>
    <cellStyle name="60% - Accent2 2 2 5_AVA DVA EL" xfId="20868" xr:uid="{BB125BD3-9058-4B1B-B664-B33C80EE8A21}"/>
    <cellStyle name="60% - Accent2 2 2 6" xfId="20869" xr:uid="{FF55E71C-BD0D-4CEF-B165-E0FC59FFCC05}"/>
    <cellStyle name="60% - Accent2 2 2 6 2" xfId="20870" xr:uid="{58584AE3-F57B-40A7-8BE1-384F5BBFA2D9}"/>
    <cellStyle name="60% - Accent2 2 2 6 3" xfId="20871" xr:uid="{07693217-6066-4B29-BBEA-68A0BF9E2CD6}"/>
    <cellStyle name="60% - Accent2 2 2 6_AVA DVA EL" xfId="20872" xr:uid="{D361AE28-8418-4E72-9E01-49A4A573651B}"/>
    <cellStyle name="60% - Accent2 2 2 7" xfId="20873" xr:uid="{DD495F96-9678-4D21-9856-DBBDE53B1497}"/>
    <cellStyle name="60% - Accent2 2 2_AVA DVA EL" xfId="20874" xr:uid="{026EAD7B-9949-4EE0-A055-1B248C7B786C}"/>
    <cellStyle name="60% - Accent2 2 3" xfId="20875" xr:uid="{74147543-7D9D-43A4-B250-5827258896D7}"/>
    <cellStyle name="60% - Accent2 2 3 2" xfId="20876" xr:uid="{73777107-4605-498C-B0C2-3C762B018A9C}"/>
    <cellStyle name="60% - Accent2 2 3 3" xfId="20877" xr:uid="{9AC0FA1B-B9BD-4A63-BB3F-BB9D4D825352}"/>
    <cellStyle name="60% - Accent2 2 3_AVA DVA EL" xfId="20878" xr:uid="{067D1A46-97F0-48B5-8F17-C778E9D3736E}"/>
    <cellStyle name="60% - Accent2 2 4" xfId="20879" xr:uid="{B31C74DF-E62C-436B-880C-81BF4871323D}"/>
    <cellStyle name="60% - Accent2 2 4 2" xfId="20880" xr:uid="{57171ADD-2130-4484-8B0A-728CC6FA2687}"/>
    <cellStyle name="60% - Accent2 2 4 3" xfId="20881" xr:uid="{56385076-FA2C-4CDE-AC6C-02F72A9A4CFD}"/>
    <cellStyle name="60% - Accent2 2 4_AVA DVA EL" xfId="20882" xr:uid="{C252ED8A-6AA6-445C-897E-246FB7A438E1}"/>
    <cellStyle name="60% - Accent2 2 5" xfId="20883" xr:uid="{EBEFC626-0ECA-452C-BB78-A3CD814AA8A2}"/>
    <cellStyle name="60% - Accent2 2 5 2" xfId="20884" xr:uid="{A5ED04A9-16B0-4CF6-8671-7F0A783F98DE}"/>
    <cellStyle name="60% - Accent2 2 5 3" xfId="20885" xr:uid="{0ACA7CF5-28F2-49E1-B330-AD40EC514324}"/>
    <cellStyle name="60% - Accent2 2 5_AVA DVA EL" xfId="20886" xr:uid="{7771C415-9E8D-475C-9219-5F3EB699AE68}"/>
    <cellStyle name="60% - Accent2 2 6" xfId="20887" xr:uid="{2A0CA27B-F510-41BE-A5E8-5B0F53ED0F66}"/>
    <cellStyle name="60% - Accent2 2 6 2" xfId="20888" xr:uid="{E596062A-A149-47E2-9803-97B9F4652218}"/>
    <cellStyle name="60% - Accent2 2 6 3" xfId="20889" xr:uid="{C96DBE3E-9DA5-44FE-A38A-ED502BFB46C7}"/>
    <cellStyle name="60% - Accent2 2 6_AVA DVA EL" xfId="20890" xr:uid="{93BA37BD-CD1A-453E-AF52-AA498FF7E679}"/>
    <cellStyle name="60% - Accent2 2 7" xfId="20891" xr:uid="{35395AA2-B2EA-4005-93AF-BE5DE67BB908}"/>
    <cellStyle name="60% - Accent2 2 7 2" xfId="20892" xr:uid="{8E734C1A-0EE6-4DB4-A1A0-0BCBF76BDCE7}"/>
    <cellStyle name="60% - Accent2 2 7 3" xfId="20893" xr:uid="{70B958A4-3324-4BDE-8CE9-4E4E37428B26}"/>
    <cellStyle name="60% - Accent2 2 7_AVA DVA EL" xfId="20894" xr:uid="{7C05DBDD-062A-47E4-8D7C-CD5C0C34B4D3}"/>
    <cellStyle name="60% - Accent2 2 8" xfId="20895" xr:uid="{690EC798-58DB-45AF-BC44-559AAFFE40B0}"/>
    <cellStyle name="60% - Accent2 2_4Q16" xfId="20896" xr:uid="{64A5DE79-9029-4584-B876-6DA5EAB52599}"/>
    <cellStyle name="60% - Accent2 3" xfId="6122" xr:uid="{3D6DE9A4-58B7-4AAE-8377-4C12A2ECCA3E}"/>
    <cellStyle name="60% - Accent2 3 2" xfId="20897" xr:uid="{71EC77F5-8669-4128-B911-7720E3746692}"/>
    <cellStyle name="60% - Accent2 3 2 2" xfId="20898" xr:uid="{28133FEC-0CBE-49D7-8A5E-66622D583175}"/>
    <cellStyle name="60% - Accent2 3 2 3" xfId="20899" xr:uid="{7B2B518F-4225-4CF4-9572-40B048BBE873}"/>
    <cellStyle name="60% - Accent2 3 2_AVA DVA EL" xfId="20900" xr:uid="{E18CE1A6-0C0D-4F84-BF67-6F892E209DD0}"/>
    <cellStyle name="60% - Accent2 3 3" xfId="20901" xr:uid="{8700878D-19DD-421D-AF0A-21D8A770B167}"/>
    <cellStyle name="60% - Accent2 3_AVA DVA EL" xfId="20902" xr:uid="{A8C4CC0E-04CD-423A-A5A5-605F8DB1B0F0}"/>
    <cellStyle name="60% - Accent2 4" xfId="20903" xr:uid="{14EEAA6F-FBB5-4992-B6C3-219A658ACB7B}"/>
    <cellStyle name="60% - Accent2 4 2" xfId="20904" xr:uid="{7C8CFA12-AAC8-48C0-9B4A-9C680A2B6D7A}"/>
    <cellStyle name="60% - Accent2 4 2 2" xfId="20905" xr:uid="{9AEFA243-B8FD-43D8-AEA4-52EA1C55E116}"/>
    <cellStyle name="60% - Accent2 4 2 3" xfId="20906" xr:uid="{F542C275-FDBB-4846-84E5-9C99BB3C7D85}"/>
    <cellStyle name="60% - Accent2 4 2_AVA DVA EL" xfId="20907" xr:uid="{2EFF7EA1-4DEE-494D-AF66-FAEC7266A778}"/>
    <cellStyle name="60% - Accent2 4 3" xfId="20908" xr:uid="{259A86DD-6381-4143-9A7D-F202A8879C45}"/>
    <cellStyle name="60% - Accent2 4 3 2" xfId="20909" xr:uid="{ED2A2523-4CF9-4D1F-802F-FD29C9252205}"/>
    <cellStyle name="60% - Accent2 4 3 3" xfId="20910" xr:uid="{BCD32363-55AF-4528-BCF1-6F083E11DECE}"/>
    <cellStyle name="60% - Accent2 4 3_AVA DVA EL" xfId="20911" xr:uid="{63A8F65F-D780-4049-942F-6D0778C9703E}"/>
    <cellStyle name="60% - Accent2 4 4" xfId="20912" xr:uid="{3A7B2E12-27F1-4C78-AD07-FCFF11884DF8}"/>
    <cellStyle name="60% - Accent2 4 4 2" xfId="20913" xr:uid="{AFAE63BC-761E-4733-B7EF-6FB9A2D0B197}"/>
    <cellStyle name="60% - Accent2 4 4 3" xfId="20914" xr:uid="{86B8CF06-8D4F-4DB8-B8AD-EA1075AC9203}"/>
    <cellStyle name="60% - Accent2 4 4_AVA DVA EL" xfId="20915" xr:uid="{ED7347CA-A894-4401-BC80-61927935F597}"/>
    <cellStyle name="60% - Accent2 4 5" xfId="20916" xr:uid="{C005B3B5-BAB9-439B-B606-E1E7ECB973FA}"/>
    <cellStyle name="60% - Accent2 4_AVA DVA EL" xfId="20917" xr:uid="{F11D4D0C-2A91-472E-91AD-0F82F343F5FD}"/>
    <cellStyle name="60% - Accent2 5" xfId="20918" xr:uid="{3C60512F-0E8A-4C64-85B4-9D8B3131813A}"/>
    <cellStyle name="60% - Accent2 5 2" xfId="20919" xr:uid="{C614AE9E-7720-4DCC-AC16-281A29B99A79}"/>
    <cellStyle name="60% - Accent2 5_AVA DVA EL" xfId="20920" xr:uid="{E337472B-C7CD-44E3-8B06-7293E4873C55}"/>
    <cellStyle name="60% - Accent2 6" xfId="20921" xr:uid="{7600B5D4-0907-4B88-A40D-BBA6CC6FFD84}"/>
    <cellStyle name="60% - Accent2 6 2" xfId="20922" xr:uid="{C954931B-4816-41EE-A88E-FA2C5D71A314}"/>
    <cellStyle name="60% - Accent2 6_AVA DVA EL" xfId="20923" xr:uid="{5828312D-6700-4AB0-BD3D-2FCCA7F1D4FD}"/>
    <cellStyle name="60% - Accent2 7" xfId="20924" xr:uid="{095B7049-BB3D-44A4-8363-97546C8F8029}"/>
    <cellStyle name="60% - Accent2 7 2" xfId="20925" xr:uid="{3A7575E7-6631-4D64-BD92-0CFD5A04B990}"/>
    <cellStyle name="60% - Accent2 7_AVA DVA EL" xfId="20926" xr:uid="{08869019-D470-4660-9DC0-981CC1AE2E5E}"/>
    <cellStyle name="60% - Accent2 8" xfId="20927" xr:uid="{5372D5DF-B165-4091-8E39-5AEBA034C731}"/>
    <cellStyle name="60% - Accent2 8 2" xfId="20928" xr:uid="{991F610B-9A8A-484F-99CE-A5DDCA82706B}"/>
    <cellStyle name="60% - Accent2 8_AVA DVA EL" xfId="20929" xr:uid="{9242CF3A-E708-47D4-BBD3-A045E2983722}"/>
    <cellStyle name="60% - Accent2 9" xfId="20930" xr:uid="{4A2C5AC8-0B8C-467C-A239-D715F8DDACE6}"/>
    <cellStyle name="60% - Accent2 9 2" xfId="20931" xr:uid="{4B87F764-2DAB-4E40-881C-BD2FE3E78C17}"/>
    <cellStyle name="60% - Accent2 9_AVA DVA EL" xfId="20932" xr:uid="{ED4122A3-80EF-41F1-948C-49C1B6CE1160}"/>
    <cellStyle name="60% - Accent2_4Q16" xfId="20933" xr:uid="{2DB4AF34-15AE-4AA0-96BE-26FE256346AB}"/>
    <cellStyle name="60% - Accent3" xfId="6123" xr:uid="{41977258-1C63-4D49-AEF6-5602FD5DB820}"/>
    <cellStyle name="60% - Accent3 10" xfId="20934" xr:uid="{4105CDE2-F3D2-41CD-9A88-759FEF47230E}"/>
    <cellStyle name="60% - Accent3 10 2" xfId="20935" xr:uid="{348793F1-6927-42CF-BE34-62153F7C8AC4}"/>
    <cellStyle name="60% - Accent3 10 3" xfId="20936" xr:uid="{BFA7A9D0-40BA-4F83-9540-AEDC4D8F6BAD}"/>
    <cellStyle name="60% - Accent3 10_AVA DVA EL" xfId="20937" xr:uid="{9359DD08-5898-48BB-B3E3-52384D8B4AF3}"/>
    <cellStyle name="60% - Accent3 11" xfId="20938" xr:uid="{3076EE3D-6C2A-4896-8F6C-4F15232FEDFA}"/>
    <cellStyle name="60% - Accent3 11 2" xfId="20939" xr:uid="{56F8F5A7-3D02-4088-BF7D-5D901F15B80B}"/>
    <cellStyle name="60% - Accent3 11 3" xfId="20940" xr:uid="{609354C8-0576-4BB1-AC3B-45A60CCC0E36}"/>
    <cellStyle name="60% - Accent3 11_AVA DVA EL" xfId="20941" xr:uid="{4C258BF0-66AD-475C-AF72-ABF675814FD6}"/>
    <cellStyle name="60% - Accent3 12" xfId="20942" xr:uid="{682B0A6B-1A91-44B7-B5DF-A1151DCDC1BB}"/>
    <cellStyle name="60% - Accent3 12 2" xfId="20943" xr:uid="{0012DF1D-D258-4183-B062-461A998F1B58}"/>
    <cellStyle name="60% - Accent3 12 3" xfId="20944" xr:uid="{9DC2A438-97ED-4988-8684-E6D7F90A947F}"/>
    <cellStyle name="60% - Accent3 12_AVA DVA EL" xfId="20945" xr:uid="{BE825108-09EF-4C59-8C0B-C57D8B29918E}"/>
    <cellStyle name="60% - Accent3 13" xfId="20946" xr:uid="{608267C1-16EC-4876-A53C-FC97CD0804B6}"/>
    <cellStyle name="60% - Accent3 13 2" xfId="20947" xr:uid="{3AB95182-B580-4824-9AAE-C437D9583684}"/>
    <cellStyle name="60% - Accent3 13 3" xfId="20948" xr:uid="{664BDFA8-EDBE-44EC-875D-48D72B2BF77A}"/>
    <cellStyle name="60% - Accent3 13_AVA DVA EL" xfId="20949" xr:uid="{DBA1D7F5-3FAE-4E0F-8152-3D79E5E93918}"/>
    <cellStyle name="60% - Accent3 15" xfId="42707" xr:uid="{AD60964E-15A3-42A7-8322-48E92339E72D}"/>
    <cellStyle name="60% - Accent3 16" xfId="42749" xr:uid="{663C2A12-4D25-4A05-9D29-90E12FC52192}"/>
    <cellStyle name="60% - Accent3 17" xfId="42787" xr:uid="{EED7A99D-A3BC-49A6-910C-71C8BCD4C3B1}"/>
    <cellStyle name="60% - Accent3 2" xfId="6124" xr:uid="{4EB73136-864A-42C6-AFE9-1654CC85D88B}"/>
    <cellStyle name="60% - Accent3 2 2" xfId="6125" xr:uid="{7FC6F8D7-6E1F-40D8-B6D1-D5E3692519D3}"/>
    <cellStyle name="60% - Accent3 2 2 2" xfId="20950" xr:uid="{855A8A2A-A008-405C-A4D8-9A3702DD182B}"/>
    <cellStyle name="60% - Accent3 2 2 2 2" xfId="20951" xr:uid="{2E23DD75-B8D2-4EB7-85BA-5CD69622E238}"/>
    <cellStyle name="60% - Accent3 2 2 2 3" xfId="20952" xr:uid="{942FA331-BA6D-4E52-92DE-DED7707ED04B}"/>
    <cellStyle name="60% - Accent3 2 2 2_AVA DVA EL" xfId="20953" xr:uid="{4388E397-2BB1-4A8A-AC10-88C474C62D3F}"/>
    <cellStyle name="60% - Accent3 2 2 3" xfId="20954" xr:uid="{9B2089E3-9558-40F9-9D48-A75F4B1BF65A}"/>
    <cellStyle name="60% - Accent3 2 2 3 2" xfId="20955" xr:uid="{F95B11D8-ECDF-4654-B120-64A4891F439E}"/>
    <cellStyle name="60% - Accent3 2 2 3 3" xfId="20956" xr:uid="{31E4BC0D-9333-4348-ABBB-15474F841287}"/>
    <cellStyle name="60% - Accent3 2 2 3_AVA DVA EL" xfId="20957" xr:uid="{FFBFC7CE-2E2E-4118-A296-75CDC63F43B3}"/>
    <cellStyle name="60% - Accent3 2 2 4" xfId="20958" xr:uid="{38D4EC91-7946-4119-8123-6450EFA43E84}"/>
    <cellStyle name="60% - Accent3 2 2 4 2" xfId="20959" xr:uid="{432F3DEC-0FAF-4072-8606-265D2E6B40BC}"/>
    <cellStyle name="60% - Accent3 2 2 4 3" xfId="20960" xr:uid="{C0628693-C184-4D95-AA0A-6B221E9375CE}"/>
    <cellStyle name="60% - Accent3 2 2 4_AVA DVA EL" xfId="20961" xr:uid="{42AF8448-A8BD-43EC-B227-6D9BAA63CA53}"/>
    <cellStyle name="60% - Accent3 2 2 5" xfId="20962" xr:uid="{AAE0435C-2213-476A-8DF3-C57FF024F855}"/>
    <cellStyle name="60% - Accent3 2 2 5 2" xfId="20963" xr:uid="{BB566A0A-4052-41F2-AD4B-8B5661605634}"/>
    <cellStyle name="60% - Accent3 2 2 5 3" xfId="20964" xr:uid="{93D34FDD-ADFB-4AAF-B408-90FEFDC46621}"/>
    <cellStyle name="60% - Accent3 2 2 5_AVA DVA EL" xfId="20965" xr:uid="{A37E6599-2BD8-4787-A9C4-980EEB807AB1}"/>
    <cellStyle name="60% - Accent3 2 2 6" xfId="20966" xr:uid="{4B80CD8B-1826-4BB0-9CED-C121B134B31F}"/>
    <cellStyle name="60% - Accent3 2 2 6 2" xfId="20967" xr:uid="{F533BA1B-2F47-4C38-8BB9-1ADEBB4BF1CA}"/>
    <cellStyle name="60% - Accent3 2 2 6 3" xfId="20968" xr:uid="{1D656D70-5ACB-4B92-9537-401099C06217}"/>
    <cellStyle name="60% - Accent3 2 2 6_AVA DVA EL" xfId="20969" xr:uid="{3E897E58-F327-4232-9717-109013D8F3CC}"/>
    <cellStyle name="60% - Accent3 2 2 7" xfId="20970" xr:uid="{FFD90D92-BB5D-46CA-B36E-BCE0DE096853}"/>
    <cellStyle name="60% - Accent3 2 2_AVA DVA EL" xfId="20971" xr:uid="{DAC2E9C1-5660-4F6C-A3A6-B73320916698}"/>
    <cellStyle name="60% - Accent3 2 3" xfId="6126" xr:uid="{54CE7ABA-4E02-4F9A-AC15-76FE82688D5A}"/>
    <cellStyle name="60% - Accent3 2 3 2" xfId="6127" xr:uid="{0EE4536F-9AC9-47E1-A52B-DB4AE0A360CB}"/>
    <cellStyle name="60% - Accent3 2 3 2 2" xfId="20972" xr:uid="{D9E2DA2B-59F8-4203-AA7A-CF3C5E221024}"/>
    <cellStyle name="60% - Accent3 2 3 2 3" xfId="20973" xr:uid="{35427C99-E3D4-4A98-A4A3-694D8A5C5B93}"/>
    <cellStyle name="60% - Accent3 2 3 2_AVA DVA EL" xfId="20974"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45" xr:uid="{A430C56D-204E-454E-BC28-4B9F9A7B44DC}"/>
    <cellStyle name="60% - Accent3 2 3_AVA DVA EL" xfId="20975" xr:uid="{2B37DFA3-8D93-466C-A10C-F426471FA3BF}"/>
    <cellStyle name="60% - Accent3 2 4" xfId="6131" xr:uid="{15A48A0A-149E-4092-A219-53E8FFA78663}"/>
    <cellStyle name="60% - Accent3 2 4 2" xfId="20976" xr:uid="{674E8714-F594-43EE-A8B7-107198020EB6}"/>
    <cellStyle name="60% - Accent3 2 4 3" xfId="20977" xr:uid="{437DEE7F-9C37-4EFF-9E1F-2E7E93B3D4A6}"/>
    <cellStyle name="60% - Accent3 2 4_AVA DVA EL" xfId="20978" xr:uid="{5D46B0FB-A495-4F1D-AA92-3B91E9E6E211}"/>
    <cellStyle name="60% - Accent3 2 5" xfId="20979" xr:uid="{FE9E02E6-6225-40B4-91F2-36B0DE27749E}"/>
    <cellStyle name="60% - Accent3 2 5 2" xfId="20980" xr:uid="{65C68598-95BC-4756-B9B6-30A0D6DC692C}"/>
    <cellStyle name="60% - Accent3 2 5 3" xfId="20981" xr:uid="{065D820C-6E6D-49D1-BC6C-7140149F3991}"/>
    <cellStyle name="60% - Accent3 2 5_AVA DVA EL" xfId="20982" xr:uid="{785B65DE-28DD-4114-8C3F-0638219595CC}"/>
    <cellStyle name="60% - Accent3 2 6" xfId="20983" xr:uid="{5117FBCD-CACD-465C-9F71-0FBBDEBF5C5B}"/>
    <cellStyle name="60% - Accent3 2 6 2" xfId="20984" xr:uid="{FD8758D9-905A-47E5-A6BD-793F0151DD9C}"/>
    <cellStyle name="60% - Accent3 2 6 3" xfId="20985" xr:uid="{20C805B5-D092-4C08-9252-2B44FF9B5D31}"/>
    <cellStyle name="60% - Accent3 2 6_AVA DVA EL" xfId="20986" xr:uid="{4134F3C8-E926-477D-8E91-1A0E940C1AC0}"/>
    <cellStyle name="60% - Accent3 2 7" xfId="20987" xr:uid="{3C8BE013-1157-460F-9D01-2C7D0CE6B232}"/>
    <cellStyle name="60% - Accent3 2 7 2" xfId="20988" xr:uid="{F66FB219-99AB-4E34-A8DE-2DA044FD7B07}"/>
    <cellStyle name="60% - Accent3 2 7 3" xfId="20989" xr:uid="{2789E8EC-0BF7-4C44-BD4E-09338E12AB5E}"/>
    <cellStyle name="60% - Accent3 2 7_AVA DVA EL" xfId="20990" xr:uid="{2ACD0656-0490-4472-AEB2-EDF0DB256F6A}"/>
    <cellStyle name="60% - Accent3 2 8" xfId="20991" xr:uid="{FACB2873-9FF2-4D92-9F60-491906178D2F}"/>
    <cellStyle name="60% - Accent3 2 9" xfId="41246" xr:uid="{7D1A3E6C-A17D-4211-B824-681199EA0925}"/>
    <cellStyle name="60% - Accent3 2_4Q16" xfId="20992" xr:uid="{317F5048-CCDA-483D-BA28-42879A935268}"/>
    <cellStyle name="60% - Accent3 3" xfId="6132" xr:uid="{576A93AA-0321-42E7-B28C-0EC8045FDAFE}"/>
    <cellStyle name="60% - Accent3 3 2" xfId="20993" xr:uid="{AC3BF0CB-E9A9-433E-BFC5-6D9B0C3A2AAE}"/>
    <cellStyle name="60% - Accent3 3 2 2" xfId="20994" xr:uid="{C1843877-E891-4406-B5EF-2A81F0467C19}"/>
    <cellStyle name="60% - Accent3 3 2 3" xfId="20995" xr:uid="{A05F2709-C9BE-4BBB-BC88-8D1C82DACB11}"/>
    <cellStyle name="60% - Accent3 3 2_AVA DVA EL" xfId="20996" xr:uid="{22A8DAC9-1282-4E71-B065-8E403C424AEF}"/>
    <cellStyle name="60% - Accent3 3 3" xfId="20997" xr:uid="{63DDE4D0-BC74-4FFE-A74C-876E035716E5}"/>
    <cellStyle name="60% - Accent3 3_AVA DVA EL" xfId="20998" xr:uid="{04C4B4A9-4E84-4E51-BC73-854B8DEE2122}"/>
    <cellStyle name="60% - Accent3 4" xfId="20999" xr:uid="{FFCF1448-F87A-40C2-9EEF-478DB088F6DD}"/>
    <cellStyle name="60% - Accent3 4 2" xfId="21000" xr:uid="{EFDD6439-3C4E-47F9-B1B0-B83ABD4A190D}"/>
    <cellStyle name="60% - Accent3 4 2 2" xfId="21001" xr:uid="{01E7CA01-A8FA-4E65-8F3F-CCA3587AFF7F}"/>
    <cellStyle name="60% - Accent3 4 2 3" xfId="21002" xr:uid="{ED1CAC55-5F80-4D56-BD06-E768E9B36C61}"/>
    <cellStyle name="60% - Accent3 4 2_AVA DVA EL" xfId="21003" xr:uid="{9CB7D207-4200-4CCE-A82A-CDB629EB51C8}"/>
    <cellStyle name="60% - Accent3 4 3" xfId="21004" xr:uid="{4391A244-2FD1-4D1B-A63F-16B45DDDB684}"/>
    <cellStyle name="60% - Accent3 4 3 2" xfId="21005" xr:uid="{6ED39C8F-DE1A-41CB-9E8E-F6F207A10B0C}"/>
    <cellStyle name="60% - Accent3 4 3 3" xfId="21006" xr:uid="{4EF21CFF-C73D-48EB-A306-3E3F2D6A4449}"/>
    <cellStyle name="60% - Accent3 4 3_AVA DVA EL" xfId="21007" xr:uid="{4EC921FB-8CF0-4461-A569-E40911D41C95}"/>
    <cellStyle name="60% - Accent3 4 4" xfId="21008" xr:uid="{6BAC585F-E6BF-4A50-8ADD-3AE49C7C4181}"/>
    <cellStyle name="60% - Accent3 4 4 2" xfId="21009" xr:uid="{EEF270CF-E9F2-49A4-9145-211E563971BC}"/>
    <cellStyle name="60% - Accent3 4 4 3" xfId="21010" xr:uid="{C38674CB-9B97-4DBE-870D-B1A206CDA738}"/>
    <cellStyle name="60% - Accent3 4 4_AVA DVA EL" xfId="21011" xr:uid="{D6F3AB70-F9EA-4EE5-9501-14438427F18C}"/>
    <cellStyle name="60% - Accent3 4 5" xfId="21012" xr:uid="{C33278FF-1659-4DC4-AB2B-8CAB3FDBEFC4}"/>
    <cellStyle name="60% - Accent3 4_AVA DVA EL" xfId="21013" xr:uid="{7BFB97E5-FED0-4C98-9C64-DA8EEA876DF2}"/>
    <cellStyle name="60% - Accent3 5" xfId="21014" xr:uid="{C5F34048-78C3-40D9-9D26-F6B63FE2F2B9}"/>
    <cellStyle name="60% - Accent3 5 2" xfId="21015" xr:uid="{670DA20D-B33B-4231-A475-717E52BB9ADD}"/>
    <cellStyle name="60% - Accent3 5 2 2" xfId="21016" xr:uid="{76656A23-E9C5-4ACD-A373-9EA1F668FCC6}"/>
    <cellStyle name="60% - Accent3 5 2 3" xfId="21017" xr:uid="{09153322-B28A-4CED-9BC0-3B2593E0B993}"/>
    <cellStyle name="60% - Accent3 5 2_AVA DVA EL" xfId="21018" xr:uid="{7A214862-723A-4ECC-B355-727D92A95683}"/>
    <cellStyle name="60% - Accent3 5 3" xfId="21019" xr:uid="{17E55A69-E154-4710-B300-13CD1696CEF2}"/>
    <cellStyle name="60% - Accent3 5_AVA DVA EL" xfId="21020" xr:uid="{D06284C0-0FC9-4FEF-8E25-FCE241DFA579}"/>
    <cellStyle name="60% - Accent3 6" xfId="21021" xr:uid="{88BE90FE-C3B6-4019-BAE3-AAE7A6953FE5}"/>
    <cellStyle name="60% - Accent3 6 2" xfId="21022" xr:uid="{62DB377A-912B-4DEA-A941-F0D576017EC7}"/>
    <cellStyle name="60% - Accent3 6 2 2" xfId="21023" xr:uid="{AA251A16-8CE0-42E5-8061-272C7D556B19}"/>
    <cellStyle name="60% - Accent3 6 2 3" xfId="21024" xr:uid="{A8EC9A50-1BEE-4AA2-8F57-6DD0D0AF9092}"/>
    <cellStyle name="60% - Accent3 6 2_AVA DVA EL" xfId="21025" xr:uid="{1FBD849E-0D61-44B6-AE3C-72D6DE7010CC}"/>
    <cellStyle name="60% - Accent3 6 3" xfId="21026" xr:uid="{2BC03F3C-898E-4E5D-8EB3-D76DA4C37EA7}"/>
    <cellStyle name="60% - Accent3 6_AVA DVA EL" xfId="21027" xr:uid="{9AA90033-1B8A-4C6D-A044-C1695ADC5AD3}"/>
    <cellStyle name="60% - Accent3 7" xfId="21028" xr:uid="{7374EAA0-89F9-4267-AB02-03151798C786}"/>
    <cellStyle name="60% - Accent3 7 2" xfId="21029" xr:uid="{734147F2-46F8-4961-8593-C5435776A934}"/>
    <cellStyle name="60% - Accent3 7 2 2" xfId="21030" xr:uid="{ECE209E1-AB98-47B8-A768-1DE4194F1DBB}"/>
    <cellStyle name="60% - Accent3 7 2 3" xfId="21031" xr:uid="{2B500566-31B4-44A8-A3C7-BEC99A660FC0}"/>
    <cellStyle name="60% - Accent3 7 2_AVA DVA EL" xfId="21032" xr:uid="{48BD8CBA-DC9B-4E93-8BB0-9E92689681BC}"/>
    <cellStyle name="60% - Accent3 7 3" xfId="21033" xr:uid="{842A03E7-3CF6-4797-873F-497DAAFB3DBB}"/>
    <cellStyle name="60% - Accent3 7_AVA DVA EL" xfId="21034" xr:uid="{1872C483-13DB-4101-A601-A36B7B18CC17}"/>
    <cellStyle name="60% - Accent3 8" xfId="21035" xr:uid="{41491B31-E3AA-4623-B57A-62327C1A3B45}"/>
    <cellStyle name="60% - Accent3 8 2" xfId="21036" xr:uid="{763E6962-F56C-4291-8481-84F936D49F66}"/>
    <cellStyle name="60% - Accent3 8 2 2" xfId="21037" xr:uid="{BC4F0392-2396-4EDE-B95C-374CF791B02A}"/>
    <cellStyle name="60% - Accent3 8 2 3" xfId="21038" xr:uid="{A6E2900C-9F5A-4136-9441-574A34D46F01}"/>
    <cellStyle name="60% - Accent3 8 2_AVA DVA EL" xfId="21039" xr:uid="{B3DF5BB5-8C26-4134-8CCE-DDF76DF8FD9F}"/>
    <cellStyle name="60% - Accent3 8 3" xfId="21040" xr:uid="{BCF75DC2-6C3E-4A5D-8BC6-AFD6B0F297AE}"/>
    <cellStyle name="60% - Accent3 8_AVA DVA EL" xfId="21041" xr:uid="{8C01000D-52E7-43C7-913D-D78A1D6987E8}"/>
    <cellStyle name="60% - Accent3 9" xfId="21042" xr:uid="{02CDE3BE-881C-4017-8349-BDB5B42A84A2}"/>
    <cellStyle name="60% - Accent3 9 2" xfId="21043" xr:uid="{A272C7EF-0484-4177-B978-A6F2E5B334F4}"/>
    <cellStyle name="60% - Accent3 9 2 2" xfId="21044" xr:uid="{A9172A1B-8B6D-49BF-AA44-128987A505FE}"/>
    <cellStyle name="60% - Accent3 9 2 3" xfId="21045" xr:uid="{BB2D9002-1EA4-4ED7-A79A-A1FA4A72E5F8}"/>
    <cellStyle name="60% - Accent3 9 2_AVA DVA EL" xfId="21046" xr:uid="{33B8A816-3D67-4FBA-8681-573CAD1C1623}"/>
    <cellStyle name="60% - Accent3 9 3" xfId="21047" xr:uid="{AEFA3D7C-20C2-4E0E-BC89-712A785662B2}"/>
    <cellStyle name="60% - Accent3 9_AVA DVA EL" xfId="21048" xr:uid="{3ACDBF66-40EC-4A2D-BE95-E2F066B8E09A}"/>
    <cellStyle name="60% - Accent3_4Q16" xfId="21049" xr:uid="{2433B8FD-EBF1-49FE-8E18-4F990849479F}"/>
    <cellStyle name="60% - Accent4" xfId="6133" xr:uid="{C55A2E9D-23BD-4282-98B0-E1BDD522B68E}"/>
    <cellStyle name="60% - Accent4 10" xfId="21050" xr:uid="{0B503AB9-1975-4033-8B14-751A8A7B1237}"/>
    <cellStyle name="60% - Accent4 10 2" xfId="21051" xr:uid="{FC062FDA-067C-4FF9-AD54-FC9F6A82AF0A}"/>
    <cellStyle name="60% - Accent4 10 3" xfId="21052" xr:uid="{87C11B88-A253-418D-9178-0A9E63A7B583}"/>
    <cellStyle name="60% - Accent4 10_AVA DVA EL" xfId="21053" xr:uid="{3F0177FF-3EF5-4129-9A90-5AEF91DA6869}"/>
    <cellStyle name="60% - Accent4 11" xfId="21054" xr:uid="{BCECF7A6-8B23-468F-B0AE-84AA055722E6}"/>
    <cellStyle name="60% - Accent4 11 2" xfId="21055" xr:uid="{9B3E4C3F-13F4-4BD2-917D-0C3FC4297B79}"/>
    <cellStyle name="60% - Accent4 11 3" xfId="21056" xr:uid="{825E10E4-F2EF-45A9-BE6B-6332D8AD3D38}"/>
    <cellStyle name="60% - Accent4 11_AVA DVA EL" xfId="21057" xr:uid="{3622D388-E7AE-45EC-A1D0-3EB878B82884}"/>
    <cellStyle name="60% - Accent4 12" xfId="21058" xr:uid="{2038E40E-BF1D-4CB3-BD26-8D080655C296}"/>
    <cellStyle name="60% - Accent4 12 2" xfId="21059" xr:uid="{AD6B2643-2120-4BE6-9DF3-5E3CFA1DB452}"/>
    <cellStyle name="60% - Accent4 12 3" xfId="21060" xr:uid="{11422E4C-68C1-4EA7-B7EA-ADEF74E8135E}"/>
    <cellStyle name="60% - Accent4 12_AVA DVA EL" xfId="21061" xr:uid="{5796953E-9DD4-4A56-9543-89E4596D31DE}"/>
    <cellStyle name="60% - Accent4 13" xfId="21062" xr:uid="{1FF804FB-759D-410E-B6DE-2D7E273C6B7B}"/>
    <cellStyle name="60% - Accent4 13 2" xfId="21063" xr:uid="{ECE0A3DB-3816-4E07-AE12-0481A7178298}"/>
    <cellStyle name="60% - Accent4 13 3" xfId="21064" xr:uid="{64215B75-AFD5-46B9-BD51-5189E488A036}"/>
    <cellStyle name="60% - Accent4 13_AVA DVA EL" xfId="21065" xr:uid="{FBD6D3E4-51C7-4A20-A89B-23CA5F1C5D93}"/>
    <cellStyle name="60% - Accent4 15" xfId="42708" xr:uid="{96370973-F772-4310-9009-A0E2545D4BB3}"/>
    <cellStyle name="60% - Accent4 16" xfId="42750" xr:uid="{B707295F-7C46-4E35-B2F5-D44659EBC565}"/>
    <cellStyle name="60% - Accent4 17" xfId="42788" xr:uid="{1BCBEDDD-63AE-45D2-9EAA-C0D07F5F71A2}"/>
    <cellStyle name="60% - Accent4 2" xfId="6134" xr:uid="{D012446E-87A8-43CD-9D4C-51858C83A4DF}"/>
    <cellStyle name="60% - Accent4 2 2" xfId="6135" xr:uid="{3DE25A13-E324-4D11-A320-B9479627C827}"/>
    <cellStyle name="60% - Accent4 2 2 2" xfId="21066" xr:uid="{103C237C-C612-4170-B2BA-B9C46D1ABD37}"/>
    <cellStyle name="60% - Accent4 2 2 2 2" xfId="21067" xr:uid="{E7AF8940-01E3-4DCA-97C3-FAD9AC988726}"/>
    <cellStyle name="60% - Accent4 2 2 2 3" xfId="21068" xr:uid="{7EE9D19E-D9F4-4D78-961D-2B5B8C17861E}"/>
    <cellStyle name="60% - Accent4 2 2 2_AVA DVA EL" xfId="21069" xr:uid="{D0AF9B96-C782-4187-AAD0-A3451979E8F1}"/>
    <cellStyle name="60% - Accent4 2 2 3" xfId="21070" xr:uid="{D3C83C51-8F2E-459E-AED0-BC816B6FC538}"/>
    <cellStyle name="60% - Accent4 2 2 3 2" xfId="21071" xr:uid="{D7E28602-22B6-40E1-B6FA-11EF4DB93166}"/>
    <cellStyle name="60% - Accent4 2 2 3 3" xfId="21072" xr:uid="{368809F6-82AA-4447-A476-6D48F108577B}"/>
    <cellStyle name="60% - Accent4 2 2 3_AVA DVA EL" xfId="21073" xr:uid="{A97E61F3-DB3B-4AD5-8FCA-E3E24A62150F}"/>
    <cellStyle name="60% - Accent4 2 2 4" xfId="21074" xr:uid="{4046D9DF-6B7B-4504-8406-AA06D936D469}"/>
    <cellStyle name="60% - Accent4 2 2 4 2" xfId="21075" xr:uid="{691C7B1B-03D6-420E-A9DE-1BD56B05ACB5}"/>
    <cellStyle name="60% - Accent4 2 2 4 3" xfId="21076" xr:uid="{3EE2495E-C5A0-4EE1-99AC-B4B310F1D19B}"/>
    <cellStyle name="60% - Accent4 2 2 4_AVA DVA EL" xfId="21077" xr:uid="{8E6FD0B5-CAD1-48B1-9A81-10C571690B87}"/>
    <cellStyle name="60% - Accent4 2 2 5" xfId="21078" xr:uid="{3143F5D1-94B8-4B24-B106-8B98CD0B0876}"/>
    <cellStyle name="60% - Accent4 2 2 5 2" xfId="21079" xr:uid="{991FD971-1530-464F-AC96-86970BB8CBC2}"/>
    <cellStyle name="60% - Accent4 2 2 5 3" xfId="21080" xr:uid="{CE4778D8-3C58-4E8E-A969-77D1B1C4B6AF}"/>
    <cellStyle name="60% - Accent4 2 2 5_AVA DVA EL" xfId="21081" xr:uid="{CA36D3CC-1093-4FA9-8D28-6A7E899D750F}"/>
    <cellStyle name="60% - Accent4 2 2 6" xfId="21082" xr:uid="{F4EFB342-C6C9-461B-93ED-67F8A9EAB274}"/>
    <cellStyle name="60% - Accent4 2 2 6 2" xfId="21083" xr:uid="{1038F624-3246-4955-99D5-B0B64500733B}"/>
    <cellStyle name="60% - Accent4 2 2 6 3" xfId="21084" xr:uid="{F6F3C2FC-5BB2-4721-9105-D713A456D334}"/>
    <cellStyle name="60% - Accent4 2 2 6_AVA DVA EL" xfId="21085" xr:uid="{DFDC92D0-14B3-41BC-A85B-C2C8874D1C6E}"/>
    <cellStyle name="60% - Accent4 2 2 7" xfId="21086" xr:uid="{5EC4C8CA-BFD1-460C-AAD8-6A13062A6B28}"/>
    <cellStyle name="60% - Accent4 2 2_AVA DVA EL" xfId="21087" xr:uid="{462FA2D4-42E6-4539-9326-952A7050AC5B}"/>
    <cellStyle name="60% - Accent4 2 3" xfId="6136" xr:uid="{ED49DFE5-F552-4160-81AA-F7AD77615E34}"/>
    <cellStyle name="60% - Accent4 2 3 2" xfId="6137" xr:uid="{D8C75563-077E-4B30-9C43-271780B3316D}"/>
    <cellStyle name="60% - Accent4 2 3 2 2" xfId="21088" xr:uid="{540E74EC-07B4-48B4-BD04-17D58CECD2D9}"/>
    <cellStyle name="60% - Accent4 2 3 2 3" xfId="21089" xr:uid="{6E957C27-E81A-4E5A-B010-0BBDAAF6F2E0}"/>
    <cellStyle name="60% - Accent4 2 3 2_AVA DVA EL" xfId="21090"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247" xr:uid="{F47C3740-6F50-476C-8E22-68C389558393}"/>
    <cellStyle name="60% - Accent4 2 3_AVA DVA EL" xfId="21091" xr:uid="{A10D4A6E-BB37-402B-8A77-8CA4ECB8F16B}"/>
    <cellStyle name="60% - Accent4 2 4" xfId="6141" xr:uid="{5AE52D25-ED42-4EAC-80AF-0EFE68505385}"/>
    <cellStyle name="60% - Accent4 2 4 2" xfId="21092" xr:uid="{97A3CFF3-21CA-4821-9051-EE70FE82EF90}"/>
    <cellStyle name="60% - Accent4 2 4 3" xfId="21093" xr:uid="{B5762C61-D738-4A42-A89C-E81F49EC957D}"/>
    <cellStyle name="60% - Accent4 2 4_AVA DVA EL" xfId="21094" xr:uid="{4FCD6A9D-AC23-45B0-A0C9-5556487D2CB2}"/>
    <cellStyle name="60% - Accent4 2 5" xfId="21095" xr:uid="{8B8EAF6A-BD81-475C-A6F6-4FA544C4AB03}"/>
    <cellStyle name="60% - Accent4 2 5 2" xfId="21096" xr:uid="{6CB0ED5D-BBF0-4939-B4CE-7F5E76675D99}"/>
    <cellStyle name="60% - Accent4 2 5 3" xfId="21097" xr:uid="{A37F100E-3ED4-4FDF-A9AB-789559FA7FE0}"/>
    <cellStyle name="60% - Accent4 2 5_AVA DVA EL" xfId="21098" xr:uid="{FA72CDC5-CBD1-47A1-9F15-5F3C20A7D6F7}"/>
    <cellStyle name="60% - Accent4 2 6" xfId="21099" xr:uid="{8A3B6628-BFA3-48B7-9240-97FDE53100C1}"/>
    <cellStyle name="60% - Accent4 2 6 2" xfId="21100" xr:uid="{6D71A41B-26A6-4650-BC80-775F6E976CF4}"/>
    <cellStyle name="60% - Accent4 2 6 3" xfId="21101" xr:uid="{D9269492-DFFC-4DA4-B92A-36588AEFFBA2}"/>
    <cellStyle name="60% - Accent4 2 6_AVA DVA EL" xfId="21102" xr:uid="{B4E58C8A-2414-48E2-AD08-FD1B5F0E4FA9}"/>
    <cellStyle name="60% - Accent4 2 7" xfId="21103" xr:uid="{3B4A9B53-B984-4CFB-86B0-08D056C9BF31}"/>
    <cellStyle name="60% - Accent4 2 7 2" xfId="21104" xr:uid="{6015BB48-853E-4A02-80C8-77929AE0D62D}"/>
    <cellStyle name="60% - Accent4 2 7 3" xfId="21105" xr:uid="{8163ADCF-6C51-48F3-8A42-0CE6F6786E4F}"/>
    <cellStyle name="60% - Accent4 2 7_AVA DVA EL" xfId="21106" xr:uid="{6F5613AC-2541-4A35-8BE6-21239CA30BE0}"/>
    <cellStyle name="60% - Accent4 2 8" xfId="21107" xr:uid="{88B34630-782A-40D7-BFBF-15C3B0C41158}"/>
    <cellStyle name="60% - Accent4 2 9" xfId="41248" xr:uid="{158E7D99-9CB1-4E63-8926-5D8222B2F679}"/>
    <cellStyle name="60% - Accent4 2_4Q16" xfId="21108" xr:uid="{EF95441E-0584-4836-A1C9-F492B50080DF}"/>
    <cellStyle name="60% - Accent4 3" xfId="6142" xr:uid="{4E876EA5-04E2-4A90-A3ED-A50CE91454B4}"/>
    <cellStyle name="60% - Accent4 3 2" xfId="21109" xr:uid="{56E6E913-A79A-469C-A540-05BE16F3A540}"/>
    <cellStyle name="60% - Accent4 3 2 2" xfId="21110" xr:uid="{39DDD5A1-AE57-4127-9EE3-6EB2C033F890}"/>
    <cellStyle name="60% - Accent4 3 2 3" xfId="21111" xr:uid="{8EB93AE5-52D0-4F1B-A170-2C9589833B3B}"/>
    <cellStyle name="60% - Accent4 3 2_AVA DVA EL" xfId="21112" xr:uid="{FC476A40-5E0E-43DA-8259-5201ED0957A7}"/>
    <cellStyle name="60% - Accent4 3 3" xfId="21113" xr:uid="{0C38B64A-DD2A-4EDA-B681-188856413DED}"/>
    <cellStyle name="60% - Accent4 3_AVA DVA EL" xfId="21114" xr:uid="{2C3D5620-B28A-4B3E-B027-25E795F71E3D}"/>
    <cellStyle name="60% - Accent4 4" xfId="21115" xr:uid="{5EEA13D1-3A35-4643-A1C7-AB1DEA80D4C6}"/>
    <cellStyle name="60% - Accent4 4 2" xfId="21116" xr:uid="{802BB412-110D-4E08-A3E0-CAEEA81BEB83}"/>
    <cellStyle name="60% - Accent4 4 2 2" xfId="21117" xr:uid="{E28022C9-31E4-4DAC-9A2F-2C37587EB01B}"/>
    <cellStyle name="60% - Accent4 4 2 3" xfId="21118" xr:uid="{06D5E821-B125-4088-84DE-6CB4919B4025}"/>
    <cellStyle name="60% - Accent4 4 2_AVA DVA EL" xfId="21119" xr:uid="{833417A0-9CE7-4F87-BE59-DCEA4002AF24}"/>
    <cellStyle name="60% - Accent4 4 3" xfId="21120" xr:uid="{CCB9CDC0-2530-46AB-8AD6-FCDAD4DB518D}"/>
    <cellStyle name="60% - Accent4 4 3 2" xfId="21121" xr:uid="{764FE682-AB03-4D02-9873-133439FE98D6}"/>
    <cellStyle name="60% - Accent4 4 3 3" xfId="21122" xr:uid="{C5087A04-0692-4914-92B9-0E756708C825}"/>
    <cellStyle name="60% - Accent4 4 3_AVA DVA EL" xfId="21123" xr:uid="{1DF0986B-110B-4D81-9A30-8219A34E21A7}"/>
    <cellStyle name="60% - Accent4 4 4" xfId="21124" xr:uid="{E70C4214-158A-42E9-8C98-3D880A37680B}"/>
    <cellStyle name="60% - Accent4 4 4 2" xfId="21125" xr:uid="{22EBB485-DBBE-472B-9551-BF5839F214EE}"/>
    <cellStyle name="60% - Accent4 4 4 3" xfId="21126" xr:uid="{002AF522-CD57-453F-8095-2D5A8330BDBB}"/>
    <cellStyle name="60% - Accent4 4 4_AVA DVA EL" xfId="21127" xr:uid="{CC34B935-ACAE-4C88-9DC0-D9CA350834C9}"/>
    <cellStyle name="60% - Accent4 4 5" xfId="21128" xr:uid="{EEF1C549-DE70-4D4C-9DCA-82CD1F456E41}"/>
    <cellStyle name="60% - Accent4 4_AVA DVA EL" xfId="21129" xr:uid="{6FA77C72-B984-44D2-8321-EC8A52A50F7C}"/>
    <cellStyle name="60% - Accent4 5" xfId="21130" xr:uid="{2B30C6A6-07A0-4BA8-9D0E-88B2F5142E97}"/>
    <cellStyle name="60% - Accent4 5 2" xfId="21131" xr:uid="{81BC87F0-1AD3-4439-A188-E9F074864407}"/>
    <cellStyle name="60% - Accent4 5 2 2" xfId="21132" xr:uid="{CAAE25BB-06D0-474E-B69A-F362E3FDDC04}"/>
    <cellStyle name="60% - Accent4 5 2 3" xfId="21133" xr:uid="{D4A813C7-3C3F-4898-839E-8A8ECE2C348A}"/>
    <cellStyle name="60% - Accent4 5 2_AVA DVA EL" xfId="21134" xr:uid="{36323221-CBAC-4E6C-8DC7-C97636F3A64F}"/>
    <cellStyle name="60% - Accent4 5 3" xfId="21135" xr:uid="{513D8557-5267-4B5E-92D9-EC5CE25833E1}"/>
    <cellStyle name="60% - Accent4 5_AVA DVA EL" xfId="21136" xr:uid="{22A271B6-17CA-4F96-BF39-8A52E7BCC907}"/>
    <cellStyle name="60% - Accent4 6" xfId="21137" xr:uid="{7CAD673F-12F7-4BEE-8BD7-E5FFB904A1A6}"/>
    <cellStyle name="60% - Accent4 6 2" xfId="21138" xr:uid="{19E6E2B2-6240-4A28-BDAE-008F0EA3675B}"/>
    <cellStyle name="60% - Accent4 6 2 2" xfId="21139" xr:uid="{619B0043-7112-4692-A5B7-CE1DDF6C0C69}"/>
    <cellStyle name="60% - Accent4 6 2 3" xfId="21140" xr:uid="{297E9D82-CA6A-4592-BABD-BDCA7061361C}"/>
    <cellStyle name="60% - Accent4 6 2_AVA DVA EL" xfId="21141" xr:uid="{ECCE2077-81BC-47D3-A2B5-8E270DABA438}"/>
    <cellStyle name="60% - Accent4 6 3" xfId="21142" xr:uid="{42D49EAD-078B-40AF-81C6-BC7A2FBFA6F4}"/>
    <cellStyle name="60% - Accent4 6_AVA DVA EL" xfId="21143" xr:uid="{86B300DB-A7F9-4255-9F6F-54BCC2BF4A0E}"/>
    <cellStyle name="60% - Accent4 7" xfId="21144" xr:uid="{D9A17BC8-EEE6-46CC-8F12-A9724C0AA3A2}"/>
    <cellStyle name="60% - Accent4 7 2" xfId="21145" xr:uid="{F4AE831D-4DD0-41F1-A8A0-4B7671CA1C35}"/>
    <cellStyle name="60% - Accent4 7 2 2" xfId="21146" xr:uid="{0FAA5D3E-E1AC-4949-8805-EAB68B7BFC28}"/>
    <cellStyle name="60% - Accent4 7 2 3" xfId="21147" xr:uid="{7D5E1097-170D-4C14-9F6B-248C2D68547A}"/>
    <cellStyle name="60% - Accent4 7 2_AVA DVA EL" xfId="21148" xr:uid="{5D772E86-BE56-427F-986C-B26ABA74424C}"/>
    <cellStyle name="60% - Accent4 7 3" xfId="21149" xr:uid="{0A00A0B8-AAF6-435C-B862-65D99472A399}"/>
    <cellStyle name="60% - Accent4 7_AVA DVA EL" xfId="21150" xr:uid="{07158FB1-CCCC-4918-94CF-F63134613D6D}"/>
    <cellStyle name="60% - Accent4 8" xfId="21151" xr:uid="{2870C27C-69B8-43EE-8191-29D6C4708AF8}"/>
    <cellStyle name="60% - Accent4 8 2" xfId="21152" xr:uid="{913B0A2E-9ED6-4E20-8AC6-36CF2F0F5906}"/>
    <cellStyle name="60% - Accent4 8 2 2" xfId="21153" xr:uid="{6848227C-3B4A-43C8-9FE6-5C6CECA7A40C}"/>
    <cellStyle name="60% - Accent4 8 2 3" xfId="21154" xr:uid="{40B83202-77A0-4583-ADA5-0412BF73E847}"/>
    <cellStyle name="60% - Accent4 8 2_AVA DVA EL" xfId="21155" xr:uid="{FB2FF191-A691-45AE-8F88-2C773EAEDBA4}"/>
    <cellStyle name="60% - Accent4 8 3" xfId="21156" xr:uid="{844758C0-2598-416A-BD8E-F972AEC8686E}"/>
    <cellStyle name="60% - Accent4 8_AVA DVA EL" xfId="21157" xr:uid="{7903D93A-73DB-4BB6-989A-86FB8A0094F0}"/>
    <cellStyle name="60% - Accent4 9" xfId="21158" xr:uid="{5DFCAD85-6E05-4C0A-9298-3BEDC278A4C7}"/>
    <cellStyle name="60% - Accent4 9 2" xfId="21159" xr:uid="{C449290D-0448-45FE-AAD3-575243D81DCC}"/>
    <cellStyle name="60% - Accent4 9 2 2" xfId="21160" xr:uid="{72ADA616-56E7-43BF-9D93-21645020D393}"/>
    <cellStyle name="60% - Accent4 9 2 3" xfId="21161" xr:uid="{066CE138-F2C8-4D0A-8A5F-4BE191819B0B}"/>
    <cellStyle name="60% - Accent4 9 2_AVA DVA EL" xfId="21162" xr:uid="{804A26D7-B98E-4BB8-87FB-8EF02C689287}"/>
    <cellStyle name="60% - Accent4 9 3" xfId="21163" xr:uid="{57D48AF0-4792-4449-AB94-56C76B3B0DD9}"/>
    <cellStyle name="60% - Accent4 9_AVA DVA EL" xfId="21164" xr:uid="{1F585E15-F935-4DF1-84B9-BAC45BF80859}"/>
    <cellStyle name="60% - Accent4_4Q16" xfId="21165"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166" xr:uid="{6512A81E-E873-4586-BA04-22B07AC80CB4}"/>
    <cellStyle name="60% - Accent5 2 2 2 2" xfId="21167" xr:uid="{E053E62F-6A33-4D93-8B8C-9A96F0814993}"/>
    <cellStyle name="60% - Accent5 2 2 2 3" xfId="21168" xr:uid="{69064B41-B775-4FA2-B3EC-F31855684AD6}"/>
    <cellStyle name="60% - Accent5 2 2 2_AVA DVA EL" xfId="21169" xr:uid="{E5F37E0F-2D49-4CEB-8A9D-0BD53AC9FB50}"/>
    <cellStyle name="60% - Accent5 2 2 3" xfId="21170" xr:uid="{7DC6DEC3-C43A-4FAE-BA24-B20AB69B3B6D}"/>
    <cellStyle name="60% - Accent5 2 2 3 2" xfId="21171" xr:uid="{8D2F86FB-B362-4FFA-AF23-1A5380547A3D}"/>
    <cellStyle name="60% - Accent5 2 2 3 3" xfId="21172" xr:uid="{BB013371-C346-40B4-8993-2BB112D7CD76}"/>
    <cellStyle name="60% - Accent5 2 2 3_AVA DVA EL" xfId="21173" xr:uid="{BD8F24FB-73F6-40AF-9756-BE644021205D}"/>
    <cellStyle name="60% - Accent5 2 2 4" xfId="21174" xr:uid="{3211AD0E-6B0B-4525-B822-A91BAD2F45DC}"/>
    <cellStyle name="60% - Accent5 2 2 4 2" xfId="21175" xr:uid="{7B109927-4CEE-4741-BCC6-83834D59E000}"/>
    <cellStyle name="60% - Accent5 2 2 4 3" xfId="21176" xr:uid="{27C76E7E-0EA2-415C-AA58-7C4E80EB66E0}"/>
    <cellStyle name="60% - Accent5 2 2 4_AVA DVA EL" xfId="21177" xr:uid="{A3F41C5D-D1B5-45DF-902C-08144654DDF6}"/>
    <cellStyle name="60% - Accent5 2 2 5" xfId="21178" xr:uid="{85706DDF-6B73-4392-B85B-D017EEA49BC6}"/>
    <cellStyle name="60% - Accent5 2 2 5 2" xfId="21179" xr:uid="{14FFEA1B-249C-431E-9637-57C6E6D539C4}"/>
    <cellStyle name="60% - Accent5 2 2 5 3" xfId="21180" xr:uid="{B5A3BCA2-46D8-491B-85E4-ADB9790FF85B}"/>
    <cellStyle name="60% - Accent5 2 2 5_AVA DVA EL" xfId="21181" xr:uid="{9AAE7DAF-EA28-40A2-9B6A-6DB4EA97CDA7}"/>
    <cellStyle name="60% - Accent5 2 2 6" xfId="21182" xr:uid="{A65CB8F6-6E0F-41E7-9DBC-266FE75D823A}"/>
    <cellStyle name="60% - Accent5 2 2 6 2" xfId="21183" xr:uid="{AB7B9284-4C57-42A9-9623-06E98AB3DEAB}"/>
    <cellStyle name="60% - Accent5 2 2 6 3" xfId="21184" xr:uid="{8AE12D6B-EEBE-4174-913F-32C97085C8F4}"/>
    <cellStyle name="60% - Accent5 2 2 6_AVA DVA EL" xfId="21185" xr:uid="{738CD8AB-C657-47A0-9816-ACACD9704DA3}"/>
    <cellStyle name="60% - Accent5 2 2 7" xfId="21186" xr:uid="{73D9AABB-7815-46F2-A8F7-EF67FC6AECDC}"/>
    <cellStyle name="60% - Accent5 2 2_AVA DVA EL" xfId="21187" xr:uid="{3BD2724A-F8FC-439C-91F3-30AD1054D402}"/>
    <cellStyle name="60% - Accent5 2 3" xfId="21188" xr:uid="{8516556C-A99A-4D1A-8BB8-32819A8FE53E}"/>
    <cellStyle name="60% - Accent5 2 3 2" xfId="21189" xr:uid="{CC8FD3D9-667A-4416-9673-354ACB83E37E}"/>
    <cellStyle name="60% - Accent5 2 3 3" xfId="21190" xr:uid="{E0F7331D-0268-4AFB-B882-292BCF7F3634}"/>
    <cellStyle name="60% - Accent5 2 3_AVA DVA EL" xfId="21191" xr:uid="{9ACE5B2F-8520-4830-9DC7-EF6DCBCE3BAC}"/>
    <cellStyle name="60% - Accent5 2 4" xfId="21192" xr:uid="{74F68C5D-3501-4326-AA0E-ADE2E1842070}"/>
    <cellStyle name="60% - Accent5 2 4 2" xfId="21193" xr:uid="{DA6F0739-28C3-449C-BE62-22F22B23613B}"/>
    <cellStyle name="60% - Accent5 2 4 3" xfId="21194" xr:uid="{AD4790BA-459E-48C0-8208-48994C456925}"/>
    <cellStyle name="60% - Accent5 2 4_AVA DVA EL" xfId="21195" xr:uid="{55897C2E-D64B-4BAB-95B0-A10B49442F85}"/>
    <cellStyle name="60% - Accent5 2 5" xfId="21196" xr:uid="{E5606723-A255-4E74-B788-8D16E100FA89}"/>
    <cellStyle name="60% - Accent5 2 5 2" xfId="21197" xr:uid="{2AD95017-DF17-4F45-AB8B-A42853955FFB}"/>
    <cellStyle name="60% - Accent5 2 5 3" xfId="21198" xr:uid="{A3AD84A1-AABF-495F-9F28-AAE704448409}"/>
    <cellStyle name="60% - Accent5 2 5_AVA DVA EL" xfId="21199" xr:uid="{B89FF8A4-8BC5-4BF8-9FA1-9C7A4EC2B2E2}"/>
    <cellStyle name="60% - Accent5 2 6" xfId="21200" xr:uid="{561694C7-6A21-4C16-8725-CA8D689DB7F1}"/>
    <cellStyle name="60% - Accent5 2 6 2" xfId="21201" xr:uid="{B16D18C0-EE70-486E-A4A1-250C41EAF8F9}"/>
    <cellStyle name="60% - Accent5 2 6 3" xfId="21202" xr:uid="{C7AB67D8-A0BD-4A19-A56E-1332B9C79A87}"/>
    <cellStyle name="60% - Accent5 2 6_AVA DVA EL" xfId="21203" xr:uid="{7CE4C9E9-F19E-4A35-B324-ADCF6AA20C5C}"/>
    <cellStyle name="60% - Accent5 2 7" xfId="21204" xr:uid="{437A2A8F-8FF2-4C4E-81D1-A39B33105FB2}"/>
    <cellStyle name="60% - Accent5 2 7 2" xfId="21205" xr:uid="{FC544AFF-751E-4317-89BD-320E5CAF9E8E}"/>
    <cellStyle name="60% - Accent5 2 7 3" xfId="21206" xr:uid="{5EFE644E-459D-45D3-9B9E-A25EEF9D7F12}"/>
    <cellStyle name="60% - Accent5 2 7_AVA DVA EL" xfId="21207" xr:uid="{D9054867-4A42-453B-908A-1C5D4FBB437B}"/>
    <cellStyle name="60% - Accent5 2 8" xfId="21208" xr:uid="{B114A440-440F-4FAD-BDBB-05ECE45D0ACA}"/>
    <cellStyle name="60% - Accent5 2_4Q16" xfId="21209" xr:uid="{3E8D63C8-DC5A-467F-9320-7289267CB883}"/>
    <cellStyle name="60% - Accent5 3" xfId="6146" xr:uid="{6977E24A-380A-4871-8A9A-9FC8C0462449}"/>
    <cellStyle name="60% - Accent5 3 2" xfId="21210" xr:uid="{A7D97D61-88B9-45D4-B599-96B75AB8AC32}"/>
    <cellStyle name="60% - Accent5 3 2 2" xfId="21211" xr:uid="{15613BD7-B74E-4708-877A-1494FA6724B9}"/>
    <cellStyle name="60% - Accent5 3 2 3" xfId="21212" xr:uid="{7AA9AC93-9B66-433D-9D4F-DE5DAA660BA6}"/>
    <cellStyle name="60% - Accent5 3 2_AVA DVA EL" xfId="21213" xr:uid="{202BA5AB-1F5B-4181-A08D-E2631CD16352}"/>
    <cellStyle name="60% - Accent5 3 3" xfId="21214" xr:uid="{44B61798-2F21-4248-9BC4-337DF92A35E5}"/>
    <cellStyle name="60% - Accent5 3_AVA DVA EL" xfId="21215" xr:uid="{97D4E3DC-92F8-4DCF-AD12-492086DA5D78}"/>
    <cellStyle name="60% - Accent5 4" xfId="21216" xr:uid="{D6CBF795-D351-4766-9557-0008F36BE4EF}"/>
    <cellStyle name="60% - Accent5 4 2" xfId="21217" xr:uid="{67F23F46-B32B-48BA-A5B7-114FCBECBC05}"/>
    <cellStyle name="60% - Accent5 4 2 2" xfId="21218" xr:uid="{54AFFAD8-63B5-481B-8A23-7559C97A1EDA}"/>
    <cellStyle name="60% - Accent5 4 2 3" xfId="21219" xr:uid="{1CB2A157-15F1-41F8-9BB4-9DB4CEEA0C24}"/>
    <cellStyle name="60% - Accent5 4 2_AVA DVA EL" xfId="21220" xr:uid="{033EED55-78BC-42D9-BB62-C8D7D1EBCFE8}"/>
    <cellStyle name="60% - Accent5 4 3" xfId="21221" xr:uid="{49D941B3-E46E-4F15-81FE-475872CC66BF}"/>
    <cellStyle name="60% - Accent5 4 3 2" xfId="21222" xr:uid="{09F12A70-AE84-40FE-AAF0-9A31763C8CEF}"/>
    <cellStyle name="60% - Accent5 4 3 3" xfId="21223" xr:uid="{E627BAD8-E64E-499F-BE58-5480E3AE07EC}"/>
    <cellStyle name="60% - Accent5 4 3_AVA DVA EL" xfId="21224" xr:uid="{D91F7646-8A96-4BDE-A07C-62282ECE300C}"/>
    <cellStyle name="60% - Accent5 4 4" xfId="21225" xr:uid="{4556D837-8A67-4340-8163-868506B7B675}"/>
    <cellStyle name="60% - Accent5 4 4 2" xfId="21226" xr:uid="{5BF3805A-DFA9-4ECD-958E-CE97389BBB24}"/>
    <cellStyle name="60% - Accent5 4 4 3" xfId="21227" xr:uid="{D869A53E-2FB1-46AD-871E-018640EEB5AE}"/>
    <cellStyle name="60% - Accent5 4 4_AVA DVA EL" xfId="21228" xr:uid="{189854F0-ACA9-42EB-A63C-96B2AA8D7B97}"/>
    <cellStyle name="60% - Accent5 4 5" xfId="21229" xr:uid="{E828D09C-EA6F-4B2C-B09E-D1A7AB576140}"/>
    <cellStyle name="60% - Accent5 4_AVA DVA EL" xfId="21230" xr:uid="{F89523DD-BAD7-4C50-BC45-368C110AD19B}"/>
    <cellStyle name="60% - Accent5 5" xfId="21231" xr:uid="{7C05B0DC-EB04-4852-85D0-30DC025268C7}"/>
    <cellStyle name="60% - Accent5 5 2" xfId="21232" xr:uid="{BB22FA47-F886-4B96-AFA0-21EDC394CF68}"/>
    <cellStyle name="60% - Accent5 5 2 2" xfId="21233" xr:uid="{7EAACF08-8627-4FEF-91E0-25B2F5023C44}"/>
    <cellStyle name="60% - Accent5 5 2 3" xfId="21234" xr:uid="{F081C9FA-DE73-4511-9AD6-4637FE92FE66}"/>
    <cellStyle name="60% - Accent5 5 2_AVA DVA EL" xfId="21235" xr:uid="{A0966078-7368-4E1D-ABE2-E332E286C5EB}"/>
    <cellStyle name="60% - Accent5 5 3" xfId="21236" xr:uid="{8D7B1DC8-2CF5-42AF-B850-7E99576BDF45}"/>
    <cellStyle name="60% - Accent5 5_AVA DVA EL" xfId="21237" xr:uid="{4F5141F7-AE77-458E-BEC6-A0F71B2A0C67}"/>
    <cellStyle name="60% - Accent5 6" xfId="21238" xr:uid="{2418B862-ACED-4F4F-A005-7931CFA82EBD}"/>
    <cellStyle name="60% - Accent5 6 2" xfId="21239" xr:uid="{86C4186B-CEB6-4F13-A1D5-CB262F3C33CC}"/>
    <cellStyle name="60% - Accent5 6 2 2" xfId="21240" xr:uid="{306ADE21-CFDE-4B6A-A057-0FB0B52703EA}"/>
    <cellStyle name="60% - Accent5 6 2 3" xfId="21241" xr:uid="{C75D0252-47C6-4AE4-A292-5FC93FDEFF54}"/>
    <cellStyle name="60% - Accent5 6 2_AVA DVA EL" xfId="21242" xr:uid="{525AE9F0-36DF-46BD-AA9B-01616852CCAD}"/>
    <cellStyle name="60% - Accent5 6 3" xfId="21243" xr:uid="{678B580B-C0A5-4D37-8D22-1A338305E5AD}"/>
    <cellStyle name="60% - Accent5 6_AVA DVA EL" xfId="21244" xr:uid="{FFF49E23-2D2E-445B-AD4A-193CB44673EC}"/>
    <cellStyle name="60% - Accent5 7" xfId="21245" xr:uid="{335185CB-E1E8-468A-90EA-1D73244686CB}"/>
    <cellStyle name="60% - Accent5 7 2" xfId="21246" xr:uid="{CC28C4F9-E31B-491A-AA62-197182E8BA93}"/>
    <cellStyle name="60% - Accent5 7_AVA DVA EL" xfId="21247" xr:uid="{3C552164-92A6-4575-934D-23A2E75240E3}"/>
    <cellStyle name="60% - Accent5 8" xfId="21248" xr:uid="{A3CA34D4-5324-491A-B1E2-8CE61BD759A2}"/>
    <cellStyle name="60% - Accent5 8 2" xfId="21249" xr:uid="{654B17B3-9B90-4219-90AE-142BD1DB7629}"/>
    <cellStyle name="60% - Accent5 8_AVA DVA EL" xfId="21250" xr:uid="{01BEBE7C-C67F-4EB9-9323-7F951F639CE4}"/>
    <cellStyle name="60% - Accent5 9" xfId="21251" xr:uid="{3E449719-8F74-4C76-B198-6355AE89C2C8}"/>
    <cellStyle name="60% - Accent5 9 2" xfId="21252" xr:uid="{DCBA42C9-8CE2-4FF1-A88D-B7DE3806E47A}"/>
    <cellStyle name="60% - Accent5 9_AVA DVA EL" xfId="21253" xr:uid="{FC29432A-120F-4F89-82B7-2ED7519BC6DE}"/>
    <cellStyle name="60% - Accent5_4Q16" xfId="21254" xr:uid="{D3FFF3F7-78E1-4D23-B80F-010A6F315D1C}"/>
    <cellStyle name="60% - Accent6" xfId="6147" xr:uid="{F62E82E1-5F01-4DEB-BAAD-76109701FDBF}"/>
    <cellStyle name="60% - Accent6 10" xfId="21255" xr:uid="{9189873E-64F8-4C0F-8139-0BFD0C7C1ED9}"/>
    <cellStyle name="60% - Accent6 10 2" xfId="21256" xr:uid="{4DD98124-3D29-4E07-AC17-D581896AF7B6}"/>
    <cellStyle name="60% - Accent6 10 3" xfId="21257" xr:uid="{E244832E-A879-4B94-98F7-6C1258F1A568}"/>
    <cellStyle name="60% - Accent6 10_AVA DVA EL" xfId="21258" xr:uid="{34DFFE07-4CCC-4417-97D6-09A742A10861}"/>
    <cellStyle name="60% - Accent6 11" xfId="21259" xr:uid="{62B427E7-E685-41CB-ACB9-C3526223BF76}"/>
    <cellStyle name="60% - Accent6 11 2" xfId="21260" xr:uid="{FA0BA838-FE05-4D06-832B-D677C2586FFE}"/>
    <cellStyle name="60% - Accent6 11 3" xfId="21261" xr:uid="{396265D2-E498-43CA-9D19-5DD1C14E190D}"/>
    <cellStyle name="60% - Accent6 11_AVA DVA EL" xfId="21262" xr:uid="{3F280029-C2C4-46FC-95DB-A23BCEA3C8E1}"/>
    <cellStyle name="60% - Accent6 12" xfId="21263" xr:uid="{CE331FB1-76FD-460F-A4AC-F95A05FDC41B}"/>
    <cellStyle name="60% - Accent6 12 2" xfId="21264" xr:uid="{98B022FA-F091-42CA-BA48-E898646848BF}"/>
    <cellStyle name="60% - Accent6 12 3" xfId="21265" xr:uid="{76F81033-31EB-4296-BFA8-390931EE07D1}"/>
    <cellStyle name="60% - Accent6 12_AVA DVA EL" xfId="21266" xr:uid="{37FA95BB-B1F6-4ED7-8DB7-51560CF82840}"/>
    <cellStyle name="60% - Accent6 13" xfId="21267" xr:uid="{5718432B-5DC4-4C96-8766-FD7EDCD23787}"/>
    <cellStyle name="60% - Accent6 13 2" xfId="21268" xr:uid="{90B06085-77BD-4FE1-9214-9F4E79D8A7F1}"/>
    <cellStyle name="60% - Accent6 13 3" xfId="21269" xr:uid="{DB7E3E8F-85BC-401E-8D28-F50A7777DCDF}"/>
    <cellStyle name="60% - Accent6 13_AVA DVA EL" xfId="21270" xr:uid="{BB96E634-C404-46F9-B089-0F461C742B78}"/>
    <cellStyle name="60% - Accent6 15" xfId="42709" xr:uid="{D52AA3AA-DC1A-460D-877E-FBC1125B6DD3}"/>
    <cellStyle name="60% - Accent6 16" xfId="42751" xr:uid="{291EE7E4-28E7-42FB-AF4F-E8F809EB30EE}"/>
    <cellStyle name="60% - Accent6 17" xfId="42789" xr:uid="{AB28F562-2E87-453F-A130-BDB790495B87}"/>
    <cellStyle name="60% - Accent6 2" xfId="6148" xr:uid="{497D36AB-F98A-4CDA-9470-D6E0FE7CEBD4}"/>
    <cellStyle name="60% - Accent6 2 2" xfId="6149" xr:uid="{C092325E-F49A-4DF7-983D-3180CC48369A}"/>
    <cellStyle name="60% - Accent6 2 2 2" xfId="21271" xr:uid="{1D7BB57B-7635-441B-81C3-DCF565FB0BF1}"/>
    <cellStyle name="60% - Accent6 2 2 2 2" xfId="21272" xr:uid="{D7D90AA7-CB5F-4867-99E0-B581248E220A}"/>
    <cellStyle name="60% - Accent6 2 2 2 3" xfId="21273" xr:uid="{34E7071C-6CD0-40CF-B175-D49BCF752399}"/>
    <cellStyle name="60% - Accent6 2 2 2_AVA DVA EL" xfId="21274" xr:uid="{41C2853C-4F50-4962-873D-46F3D5076BF3}"/>
    <cellStyle name="60% - Accent6 2 2 3" xfId="21275" xr:uid="{7DA24688-8494-4C3F-AE86-B45BDABF429E}"/>
    <cellStyle name="60% - Accent6 2 2 3 2" xfId="21276" xr:uid="{0DECAAAB-182E-4266-99A5-5FD50FF7F958}"/>
    <cellStyle name="60% - Accent6 2 2 3 3" xfId="21277" xr:uid="{EC538312-9DC4-4B4D-BB49-878D84B8DC1B}"/>
    <cellStyle name="60% - Accent6 2 2 3_AVA DVA EL" xfId="21278" xr:uid="{8950E30A-D9B4-4138-AF73-F16DDB825BD7}"/>
    <cellStyle name="60% - Accent6 2 2 4" xfId="21279" xr:uid="{461390D3-4F7B-4E4D-9CA8-5955BB4522C1}"/>
    <cellStyle name="60% - Accent6 2 2 4 2" xfId="21280" xr:uid="{4CACE8F9-5978-4163-942A-470825067C02}"/>
    <cellStyle name="60% - Accent6 2 2 4 3" xfId="21281" xr:uid="{8021F844-8729-4AA1-AC79-68E7CDBC9092}"/>
    <cellStyle name="60% - Accent6 2 2 4_AVA DVA EL" xfId="21282" xr:uid="{C59F0D58-981B-4354-9769-EE4E33511359}"/>
    <cellStyle name="60% - Accent6 2 2 5" xfId="21283" xr:uid="{08E3CB0C-64BA-4566-A5B0-D99D0393625C}"/>
    <cellStyle name="60% - Accent6 2 2 5 2" xfId="21284" xr:uid="{7F3C7101-B006-4361-BDDB-C33D5AFFC680}"/>
    <cellStyle name="60% - Accent6 2 2 5 3" xfId="21285" xr:uid="{C0252D1D-AA21-46B2-BD9B-F63A546A76D6}"/>
    <cellStyle name="60% - Accent6 2 2 5_AVA DVA EL" xfId="21286" xr:uid="{FC54BE29-7121-4346-84C3-C36D94E7F7D7}"/>
    <cellStyle name="60% - Accent6 2 2 6" xfId="21287" xr:uid="{1087213D-58ED-486E-8CF1-38122FD55BED}"/>
    <cellStyle name="60% - Accent6 2 2 6 2" xfId="21288" xr:uid="{42792A06-9F6C-436F-A969-568662120CEC}"/>
    <cellStyle name="60% - Accent6 2 2 6 3" xfId="21289" xr:uid="{0D014783-115A-4F7C-81C0-C601CEA1CC35}"/>
    <cellStyle name="60% - Accent6 2 2 6_AVA DVA EL" xfId="21290" xr:uid="{B0398E49-D5F7-4FEE-98CC-6DC877BCA544}"/>
    <cellStyle name="60% - Accent6 2 2 7" xfId="21291" xr:uid="{067E4B9C-82A7-4571-8844-378DC219F6C9}"/>
    <cellStyle name="60% - Accent6 2 2_AVA DVA EL" xfId="21292" xr:uid="{6AB4F740-9576-43DE-8DE2-DC993122EF0F}"/>
    <cellStyle name="60% - Accent6 2 3" xfId="6150" xr:uid="{EA0950D7-AF2D-4A60-96F7-EE989477BA72}"/>
    <cellStyle name="60% - Accent6 2 3 2" xfId="6151" xr:uid="{31B00862-9AD5-4D20-9E56-BA7B378E2E73}"/>
    <cellStyle name="60% - Accent6 2 3 2 2" xfId="21293" xr:uid="{A6AF9BFF-B228-4462-AA5A-1A297B29E49A}"/>
    <cellStyle name="60% - Accent6 2 3 2 3" xfId="21294" xr:uid="{C7D912D1-490E-44A7-AD9E-244A1FEA7C88}"/>
    <cellStyle name="60% - Accent6 2 3 2_AVA DVA EL" xfId="21295"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249" xr:uid="{C9B53CA2-1599-4526-9321-311D86E74CB0}"/>
    <cellStyle name="60% - Accent6 2 3_AVA DVA EL" xfId="21296" xr:uid="{D6EB8CE0-6062-4DAF-BDB6-82A4B0E6ADF0}"/>
    <cellStyle name="60% - Accent6 2 4" xfId="6155" xr:uid="{412FCEC3-B5CD-4797-8526-1B24A63B6DFF}"/>
    <cellStyle name="60% - Accent6 2 4 2" xfId="21297" xr:uid="{430FA463-F53B-4146-BADA-F8586ABCA985}"/>
    <cellStyle name="60% - Accent6 2 4 3" xfId="21298" xr:uid="{002991BD-1EAD-47EB-B2BF-19A4E9516D8A}"/>
    <cellStyle name="60% - Accent6 2 4_AVA DVA EL" xfId="21299" xr:uid="{237E5503-8D8E-43B8-886D-175CA0C76070}"/>
    <cellStyle name="60% - Accent6 2 5" xfId="21300" xr:uid="{02889C49-947F-4D16-8502-E1368D713ADB}"/>
    <cellStyle name="60% - Accent6 2 5 2" xfId="21301" xr:uid="{24162BCD-C63F-4BBC-9294-AE7472970BC9}"/>
    <cellStyle name="60% - Accent6 2 5 3" xfId="21302" xr:uid="{D1129DE6-D16A-46CF-9809-A265B5B5F503}"/>
    <cellStyle name="60% - Accent6 2 5_AVA DVA EL" xfId="21303" xr:uid="{999B7032-C155-4611-AB64-27DB355C80DF}"/>
    <cellStyle name="60% - Accent6 2 6" xfId="21304" xr:uid="{1435DF04-67FE-4CAB-9739-ADD7870D6C4F}"/>
    <cellStyle name="60% - Accent6 2 6 2" xfId="21305" xr:uid="{3B3F8558-FDF8-49CD-8E62-98FB92A64983}"/>
    <cellStyle name="60% - Accent6 2 6 3" xfId="21306" xr:uid="{EF330478-5792-4AD8-A238-68FFAA3AE520}"/>
    <cellStyle name="60% - Accent6 2 6_AVA DVA EL" xfId="21307" xr:uid="{D0112A01-E6C2-402E-924F-93C634E9FE6C}"/>
    <cellStyle name="60% - Accent6 2 7" xfId="21308" xr:uid="{0B886BA1-04A8-40C1-8917-F00A192583E9}"/>
    <cellStyle name="60% - Accent6 2 7 2" xfId="21309" xr:uid="{4068CE7C-36C5-4153-967C-06B575FFA484}"/>
    <cellStyle name="60% - Accent6 2 7 3" xfId="21310" xr:uid="{1C7960B6-B21E-4CC3-B08F-F58F11CED466}"/>
    <cellStyle name="60% - Accent6 2 7_AVA DVA EL" xfId="21311" xr:uid="{6D73476F-4EA9-44F0-8E32-D24A11489CC1}"/>
    <cellStyle name="60% - Accent6 2 8" xfId="21312" xr:uid="{B7C608E3-7830-44CC-A9FA-8B84539F9753}"/>
    <cellStyle name="60% - Accent6 2 9" xfId="41250" xr:uid="{A5E230DC-D554-4F76-A638-33B17423B2C0}"/>
    <cellStyle name="60% - Accent6 2_4Q16" xfId="21313" xr:uid="{8D5B0961-7CC0-493D-96BB-B093D5231ADB}"/>
    <cellStyle name="60% - Accent6 3" xfId="6156" xr:uid="{2787463B-C062-4EFA-91B1-405C9F8D38AF}"/>
    <cellStyle name="60% - Accent6 3 2" xfId="21314" xr:uid="{08FA6E87-2CED-489C-9934-BDD25946B1FD}"/>
    <cellStyle name="60% - Accent6 3 2 2" xfId="21315" xr:uid="{FC68B3F8-57C3-4D4A-BB05-3DF0E6AE1FD9}"/>
    <cellStyle name="60% - Accent6 3 2 3" xfId="21316" xr:uid="{4427238A-A0A0-49B9-9583-BE9F6DA3D1A4}"/>
    <cellStyle name="60% - Accent6 3 2_AVA DVA EL" xfId="21317" xr:uid="{15476818-3A40-4E44-8221-FAF9F66BFC30}"/>
    <cellStyle name="60% - Accent6 3 3" xfId="21318" xr:uid="{8B514374-514B-4174-A7ED-735F445DB0F5}"/>
    <cellStyle name="60% - Accent6 3_AVA DVA EL" xfId="21319" xr:uid="{35C3EA23-9228-4D7C-BC18-25B853E660A9}"/>
    <cellStyle name="60% - Accent6 4" xfId="21320" xr:uid="{CE2969CA-488C-437D-A164-1AF34D5E94EC}"/>
    <cellStyle name="60% - Accent6 4 2" xfId="21321" xr:uid="{4FB77084-6EA0-4DF5-9044-09E8C3A164AA}"/>
    <cellStyle name="60% - Accent6 4 2 2" xfId="21322" xr:uid="{C1E3FFCF-2F97-49DD-AC09-0B24A2817F03}"/>
    <cellStyle name="60% - Accent6 4 2 3" xfId="21323" xr:uid="{EDCC9394-5E29-4078-A1F6-40B32DFE4113}"/>
    <cellStyle name="60% - Accent6 4 2_AVA DVA EL" xfId="21324" xr:uid="{F9954922-62D5-4133-A4F2-75255EF36BB9}"/>
    <cellStyle name="60% - Accent6 4 3" xfId="21325" xr:uid="{BB2F918C-56B3-4834-94B5-D5AB7C61C3F6}"/>
    <cellStyle name="60% - Accent6 4 3 2" xfId="21326" xr:uid="{56D9CCA4-300E-4CC3-A413-6A14B0E695BB}"/>
    <cellStyle name="60% - Accent6 4 3 3" xfId="21327" xr:uid="{7BE523F9-82EA-45DE-8E96-9241A8BC7FCC}"/>
    <cellStyle name="60% - Accent6 4 3_AVA DVA EL" xfId="21328" xr:uid="{780ACB41-BA81-43FD-A18A-EAEB6AFA1ADF}"/>
    <cellStyle name="60% - Accent6 4 4" xfId="21329" xr:uid="{DF4CE5B3-9630-4167-B307-82E59A95ACC9}"/>
    <cellStyle name="60% - Accent6 4 4 2" xfId="21330" xr:uid="{F7E07E8F-5CAB-48F6-922B-508D72E97087}"/>
    <cellStyle name="60% - Accent6 4 4 3" xfId="21331" xr:uid="{0D2560DE-C6A8-43E2-84F5-574D9AAD61DE}"/>
    <cellStyle name="60% - Accent6 4 4_AVA DVA EL" xfId="21332" xr:uid="{09AAD66D-573D-4C96-B8A0-F003DB76F8FF}"/>
    <cellStyle name="60% - Accent6 4 5" xfId="21333" xr:uid="{AE5DB4B6-3248-48D5-8871-FE1C0ECAFEB8}"/>
    <cellStyle name="60% - Accent6 4_AVA DVA EL" xfId="21334" xr:uid="{12B4593F-F231-40CD-909E-92C351DBC943}"/>
    <cellStyle name="60% - Accent6 5" xfId="21335" xr:uid="{1368F253-3444-4C8E-9319-9708FB1684B2}"/>
    <cellStyle name="60% - Accent6 5 2" xfId="21336" xr:uid="{CC079879-FCA5-497C-A3AC-DC15FA49EE69}"/>
    <cellStyle name="60% - Accent6 5 2 2" xfId="21337" xr:uid="{1707A4B4-86EF-4F77-ADA0-CA46A091507B}"/>
    <cellStyle name="60% - Accent6 5 2 3" xfId="21338" xr:uid="{D090F68C-E99B-4029-9221-44A9F871694E}"/>
    <cellStyle name="60% - Accent6 5 2_AVA DVA EL" xfId="21339" xr:uid="{9979EE47-CBD6-4843-9097-4BD9A6256BFC}"/>
    <cellStyle name="60% - Accent6 5 3" xfId="21340" xr:uid="{16F4836C-2116-49E7-BDED-49816380AC3D}"/>
    <cellStyle name="60% - Accent6 5_AVA DVA EL" xfId="21341" xr:uid="{92839DBD-8C88-447C-9534-FEC7FA613F0D}"/>
    <cellStyle name="60% - Accent6 6" xfId="21342" xr:uid="{BF6650DE-3154-42E0-8449-75E462B611B8}"/>
    <cellStyle name="60% - Accent6 6 2" xfId="21343" xr:uid="{500122F5-0209-4D30-B1C7-EFDAFF3E83C1}"/>
    <cellStyle name="60% - Accent6 6 2 2" xfId="21344" xr:uid="{05FF73BF-37BA-430B-BD2D-1EE593BFC548}"/>
    <cellStyle name="60% - Accent6 6 2 3" xfId="21345" xr:uid="{799BD48E-9FFE-4129-B0FF-25B568476B8B}"/>
    <cellStyle name="60% - Accent6 6 2_AVA DVA EL" xfId="21346" xr:uid="{78D96DE6-4F25-418E-B200-EB6C62FC2A94}"/>
    <cellStyle name="60% - Accent6 6 3" xfId="21347" xr:uid="{CECADD14-3023-4A89-ADE9-F08A11357E1B}"/>
    <cellStyle name="60% - Accent6 6_AVA DVA EL" xfId="21348" xr:uid="{C7B538D1-0397-4929-B616-5D943D90864F}"/>
    <cellStyle name="60% - Accent6 7" xfId="21349" xr:uid="{1EDA56DF-A863-476E-B560-0C74E092A653}"/>
    <cellStyle name="60% - Accent6 7 2" xfId="21350" xr:uid="{F60EB101-D648-4CED-B37A-EC8925B75B1C}"/>
    <cellStyle name="60% - Accent6 7 2 2" xfId="21351" xr:uid="{DD942D1D-9F70-4B59-BAA6-692B13552732}"/>
    <cellStyle name="60% - Accent6 7 2 3" xfId="21352" xr:uid="{6F629E12-4884-4945-8383-6C7EC1411FAB}"/>
    <cellStyle name="60% - Accent6 7 2_AVA DVA EL" xfId="21353" xr:uid="{7EBFC2DD-DF0B-4EDE-B91B-DB8263A9BB71}"/>
    <cellStyle name="60% - Accent6 7 3" xfId="21354" xr:uid="{3EADC014-5D7B-4940-9116-DEBAE8775405}"/>
    <cellStyle name="60% - Accent6 7_AVA DVA EL" xfId="21355" xr:uid="{965E641E-5E20-420E-8142-676DA001FF4D}"/>
    <cellStyle name="60% - Accent6 8" xfId="21356" xr:uid="{81927AD4-6C41-4CFD-B8BE-46C44A1A1E6B}"/>
    <cellStyle name="60% - Accent6 8 2" xfId="21357" xr:uid="{CD2FA8A8-FA84-45EF-A3F8-0DD375EA8534}"/>
    <cellStyle name="60% - Accent6 8 2 2" xfId="21358" xr:uid="{B19A2255-8B36-48A7-8DCB-310696C43568}"/>
    <cellStyle name="60% - Accent6 8 2 3" xfId="21359" xr:uid="{3C06BF83-433D-4D5D-99B5-2C195F4FA743}"/>
    <cellStyle name="60% - Accent6 8 2_AVA DVA EL" xfId="21360" xr:uid="{43AEC471-161B-4D7C-B957-64E2F600966C}"/>
    <cellStyle name="60% - Accent6 8 3" xfId="21361" xr:uid="{FA91A553-FEBB-40B6-854B-BFAAC8D3A2CF}"/>
    <cellStyle name="60% - Accent6 8_AVA DVA EL" xfId="21362" xr:uid="{BE4EA3AD-BAF3-461B-A050-BD5B521DF5AD}"/>
    <cellStyle name="60% - Accent6 9" xfId="21363" xr:uid="{C690D9D3-F4DC-4B7D-9B99-8E03AB0C3908}"/>
    <cellStyle name="60% - Accent6 9 2" xfId="21364" xr:uid="{9C732B28-3774-41B4-8BB9-0B7D560E0B2A}"/>
    <cellStyle name="60% - Accent6 9 2 2" xfId="21365" xr:uid="{17219BE6-DF4E-4014-96FF-62EFC9AB7212}"/>
    <cellStyle name="60% - Accent6 9 2 3" xfId="21366" xr:uid="{66F808F2-2A31-4704-AE82-88588C7BC4DE}"/>
    <cellStyle name="60% - Accent6 9 2_AVA DVA EL" xfId="21367" xr:uid="{CB4F5D8E-67CC-46F8-93CA-F3B0595BF704}"/>
    <cellStyle name="60% - Accent6 9 3" xfId="21368" xr:uid="{BC0A0184-AC26-40EF-818A-574A79D3FF50}"/>
    <cellStyle name="60% - Accent6 9_AVA DVA EL" xfId="21369" xr:uid="{DBC9201B-55C1-447A-9BB8-5661E3C84642}"/>
    <cellStyle name="60% - Accent6_4Q16" xfId="21370" xr:uid="{FBC1F25D-A061-401C-AE4A-3A528D3164BC}"/>
    <cellStyle name="60% - akcent 1" xfId="6157" xr:uid="{D5A32D64-A09A-483F-877D-183D9E2C4965}"/>
    <cellStyle name="60% - akcent 1 2" xfId="21371" xr:uid="{986C5454-9792-491D-BF5E-A717B0B9142E}"/>
    <cellStyle name="60% - akcent 1 3" xfId="21372" xr:uid="{0AA29C65-63EF-4263-A4E8-8099DBB5103B}"/>
    <cellStyle name="60% - akcent 1_AVA DVA EL" xfId="21373" xr:uid="{0F497A68-76B6-416A-9FAD-98A5191A5DA9}"/>
    <cellStyle name="60% - akcent 2" xfId="6158" xr:uid="{FE482777-2605-47E9-B4E3-9365BC7CE2B0}"/>
    <cellStyle name="60% - akcent 2 2" xfId="21374" xr:uid="{0706AF75-4476-47F1-8D0D-81E93B8044ED}"/>
    <cellStyle name="60% - akcent 2 3" xfId="21375" xr:uid="{990CF8A5-026E-4FD9-8F43-2E5FC8971AAC}"/>
    <cellStyle name="60% - akcent 2_AVA DVA EL" xfId="21376" xr:uid="{9B47B2BF-424E-4C95-80F7-F501394D7207}"/>
    <cellStyle name="60% - akcent 3" xfId="6159" xr:uid="{4DF27EF9-C541-4DB7-AEDA-6A64E8E95B8B}"/>
    <cellStyle name="60% - akcent 3 2" xfId="21377" xr:uid="{FCB7E0D7-4664-4018-BDA3-80A2826EBE9C}"/>
    <cellStyle name="60% - akcent 3 3" xfId="21378" xr:uid="{3C45582F-D6C8-4743-9C5C-41B2D810671C}"/>
    <cellStyle name="60% - akcent 3_AVA DVA EL" xfId="21379" xr:uid="{CF2533B8-EE88-42BF-8751-5FF38AEECEAB}"/>
    <cellStyle name="60% - akcent 4" xfId="6160" xr:uid="{412A17B8-5686-442C-B0F2-0C3D3F3571F1}"/>
    <cellStyle name="60% - akcent 4 2" xfId="21380" xr:uid="{A9D0E31D-0DCA-40F7-95B8-D414CF2C49C5}"/>
    <cellStyle name="60% - akcent 4 3" xfId="21381" xr:uid="{8A239617-9667-491F-A54F-67B3A61E0D96}"/>
    <cellStyle name="60% - akcent 4_AVA DVA EL" xfId="21382" xr:uid="{E345ECF3-1F35-4247-99DB-17D71CBBF3DB}"/>
    <cellStyle name="60% - akcent 5" xfId="6161" xr:uid="{0477E122-ED0E-47C3-8C48-6D5AD8E5CD7C}"/>
    <cellStyle name="60% - akcent 5 2" xfId="21383" xr:uid="{9F53C042-ADCE-4B97-B90D-C8EE92B40A08}"/>
    <cellStyle name="60% - akcent 5 3" xfId="21384" xr:uid="{4DC19A02-1D0B-495E-A0DF-7C37EBF00A0B}"/>
    <cellStyle name="60% - akcent 5_AVA DVA EL" xfId="21385" xr:uid="{690BB32B-D235-4100-AE39-75C5421E3748}"/>
    <cellStyle name="60% - akcent 6" xfId="6162" xr:uid="{A22875DA-8901-4C0A-BEB1-24D0B8BCF9FF}"/>
    <cellStyle name="60% - akcent 6 2" xfId="21386" xr:uid="{0CB28145-7B8F-4098-BDE5-A0FC2F9C076A}"/>
    <cellStyle name="60% - akcent 6 3" xfId="21387" xr:uid="{420EE66E-D6AF-4AE8-8892-301AEC05929F}"/>
    <cellStyle name="60% - akcent 6_AVA DVA EL" xfId="21388" xr:uid="{6A5CACA8-DC8F-40E7-94BA-601CD2B6E2CB}"/>
    <cellStyle name="60% - Dekorfärg1" xfId="41975" xr:uid="{B2CC2373-1998-443C-8168-7B55DA63C78D}"/>
    <cellStyle name="60% - Dekorfärg2" xfId="41976" xr:uid="{902DEFA3-CFE2-4BE5-A095-8449A1A6C8FF}"/>
    <cellStyle name="60% - Dekorfärg3" xfId="41977" xr:uid="{8B415167-8952-484F-9DCD-95C5829F30D6}"/>
    <cellStyle name="60% - Dekorfärg4" xfId="41978" xr:uid="{2BCB251B-2A64-47E5-B214-7DB80A1CED7C}"/>
    <cellStyle name="60% - Dekorfärg5" xfId="41979" xr:uid="{F55814B4-54AB-4B85-81C6-52F776C13518}"/>
    <cellStyle name="60% - Dekorfärg6" xfId="41980" xr:uid="{CD4EA287-3AEE-4670-BE38-F534B5DF5308}"/>
    <cellStyle name="60% - Énfasis1" xfId="21389" xr:uid="{C2EA3DA2-0613-41CD-9630-1F238E05025F}"/>
    <cellStyle name="60% - Énfasis1 2" xfId="21390" xr:uid="{BA186789-FDFC-4747-BC5C-86DB8D6610E7}"/>
    <cellStyle name="60% - Énfasis1_AVA DVA EL" xfId="21391" xr:uid="{7B4BB9D7-44EF-45A4-A8F6-B7B164FD6782}"/>
    <cellStyle name="60% - Énfasis2" xfId="21392" xr:uid="{6B349452-CB73-4BE4-827D-161BF4DEE859}"/>
    <cellStyle name="60% - Énfasis2 2" xfId="21393" xr:uid="{5BDF8DAE-861D-4BDB-89B2-D536D3EB75D2}"/>
    <cellStyle name="60% - Énfasis2_AVA DVA EL" xfId="21394" xr:uid="{5F42506D-FCE7-440B-A861-8917FAF593B1}"/>
    <cellStyle name="60% - Énfasis3" xfId="21395" xr:uid="{2BD68A9D-AE2E-463E-A23A-C7889E750E4C}"/>
    <cellStyle name="60% - Énfasis3 2" xfId="21396" xr:uid="{1AFC1312-742A-44B7-8D71-C4814F7FB5D1}"/>
    <cellStyle name="60% - Énfasis3_AVA DVA EL" xfId="21397" xr:uid="{C6472227-4BD9-4A95-A344-243D34EF345A}"/>
    <cellStyle name="60% - Énfasis4" xfId="21398" xr:uid="{568F3314-B6FF-4DC9-88A2-F176702D6D56}"/>
    <cellStyle name="60% - Énfasis4 2" xfId="21399" xr:uid="{674FFF10-D54E-4D37-91A2-733689EAFA32}"/>
    <cellStyle name="60% - Énfasis4_AVA DVA EL" xfId="21400" xr:uid="{606AFDB3-F7D6-414B-A3BA-AACAB1178553}"/>
    <cellStyle name="60% - Énfasis5" xfId="21401" xr:uid="{21870998-83F7-4896-B033-5791133C2D27}"/>
    <cellStyle name="60% - Énfasis5 2" xfId="21402" xr:uid="{7097DDF9-F617-4C6E-9D97-6694E8F3A191}"/>
    <cellStyle name="60% - Énfasis5_AVA DVA EL" xfId="21403" xr:uid="{DBBEDF31-7E1E-4843-AA74-93BD4A5C5BC4}"/>
    <cellStyle name="60% - Énfasis6" xfId="21404" xr:uid="{E1420FD9-BC29-484E-A9C6-8ADBFDEA3763}"/>
    <cellStyle name="60% - Énfasis6 2" xfId="21405" xr:uid="{62A0C629-F0AD-4F2E-8B8C-77F70AAD0C7F}"/>
    <cellStyle name="60% - Énfasis6_AVA DVA EL" xfId="21406" xr:uid="{DB3FA449-2BE1-4D21-8B20-8E1AAC37DE94}"/>
    <cellStyle name="60% – paryškinimas 1" xfId="6163" xr:uid="{D7B8195B-027D-4376-B183-5C78C54D6F2E}"/>
    <cellStyle name="60% – paryškinimas 1 2" xfId="21407" xr:uid="{9937B1F6-D749-4261-BCC7-BC8C64EB6972}"/>
    <cellStyle name="60% – paryškinimas 1_AVA DVA EL" xfId="21408" xr:uid="{3560A72A-5FE1-465F-8794-456B2866DF9F}"/>
    <cellStyle name="60% – paryškinimas 2" xfId="6164" xr:uid="{53151E04-C130-49D4-B4C4-7EEF1917D182}"/>
    <cellStyle name="60% – paryškinimas 2 2" xfId="21409" xr:uid="{ABB7A819-B443-416C-825B-1E2EA125D080}"/>
    <cellStyle name="60% – paryškinimas 2_AVA DVA EL" xfId="21410" xr:uid="{38A9FA01-E5F5-460A-B08D-62DF978F3B5D}"/>
    <cellStyle name="60% – paryškinimas 3" xfId="6165" xr:uid="{D2EADEF3-B5F8-42F0-BF6A-2D2A938DD12D}"/>
    <cellStyle name="60% – paryškinimas 3 2" xfId="21411" xr:uid="{6671354A-ABBF-41EC-A4B9-88923BD0B8F6}"/>
    <cellStyle name="60% – paryškinimas 3_AVA DVA EL" xfId="21412" xr:uid="{CF7C8439-A655-48C1-A897-F9011A972FD5}"/>
    <cellStyle name="60% – paryškinimas 4" xfId="6166" xr:uid="{C8CECC9E-3310-4257-8D1F-01BA6085EF91}"/>
    <cellStyle name="60% – paryškinimas 4 2" xfId="21413" xr:uid="{840C5F47-6D2D-4376-A166-AFD99A08575D}"/>
    <cellStyle name="60% – paryškinimas 4_AVA DVA EL" xfId="21414" xr:uid="{9CA1E669-6EDB-4E48-BE92-49F1815046BE}"/>
    <cellStyle name="60% – paryškinimas 5" xfId="6167" xr:uid="{53ADF554-81FA-4395-ADF0-CC048652EC1A}"/>
    <cellStyle name="60% – paryškinimas 5 2" xfId="21415" xr:uid="{53A61E2F-CB7A-4919-875C-B78305E55CE4}"/>
    <cellStyle name="60% – paryškinimas 5_AVA DVA EL" xfId="21416" xr:uid="{38F96599-7BA6-4D37-AF26-FF044BB9F672}"/>
    <cellStyle name="60% – paryškinimas 6" xfId="6168" xr:uid="{BC976133-73FB-49C2-8A57-777D264A0595}"/>
    <cellStyle name="60% – paryškinimas 6 2" xfId="21417" xr:uid="{5FBB7D71-B533-4A86-93A9-35207F1388D3}"/>
    <cellStyle name="60% – paryškinimas 6_AVA DVA EL" xfId="21418" xr:uid="{12D7B2E5-7E2E-49B3-8258-D54E8BEE3D0F}"/>
    <cellStyle name="60% - uthevingsfarge 1" xfId="6169" xr:uid="{FADE9DA9-D4B2-4D86-8A47-903CDB3A481B}"/>
    <cellStyle name="60% - uthevingsfarge 1 2" xfId="6170" xr:uid="{927AE452-E33D-4809-9C77-9906DEECA6C2}"/>
    <cellStyle name="60% - uthevingsfarge 1 2 2" xfId="21419" xr:uid="{DBF1BD07-1644-4573-8A8E-293B88C71AF8}"/>
    <cellStyle name="60% - uthevingsfarge 1 2 2 2" xfId="21420" xr:uid="{9FF7D6C1-68FF-4094-9E70-313668486F87}"/>
    <cellStyle name="60% - uthevingsfarge 1 2 2 3" xfId="21421" xr:uid="{F410EF26-B555-4D39-AA1B-6D0DEC6B786A}"/>
    <cellStyle name="60% - uthevingsfarge 1 2 2_AVA DVA EL" xfId="21422" xr:uid="{B70C0015-2A1C-4AB5-9F07-802B9BC71264}"/>
    <cellStyle name="60% - uthevingsfarge 1 2 3" xfId="21423" xr:uid="{4B85A1CB-3086-43B0-B451-C987EBCDBFA2}"/>
    <cellStyle name="60% - uthevingsfarge 1 2 4" xfId="41981" xr:uid="{6F7BF552-26DD-4E1E-8898-7EFD8E16055D}"/>
    <cellStyle name="60% - uthevingsfarge 1 2 5" xfId="41982" xr:uid="{45350F20-6430-4134-B728-DA751416E92D}"/>
    <cellStyle name="60% - uthevingsfarge 1 2_Adj_Balance_Sheet" xfId="41251" xr:uid="{EA69181D-B761-484C-BB31-94AC555EBBC1}"/>
    <cellStyle name="60% - uthevingsfarge 1 3" xfId="6171" xr:uid="{146F517C-8E0F-4E96-9D3D-DFEEB587C50D}"/>
    <cellStyle name="60% - uthevingsfarge 1 3 2" xfId="21424" xr:uid="{C14D8333-DDDE-4FFD-B546-124B53D8A394}"/>
    <cellStyle name="60% - uthevingsfarge 1 3 3" xfId="21425" xr:uid="{1BA84504-A4C6-453B-965E-FE3F718CC63E}"/>
    <cellStyle name="60% - uthevingsfarge 1 3_AVA DVA EL" xfId="21426" xr:uid="{189869BC-AF11-477B-BD53-AE92E2442921}"/>
    <cellStyle name="60% - uthevingsfarge 1 4" xfId="21427" xr:uid="{D7E6E1E4-DADC-4D0D-9C12-C963C1E39324}"/>
    <cellStyle name="60% - uthevingsfarge 1 4 2" xfId="41984" xr:uid="{76ABFAE5-0027-4E8F-9086-84C8C23929D7}"/>
    <cellStyle name="60% - uthevingsfarge 1 4_Loans &amp; comm." xfId="41983" xr:uid="{3812871E-2FC3-4CBF-8235-18B0051964DE}"/>
    <cellStyle name="60% - uthevingsfarge 1 5" xfId="21428" xr:uid="{0D065CA8-3403-4EF3-BF15-C3BDE1A78DDB}"/>
    <cellStyle name="60% - uthevingsfarge 1 6" xfId="41252" xr:uid="{C5C71729-8E9A-4C25-984D-9389829C004F}"/>
    <cellStyle name="60% - uthevingsfarge 1 7" xfId="41253" xr:uid="{06815A30-CF91-42AC-A658-67B5E2B483C1}"/>
    <cellStyle name="60% - uthevingsfarge 1 8" xfId="41254"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29" xr:uid="{7CA2B50A-51E4-4FD0-8284-29EF7B77A44D}"/>
    <cellStyle name="60% - uthevingsfarge 2 2 2 2" xfId="21430" xr:uid="{DE7375E1-2577-4B71-8042-81184094CD5F}"/>
    <cellStyle name="60% - uthevingsfarge 2 2 2 3" xfId="21431" xr:uid="{7937CF46-A7ED-4CFF-8ABF-29586EBEB7F1}"/>
    <cellStyle name="60% - uthevingsfarge 2 2 2_AVA DVA EL" xfId="21432" xr:uid="{6B7C9D7E-57C5-4673-AFCF-49078E9952EC}"/>
    <cellStyle name="60% - uthevingsfarge 2 2 3" xfId="21433" xr:uid="{F4B6A554-4F5F-485E-9939-D347795231D7}"/>
    <cellStyle name="60% - uthevingsfarge 2 2 4" xfId="41985" xr:uid="{6CFA5FFC-C398-4EBB-9F70-5D5BB4856141}"/>
    <cellStyle name="60% - uthevingsfarge 2 2 5" xfId="41986" xr:uid="{6786F41E-BE1B-45A2-8F06-C3718C11B7D9}"/>
    <cellStyle name="60% - uthevingsfarge 2 2_Adj_Balance_Sheet" xfId="41255" xr:uid="{C4F9E42C-08A4-424E-BB10-C2B22C27D61C}"/>
    <cellStyle name="60% - uthevingsfarge 2 3" xfId="6175" xr:uid="{C9FB8F7A-1599-43D9-91CB-919945332831}"/>
    <cellStyle name="60% - uthevingsfarge 2 3 2" xfId="21434" xr:uid="{1BA1E8FA-F916-46E3-8A2A-4D7E578E6D22}"/>
    <cellStyle name="60% - uthevingsfarge 2 3 3" xfId="21435" xr:uid="{A4AF19E7-185A-499B-BE10-EBF60C5DDB2E}"/>
    <cellStyle name="60% - uthevingsfarge 2 3_AVA DVA EL" xfId="21436" xr:uid="{11104BE7-F1C2-42CF-8AA9-21FFD41D5CB4}"/>
    <cellStyle name="60% - uthevingsfarge 2 4" xfId="21437" xr:uid="{B609C544-81A8-4DA2-8260-74E5E0D12957}"/>
    <cellStyle name="60% - uthevingsfarge 2 4 2" xfId="41988" xr:uid="{96C9D0A5-0DCC-42AE-A454-1A56E727626E}"/>
    <cellStyle name="60% - uthevingsfarge 2 4_Loans &amp; comm." xfId="41987" xr:uid="{29DF3AA2-B49C-40A0-8141-458B3A88AA83}"/>
    <cellStyle name="60% - uthevingsfarge 2 5" xfId="21438" xr:uid="{7C8A3AA3-99B8-4128-A071-EBBEBC88BAF7}"/>
    <cellStyle name="60% - uthevingsfarge 2 6" xfId="41256" xr:uid="{EA2CDC0F-83DE-4C62-A793-D6FE3E2906F6}"/>
    <cellStyle name="60% - uthevingsfarge 2 7" xfId="41257" xr:uid="{F260420D-5E9A-45BC-B59A-72B1DFEFD8FA}"/>
    <cellStyle name="60% - uthevingsfarge 2 8" xfId="41258"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39" xr:uid="{4CAD572D-26DE-40D4-ADAA-E188A4E673AE}"/>
    <cellStyle name="60% - uthevingsfarge 3 2 2 2" xfId="21440" xr:uid="{70A2BBD5-C189-4390-962A-5F09A1FAAD00}"/>
    <cellStyle name="60% - uthevingsfarge 3 2 2 3" xfId="21441" xr:uid="{00F0E458-CEA9-4903-AB74-0D917F302E66}"/>
    <cellStyle name="60% - uthevingsfarge 3 2 2_AVA DVA EL" xfId="21442" xr:uid="{78B5460E-251E-4AFC-989F-4C7EB976C4CE}"/>
    <cellStyle name="60% - uthevingsfarge 3 2 3" xfId="21443" xr:uid="{F46E3624-92A9-40F1-BE12-9D2496057D82}"/>
    <cellStyle name="60% - uthevingsfarge 3 2 4" xfId="41989" xr:uid="{E65B360E-7738-4D54-938B-EDFEF06FA3E0}"/>
    <cellStyle name="60% - uthevingsfarge 3 2 5" xfId="41990" xr:uid="{54139922-CE7C-4495-B43A-F45153CB63B3}"/>
    <cellStyle name="60% - uthevingsfarge 3 2_Adj_Balance_Sheet" xfId="41259" xr:uid="{64BF107F-D3D1-455E-929F-D9C3D041FBFE}"/>
    <cellStyle name="60% - uthevingsfarge 3 3" xfId="6179" xr:uid="{56F20165-056C-45BF-850D-EB1F5B191696}"/>
    <cellStyle name="60% - uthevingsfarge 3 3 2" xfId="21444" xr:uid="{969053BF-8B10-41A2-9C04-A58C80A8C3C2}"/>
    <cellStyle name="60% - uthevingsfarge 3 3 3" xfId="21445" xr:uid="{D472DAA7-9E43-42A3-9A90-1184CE643F2E}"/>
    <cellStyle name="60% - uthevingsfarge 3 3_AVA DVA EL" xfId="21446" xr:uid="{E0E8EF93-BFF3-4CA1-A10A-BE71189A675F}"/>
    <cellStyle name="60% - uthevingsfarge 3 4" xfId="21447" xr:uid="{A0C3C83A-A8FE-4C03-B076-4FE2D04DC1F3}"/>
    <cellStyle name="60% - uthevingsfarge 3 4 2" xfId="41992" xr:uid="{B6CCCDCB-3C0A-4E00-9F19-DA72F83BC944}"/>
    <cellStyle name="60% - uthevingsfarge 3 4_Loans &amp; comm." xfId="41991" xr:uid="{9FE00C67-1551-42BF-9614-9E5AD3067F09}"/>
    <cellStyle name="60% - uthevingsfarge 3 5" xfId="21448" xr:uid="{8676DC54-8B05-4FB0-BBF0-685703F5894E}"/>
    <cellStyle name="60% - uthevingsfarge 3 6" xfId="41260" xr:uid="{7D61B7C0-8D20-47E9-8A6C-79B79E1FD91D}"/>
    <cellStyle name="60% - uthevingsfarge 3 7" xfId="41261" xr:uid="{4119B84C-0B09-4341-8015-8D5EDF2C58D1}"/>
    <cellStyle name="60% - uthevingsfarge 3 8" xfId="41262"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49" xr:uid="{CF79A092-1021-4D3C-BEA5-68925E15171A}"/>
    <cellStyle name="60% - uthevingsfarge 4 2 2 2" xfId="21450" xr:uid="{71DEF1E0-1548-4725-99BC-8305F0D0FCE0}"/>
    <cellStyle name="60% - uthevingsfarge 4 2 2 3" xfId="21451" xr:uid="{974AE379-1B6E-4316-BBD7-9E8CB7ED7A02}"/>
    <cellStyle name="60% - uthevingsfarge 4 2 2_AVA DVA EL" xfId="21452" xr:uid="{5940F995-8E62-4083-B2A6-42124A1C7235}"/>
    <cellStyle name="60% - uthevingsfarge 4 2 3" xfId="21453" xr:uid="{7CB69500-39FE-4B46-B16D-30D3F3963EBC}"/>
    <cellStyle name="60% - uthevingsfarge 4 2 4" xfId="41993" xr:uid="{12673053-4A6D-4A35-B188-7248918029B8}"/>
    <cellStyle name="60% - uthevingsfarge 4 2 5" xfId="41994" xr:uid="{21F35B1D-BB84-4135-B0C7-D106ACF475A9}"/>
    <cellStyle name="60% - uthevingsfarge 4 2_Adj_Balance_Sheet" xfId="41263" xr:uid="{6E64D286-C74D-4F54-9A4F-97698314AD52}"/>
    <cellStyle name="60% - uthevingsfarge 4 3" xfId="6183" xr:uid="{CC920A18-AF0E-4911-B9F5-7F7479052D6D}"/>
    <cellStyle name="60% - uthevingsfarge 4 3 2" xfId="21454" xr:uid="{1BBEBF93-CE81-4263-8FBC-057541178AFF}"/>
    <cellStyle name="60% - uthevingsfarge 4 3 3" xfId="21455" xr:uid="{69DF2A1D-F32C-47F8-8C31-B56C800CF16F}"/>
    <cellStyle name="60% - uthevingsfarge 4 3_AVA DVA EL" xfId="21456" xr:uid="{912AB284-7381-4F0C-9A2B-E33610021F31}"/>
    <cellStyle name="60% - uthevingsfarge 4 4" xfId="21457" xr:uid="{6A906E10-47DE-416D-9D17-211F1AB18457}"/>
    <cellStyle name="60% - uthevingsfarge 4 4 2" xfId="41996" xr:uid="{CDE49763-5BAE-4C6F-AB2F-5CF03C59F53A}"/>
    <cellStyle name="60% - uthevingsfarge 4 4_Loans &amp; comm." xfId="41995" xr:uid="{FB168AF1-357B-4B8D-86BB-E9E1F1401EAD}"/>
    <cellStyle name="60% - uthevingsfarge 4 5" xfId="21458" xr:uid="{1BBF430F-14A2-481C-91AD-D2854A16FCC3}"/>
    <cellStyle name="60% - uthevingsfarge 4 6" xfId="41264" xr:uid="{171FF298-7360-4044-B303-F76238E078A0}"/>
    <cellStyle name="60% - uthevingsfarge 4 7" xfId="41265" xr:uid="{C618B0E7-1E33-48EB-975E-17CC32173D00}"/>
    <cellStyle name="60% - uthevingsfarge 4 8" xfId="41266"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459" xr:uid="{D1699776-5422-41FE-BFF4-73511523664E}"/>
    <cellStyle name="60% - uthevingsfarge 5 2 2 2" xfId="21460" xr:uid="{C58C6B74-FFD5-4B63-B514-A7E2417E4035}"/>
    <cellStyle name="60% - uthevingsfarge 5 2 2 3" xfId="21461" xr:uid="{F9B2260C-89A4-4D8F-BD23-311C2793CE21}"/>
    <cellStyle name="60% - uthevingsfarge 5 2 2_AVA DVA EL" xfId="21462" xr:uid="{C1805305-64B5-4F8E-86E7-8DCA63BD64E4}"/>
    <cellStyle name="60% - uthevingsfarge 5 2 3" xfId="21463" xr:uid="{EB83DF90-C0A6-497D-817E-C10A6413A871}"/>
    <cellStyle name="60% - uthevingsfarge 5 2 4" xfId="41997" xr:uid="{C95A41A9-CED4-4AEB-B700-9BA8E65F35E3}"/>
    <cellStyle name="60% - uthevingsfarge 5 2 5" xfId="41998" xr:uid="{90BCBD6F-440F-41E0-A9B0-91206A83977F}"/>
    <cellStyle name="60% - uthevingsfarge 5 2_Adj_Balance_Sheet" xfId="41267" xr:uid="{C0D94ED4-AC2C-40D6-93D3-11525EF7BDB8}"/>
    <cellStyle name="60% - uthevingsfarge 5 3" xfId="6187" xr:uid="{FE92FB5A-C7AC-4B65-AAF6-5E05E462470B}"/>
    <cellStyle name="60% - uthevingsfarge 5 3 2" xfId="21464" xr:uid="{3465A888-7EE4-4A70-92CC-78DA99D8C22F}"/>
    <cellStyle name="60% - uthevingsfarge 5 3 3" xfId="21465" xr:uid="{2D39857B-F701-45F9-8B9B-F277043EF495}"/>
    <cellStyle name="60% - uthevingsfarge 5 3_AVA DVA EL" xfId="21466" xr:uid="{DFEFB802-884F-4614-92D8-1C5C6B1A8083}"/>
    <cellStyle name="60% - uthevingsfarge 5 4" xfId="21467" xr:uid="{D831EACB-59A7-4B11-87DA-CD3D4692B51B}"/>
    <cellStyle name="60% - uthevingsfarge 5 4 2" xfId="42000" xr:uid="{5E7346B1-052A-4D27-BDA7-2336B2EAC6E1}"/>
    <cellStyle name="60% - uthevingsfarge 5 4_Loans &amp; comm." xfId="41999" xr:uid="{9F1CBE2D-357D-46D0-8474-72A0D4B5E7B3}"/>
    <cellStyle name="60% - uthevingsfarge 5 5" xfId="21468" xr:uid="{0F418201-BBF0-4537-9B59-A061145FE62B}"/>
    <cellStyle name="60% - uthevingsfarge 5 6" xfId="41268" xr:uid="{4FB4E81E-E511-41C4-8215-09195753AC18}"/>
    <cellStyle name="60% - uthevingsfarge 5 7" xfId="41269" xr:uid="{ACBBE8B5-FE57-4300-B5FB-DD8C319DCA65}"/>
    <cellStyle name="60% - uthevingsfarge 5 8" xfId="41270"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469" xr:uid="{BD68C9EA-7339-459A-AE19-72E4E24160F9}"/>
    <cellStyle name="60% - uthevingsfarge 6 2 2 2" xfId="21470" xr:uid="{733C59EC-9FBD-4AD2-B9EE-C019F6E2DBE7}"/>
    <cellStyle name="60% - uthevingsfarge 6 2 2 3" xfId="21471" xr:uid="{EADD2005-6397-4970-B535-AB99498C30B7}"/>
    <cellStyle name="60% - uthevingsfarge 6 2 2_AVA DVA EL" xfId="21472" xr:uid="{7E4EFC0C-855F-4071-9138-93E1131B19E7}"/>
    <cellStyle name="60% - uthevingsfarge 6 2 3" xfId="21473" xr:uid="{4B5557FA-68CB-4397-86A8-318CE4007B0C}"/>
    <cellStyle name="60% - uthevingsfarge 6 2 4" xfId="42001" xr:uid="{C4848266-32C3-4C9B-8DD6-3A6F37AC0682}"/>
    <cellStyle name="60% - uthevingsfarge 6 2 5" xfId="42002" xr:uid="{76B4467A-E845-4390-AD09-700E6219F54C}"/>
    <cellStyle name="60% - uthevingsfarge 6 2_Adj_Balance_Sheet" xfId="41271" xr:uid="{918BCE1D-6EB4-4A3A-B766-839B30F65DEE}"/>
    <cellStyle name="60% - uthevingsfarge 6 3" xfId="6191" xr:uid="{1A955348-D5B3-4428-8CF6-5F68C63B9BE2}"/>
    <cellStyle name="60% - uthevingsfarge 6 3 2" xfId="21474" xr:uid="{276FF563-B069-4955-818E-C8CB452E1A1F}"/>
    <cellStyle name="60% - uthevingsfarge 6 3 3" xfId="21475" xr:uid="{1296702D-9341-4AC4-9F67-F78629B8CCA3}"/>
    <cellStyle name="60% - uthevingsfarge 6 3_AVA DVA EL" xfId="21476" xr:uid="{B56FF0D2-E7AE-47EC-9BA1-79C99F8F752E}"/>
    <cellStyle name="60% - uthevingsfarge 6 4" xfId="21477" xr:uid="{027F7595-B202-4953-8109-91A8605489C8}"/>
    <cellStyle name="60% - uthevingsfarge 6 4 2" xfId="42004" xr:uid="{2E498151-6C43-4B06-8D96-D02A3A0F6B3D}"/>
    <cellStyle name="60% - uthevingsfarge 6 4_Loans &amp; comm." xfId="42003" xr:uid="{D4953E23-2E3F-4E8A-BB9C-9C32A3FA7E3C}"/>
    <cellStyle name="60% - uthevingsfarge 6 5" xfId="21478" xr:uid="{FE5E2BA9-29C8-4682-B7A6-731C32B8BADA}"/>
    <cellStyle name="60% - uthevingsfarge 6 6" xfId="41272" xr:uid="{8EE4CE92-8533-4177-AF33-86D5CB0E0E4A}"/>
    <cellStyle name="60% - uthevingsfarge 6 7" xfId="41273" xr:uid="{B2300F9C-D009-4139-9913-95B3E01C9CC8}"/>
    <cellStyle name="60% - uthevingsfarge 6 8" xfId="41274" xr:uid="{267E9739-A199-48C7-8A3B-8B3E30FDBE5C}"/>
    <cellStyle name="60% - uthevingsfarge 6_7. Other MTM adjustments" xfId="6192" xr:uid="{A28050DC-C5A7-45D3-B997-0A6FCC117F0A}"/>
    <cellStyle name="60% - Акцент1" xfId="6193" xr:uid="{21C05A0F-14A8-4883-B3A6-DDE610675499}"/>
    <cellStyle name="60% - Акцент1 2" xfId="21479" xr:uid="{A5834E1D-D8C9-458E-B037-DB5996591E50}"/>
    <cellStyle name="60% - Акцент1 3" xfId="21480" xr:uid="{50A86B82-9788-4B22-A558-6BD2B45FE847}"/>
    <cellStyle name="60% - Акцент1_AVA DVA EL" xfId="21481" xr:uid="{68548E24-F08C-4ED3-9C30-C01AF7CA38A2}"/>
    <cellStyle name="60% - Акцент2" xfId="6194" xr:uid="{78C7DC80-747E-47A3-929B-60B37C3D8D86}"/>
    <cellStyle name="60% - Акцент2 2" xfId="21482" xr:uid="{CE27F695-CE21-41AB-8594-F1FA5BB1069A}"/>
    <cellStyle name="60% - Акцент2 3" xfId="21483" xr:uid="{12F31278-0B15-4B6F-B5F0-BEF62811DDAA}"/>
    <cellStyle name="60% - Акцент2_AVA DVA EL" xfId="21484" xr:uid="{31346CDE-C90D-45CD-B8A0-F9C83D212612}"/>
    <cellStyle name="60% - Акцент3" xfId="6195" xr:uid="{43EBB783-48D2-4851-93AA-4A57CF2C5770}"/>
    <cellStyle name="60% - Акцент3 2" xfId="21485" xr:uid="{7E1804BE-43D4-4004-AB73-E04902BFFA71}"/>
    <cellStyle name="60% - Акцент3 3" xfId="21486" xr:uid="{2949DD0A-C556-4A75-B211-28C4C04FE22A}"/>
    <cellStyle name="60% - Акцент3_AVA DVA EL" xfId="21487" xr:uid="{0243C79B-6726-453D-94C5-34F44E29E348}"/>
    <cellStyle name="60% - Акцент4" xfId="6196" xr:uid="{4EA020E5-FBB0-431D-93E7-850BE3D9A5CA}"/>
    <cellStyle name="60% - Акцент4 2" xfId="21488" xr:uid="{7E4179CE-8473-4EDF-BEEE-A9003AD6327A}"/>
    <cellStyle name="60% - Акцент4 3" xfId="21489" xr:uid="{7FCC8E8A-A69B-46B0-9989-439176BC0259}"/>
    <cellStyle name="60% - Акцент4_AVA DVA EL" xfId="21490" xr:uid="{D15B8D11-1E7C-4307-BC5B-07EEE9A097B3}"/>
    <cellStyle name="60% - Акцент5" xfId="6197" xr:uid="{8D5BCA25-3947-40E7-B742-00548D65F436}"/>
    <cellStyle name="60% - Акцент5 2" xfId="21491" xr:uid="{EE945F81-F980-494A-BCEE-7770EDA163A7}"/>
    <cellStyle name="60% - Акцент5 3" xfId="21492" xr:uid="{D25F4304-4F32-47F0-9010-9E97552AC115}"/>
    <cellStyle name="60% - Акцент5_AVA DVA EL" xfId="21493" xr:uid="{8D4B1801-98E2-462B-B16F-500CC3E98729}"/>
    <cellStyle name="60% - Акцент6" xfId="6198" xr:uid="{8654B894-5419-4FD4-B7A5-E3FBBDCA0093}"/>
    <cellStyle name="60% - Акцент6 2" xfId="21494" xr:uid="{2B9DFCDE-7333-4434-805F-6A13B54BED21}"/>
    <cellStyle name="60% - Акцент6 3" xfId="21495" xr:uid="{A210D69D-D88D-498B-AACE-5CD1680D5664}"/>
    <cellStyle name="60% - Акцент6_AVA DVA EL" xfId="21496" xr:uid="{842C6343-8A60-4ECC-A572-72651483E9B3}"/>
    <cellStyle name="Accent1" xfId="6199" xr:uid="{9546492B-7330-4764-BA36-B625C6601EDA}"/>
    <cellStyle name="Accent1 10" xfId="21497" xr:uid="{F4BEC3AB-EC2A-4BD0-9574-78C8E15FE2AC}"/>
    <cellStyle name="Accent1 10 2" xfId="21498" xr:uid="{F6DD3AD2-B2BA-4781-B6AB-349482C0E574}"/>
    <cellStyle name="Accent1 10 3" xfId="21499" xr:uid="{DA1EBAE6-2A6D-4E3F-9F42-65BA1D5B3584}"/>
    <cellStyle name="Accent1 10_AVA DVA EL" xfId="21500" xr:uid="{69D14A58-A112-4615-82EC-096111E14E29}"/>
    <cellStyle name="Accent1 11" xfId="21501" xr:uid="{E6ACDE74-CB37-4DBB-8454-A0E689F43ED6}"/>
    <cellStyle name="Accent1 11 2" xfId="21502" xr:uid="{EF48E170-34AD-49FF-BAF9-1F00D9363D1C}"/>
    <cellStyle name="Accent1 11 3" xfId="21503" xr:uid="{87357A61-385E-4267-8A6A-ECF905A1C475}"/>
    <cellStyle name="Accent1 11_AVA DVA EL" xfId="21504" xr:uid="{42547DBE-F9CD-4A7B-B5D7-73D6B557DFFA}"/>
    <cellStyle name="Accent1 12" xfId="21505" xr:uid="{75D99AD5-C228-48D3-93B3-4ED2AE614907}"/>
    <cellStyle name="Accent1 12 2" xfId="21506" xr:uid="{3292EA0E-E0D3-4B5B-9030-38007E103A6C}"/>
    <cellStyle name="Accent1 12 3" xfId="21507" xr:uid="{0AF440C6-ADC0-40F6-8D45-5F75FF1D012E}"/>
    <cellStyle name="Accent1 12_AVA DVA EL" xfId="21508" xr:uid="{084EB468-FB74-4AA8-A412-B80CE60D0ED4}"/>
    <cellStyle name="Accent1 13" xfId="21509" xr:uid="{8F08595B-62E7-4CF4-87A0-739CE69C72D1}"/>
    <cellStyle name="Accent1 13 2" xfId="21510" xr:uid="{9F581769-2C81-4D92-B3A1-AF43865F264F}"/>
    <cellStyle name="Accent1 13 3" xfId="21511" xr:uid="{914AD2EC-1079-423D-B625-54A316AB5847}"/>
    <cellStyle name="Accent1 13_AVA DVA EL" xfId="21512" xr:uid="{0D3946EC-C5DF-40E4-A5AE-14A950AE262E}"/>
    <cellStyle name="Accent1 15" xfId="42710" xr:uid="{7D8AC429-B8C4-4EF3-9A90-0BF835376D6E}"/>
    <cellStyle name="Accent1 16" xfId="42752" xr:uid="{4FEE06C0-8B39-4AC2-B6B2-30CAFFF4BFF1}"/>
    <cellStyle name="Accent1 17" xfId="42790" xr:uid="{1D2E6ED9-B0C6-4F4F-8C1F-72A25F1CA5EB}"/>
    <cellStyle name="Accent1 2" xfId="6200" xr:uid="{8B236BE6-1677-4215-9B15-07D776E3966F}"/>
    <cellStyle name="Accent1 2 2" xfId="6201" xr:uid="{F9A6E3D7-4DB8-4C4D-B740-1FEF27B8CA39}"/>
    <cellStyle name="Accent1 2 2 2" xfId="21513" xr:uid="{E78B9272-1BE9-4305-A332-239B38154F61}"/>
    <cellStyle name="Accent1 2 2 2 2" xfId="21514" xr:uid="{D64F8E0D-AA08-4BC2-81BB-4C07893355EC}"/>
    <cellStyle name="Accent1 2 2 2 3" xfId="21515" xr:uid="{19F7C164-7709-4E0D-B55D-805ED60700D9}"/>
    <cellStyle name="Accent1 2 2 2_AVA DVA EL" xfId="21516" xr:uid="{47A7B33A-B9B9-467B-996C-3DD8442D8DF9}"/>
    <cellStyle name="Accent1 2 2 3" xfId="21517" xr:uid="{BAA43171-6E6D-4F53-A735-E4F335D141E5}"/>
    <cellStyle name="Accent1 2 2 3 2" xfId="21518" xr:uid="{0A9A2752-06DA-4C7D-8464-4A14AA00BE10}"/>
    <cellStyle name="Accent1 2 2 3 3" xfId="21519" xr:uid="{5B036D8A-FEB1-4409-85BF-207CED6EC067}"/>
    <cellStyle name="Accent1 2 2 3_AVA DVA EL" xfId="21520" xr:uid="{8465A48A-37A6-4C48-B7E7-3D1AB3460ED5}"/>
    <cellStyle name="Accent1 2 2 4" xfId="21521" xr:uid="{A16B26CA-DCCD-4E7E-ABFA-22231E4AC55F}"/>
    <cellStyle name="Accent1 2 2 4 2" xfId="21522" xr:uid="{C6645FF1-7EA6-4F0C-8CA1-343C7AD95B77}"/>
    <cellStyle name="Accent1 2 2 4 3" xfId="21523" xr:uid="{80B71E85-D019-4AD8-ABB6-9DD8A730C158}"/>
    <cellStyle name="Accent1 2 2 4_AVA DVA EL" xfId="21524" xr:uid="{9BFFCDC3-54D3-459C-91F6-026CF9FB4320}"/>
    <cellStyle name="Accent1 2 2 5" xfId="21525" xr:uid="{454C64B5-3904-4CD5-BFB1-63830B81A087}"/>
    <cellStyle name="Accent1 2 2 5 2" xfId="21526" xr:uid="{202264A7-A01E-4FC8-9E06-A51D42367849}"/>
    <cellStyle name="Accent1 2 2 5 3" xfId="21527" xr:uid="{7D7D464A-1732-497A-B498-14A307410D1D}"/>
    <cellStyle name="Accent1 2 2 5_AVA DVA EL" xfId="21528" xr:uid="{C4FDCE0A-1425-4DA6-BB5A-930E110AEA96}"/>
    <cellStyle name="Accent1 2 2 6" xfId="21529" xr:uid="{102B01C3-F76E-48F5-B3F7-40F7D70D8FE7}"/>
    <cellStyle name="Accent1 2 2 6 2" xfId="21530" xr:uid="{FB087859-BC67-4936-BAC8-4D94CEB10D61}"/>
    <cellStyle name="Accent1 2 2 6 3" xfId="21531" xr:uid="{1D875D18-54FE-43FC-9571-F70E2D32CD6F}"/>
    <cellStyle name="Accent1 2 2 6_AVA DVA EL" xfId="21532" xr:uid="{0EC4415D-C5E3-402E-8FA6-C91B7419FB71}"/>
    <cellStyle name="Accent1 2 2 7" xfId="21533" xr:uid="{CEEF4550-D799-4E8A-9261-99D291FBAF5A}"/>
    <cellStyle name="Accent1 2 2_AVA DVA EL" xfId="21534" xr:uid="{1F41DA88-6617-48AA-9953-63A13572E381}"/>
    <cellStyle name="Accent1 2 3" xfId="6202" xr:uid="{F4AC2387-2D8F-4DEF-B89D-A407A5ADB3A4}"/>
    <cellStyle name="Accent1 2 3 2" xfId="6203" xr:uid="{6E036C1D-3801-4D72-B208-F4492F2D76AA}"/>
    <cellStyle name="Accent1 2 3 2 2" xfId="21535" xr:uid="{8DB98E7F-7A50-4980-B163-710D55F88A1B}"/>
    <cellStyle name="Accent1 2 3 2 3" xfId="21536" xr:uid="{7A23B9B1-0955-4306-B6A7-8F994CFCACA0}"/>
    <cellStyle name="Accent1 2 3 2_AVA DVA EL" xfId="21537"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275" xr:uid="{CD8CA609-D94C-40F5-BEC9-56007A0BCD37}"/>
    <cellStyle name="Accent1 2 3_AVA DVA EL" xfId="21538" xr:uid="{DAE1230C-DA35-4CBE-B6AB-7DE5E280A6D4}"/>
    <cellStyle name="Accent1 2 4" xfId="6207" xr:uid="{11FAEDEA-96D0-4B14-A715-E3185C021D40}"/>
    <cellStyle name="Accent1 2 4 2" xfId="21539" xr:uid="{B4EC2867-0D7F-4EC9-BFA8-AB41C19FFB84}"/>
    <cellStyle name="Accent1 2 4 3" xfId="21540" xr:uid="{2167B852-8CAD-4B4E-B6B3-7D381CE86422}"/>
    <cellStyle name="Accent1 2 4_AVA DVA EL" xfId="21541" xr:uid="{811B5A2A-2131-41AE-8DF3-9005BA16F7B9}"/>
    <cellStyle name="Accent1 2 5" xfId="21542" xr:uid="{5802534E-4F1E-43EA-9678-001544FF87D0}"/>
    <cellStyle name="Accent1 2 5 2" xfId="21543" xr:uid="{C4627821-80F9-472D-9AB5-A6040B12A135}"/>
    <cellStyle name="Accent1 2 5 3" xfId="21544" xr:uid="{FDD215C4-34C1-4BBA-BBE9-AA52DC6878DA}"/>
    <cellStyle name="Accent1 2 5_AVA DVA EL" xfId="21545" xr:uid="{B30628DF-4D09-40B9-898C-24FA3127165B}"/>
    <cellStyle name="Accent1 2 6" xfId="21546" xr:uid="{F89193F6-96A5-4D47-820F-5332686C4017}"/>
    <cellStyle name="Accent1 2 6 2" xfId="21547" xr:uid="{CCA02894-1A7E-40BC-A003-D381596A0FB4}"/>
    <cellStyle name="Accent1 2 6 3" xfId="21548" xr:uid="{31FFE41B-F91D-411B-91AC-FC6B602DFEF4}"/>
    <cellStyle name="Accent1 2 6_AVA DVA EL" xfId="21549" xr:uid="{C5D320FF-EE94-44FB-BE60-10B345270397}"/>
    <cellStyle name="Accent1 2 7" xfId="21550" xr:uid="{F567B394-D803-4EF4-8B01-1F9741AEF4CC}"/>
    <cellStyle name="Accent1 2 7 2" xfId="21551" xr:uid="{AD4F9167-8EB8-4614-85E1-1BDA0273D379}"/>
    <cellStyle name="Accent1 2 7 3" xfId="21552" xr:uid="{ED061A53-AA60-4388-878C-16C1920576D7}"/>
    <cellStyle name="Accent1 2 7_AVA DVA EL" xfId="21553" xr:uid="{C5F765DC-1F01-4EC5-BC10-1D271FD408D3}"/>
    <cellStyle name="Accent1 2 8" xfId="21554" xr:uid="{BC81B900-06DA-42CF-BAFC-AB8986412691}"/>
    <cellStyle name="Accent1 2 9" xfId="41276" xr:uid="{95F3B076-B6F3-4844-B41D-ABC3FC733E7F}"/>
    <cellStyle name="Accent1 2_4Q16" xfId="21555" xr:uid="{B98F3D8C-F10A-4282-96A0-7AE1954EB996}"/>
    <cellStyle name="Accent1 3" xfId="6208" xr:uid="{E1AD8300-9466-4EE5-876B-33E7C2599209}"/>
    <cellStyle name="Accent1 3 2" xfId="21556" xr:uid="{6092F53F-C235-4393-AEEA-3B816C6C86D2}"/>
    <cellStyle name="Accent1 3 2 2" xfId="21557" xr:uid="{4D71516B-10A8-43ED-93F5-BFF1D96C0A1B}"/>
    <cellStyle name="Accent1 3 2 3" xfId="21558" xr:uid="{6ADCA0CA-BE03-4812-B61E-730E5954D8BC}"/>
    <cellStyle name="Accent1 3 2_AVA DVA EL" xfId="21559" xr:uid="{84BA6EAD-25EF-410C-98E5-5A08ED2269F4}"/>
    <cellStyle name="Accent1 3 3" xfId="21560" xr:uid="{B792BBB3-08DC-4433-A4F4-9B13DB30B3B0}"/>
    <cellStyle name="Accent1 3_AVA DVA EL" xfId="21561" xr:uid="{E7EE9643-9FF4-4CE4-835A-AFB265110300}"/>
    <cellStyle name="Accent1 4" xfId="21562" xr:uid="{C2DDE532-5448-4ABE-8D08-2BC2A8AD5C42}"/>
    <cellStyle name="Accent1 4 2" xfId="21563" xr:uid="{680480DC-FC56-4AA8-81D4-8E90D044AD44}"/>
    <cellStyle name="Accent1 4 2 2" xfId="21564" xr:uid="{23AE883C-E429-429F-A1AD-2D1AC2BBF190}"/>
    <cellStyle name="Accent1 4 2 3" xfId="21565" xr:uid="{C91AA9FF-C4A2-40EC-9BF2-DB1B597EB74D}"/>
    <cellStyle name="Accent1 4 2_AVA DVA EL" xfId="21566" xr:uid="{2F34337E-32B3-4C29-A0FE-B54BB90F2063}"/>
    <cellStyle name="Accent1 4 3" xfId="21567" xr:uid="{4A82B23C-C98B-40A7-8E16-6248F391B813}"/>
    <cellStyle name="Accent1 4 3 2" xfId="21568" xr:uid="{5C87D185-C4C4-47F4-80FE-3B665801F1B6}"/>
    <cellStyle name="Accent1 4 3 3" xfId="21569" xr:uid="{B0EEA17A-1D8C-49C3-98E0-946347156BF2}"/>
    <cellStyle name="Accent1 4 3_AVA DVA EL" xfId="21570" xr:uid="{45C54043-E15E-46B3-8E40-4F957BD5E5DF}"/>
    <cellStyle name="Accent1 4 4" xfId="21571" xr:uid="{F07D3DF0-3C41-40E2-8A77-496D8DB0D2AF}"/>
    <cellStyle name="Accent1 4 4 2" xfId="21572" xr:uid="{0E16B654-84B4-47CE-9382-6F1264309F60}"/>
    <cellStyle name="Accent1 4 4 3" xfId="21573" xr:uid="{3AE212C4-7A77-4204-8D17-0D862CC5EB6C}"/>
    <cellStyle name="Accent1 4 4_AVA DVA EL" xfId="21574" xr:uid="{91B34566-06BC-49FD-9571-A4AFDD1B6F36}"/>
    <cellStyle name="Accent1 4 5" xfId="21575" xr:uid="{67BD8487-3436-47D4-BD44-CA35DB0EE5F8}"/>
    <cellStyle name="Accent1 4_AVA DVA EL" xfId="21576" xr:uid="{9AA37A7D-ECC0-4C31-BE10-6AF5826E49FF}"/>
    <cellStyle name="Accent1 5" xfId="21577" xr:uid="{B6F49FBF-47C6-4BE2-8523-0BE82279DF6A}"/>
    <cellStyle name="Accent1 5 2" xfId="21578" xr:uid="{764419A1-FB90-4C49-B5F5-FD782B821020}"/>
    <cellStyle name="Accent1 5 2 2" xfId="21579" xr:uid="{9282E69B-7EFE-4F28-AF82-C87E21676889}"/>
    <cellStyle name="Accent1 5 2 3" xfId="21580" xr:uid="{0708F373-A210-4387-BBB1-C46728CF7579}"/>
    <cellStyle name="Accent1 5 2_AVA DVA EL" xfId="21581" xr:uid="{44C669AF-3C98-4EC3-A0DB-E52E4BEEE8E5}"/>
    <cellStyle name="Accent1 5 3" xfId="21582" xr:uid="{C02FCC4E-47EE-4BA2-96C1-1ADD397567F2}"/>
    <cellStyle name="Accent1 5_AVA DVA EL" xfId="21583" xr:uid="{0853DF09-62F6-41B1-BEEF-D35136C01767}"/>
    <cellStyle name="Accent1 6" xfId="21584" xr:uid="{69C0B53C-A159-4CF7-8CD8-CFFBBE5A9B99}"/>
    <cellStyle name="Accent1 6 2" xfId="21585" xr:uid="{53A488A6-39D2-4F47-A36A-3E6AE1EF17B8}"/>
    <cellStyle name="Accent1 6 2 2" xfId="21586" xr:uid="{8027BD3A-36E1-4D20-88EA-EF6A888F429A}"/>
    <cellStyle name="Accent1 6 2 3" xfId="21587" xr:uid="{049F1C1D-5AB6-4AC4-9376-5056F4019103}"/>
    <cellStyle name="Accent1 6 2_AVA DVA EL" xfId="21588" xr:uid="{63EAE2AD-3198-4550-8A5C-EB0F431618D6}"/>
    <cellStyle name="Accent1 6 3" xfId="21589" xr:uid="{31CE42E4-C08C-4DD2-96A8-4F5D7CB27BD3}"/>
    <cellStyle name="Accent1 6_AVA DVA EL" xfId="21590" xr:uid="{177577E7-2CC2-414E-82DF-8D038ACDF4C0}"/>
    <cellStyle name="Accent1 7" xfId="21591" xr:uid="{6C665C56-51D1-4B93-85F6-055D69FB44F6}"/>
    <cellStyle name="Accent1 7 2" xfId="21592" xr:uid="{4457D5BC-7968-4A89-ABC8-154F627F3448}"/>
    <cellStyle name="Accent1 7 2 2" xfId="21593" xr:uid="{86D04AF7-6E72-4D59-9B5A-D39A989430A3}"/>
    <cellStyle name="Accent1 7 2 3" xfId="21594" xr:uid="{8A84753C-C988-4CBF-88A6-3A43B2D46BDC}"/>
    <cellStyle name="Accent1 7 2_AVA DVA EL" xfId="21595" xr:uid="{9A266956-9861-48E8-966D-66B21A9C4121}"/>
    <cellStyle name="Accent1 7 3" xfId="21596" xr:uid="{C7C597B7-C857-4889-A748-A3DF37478D31}"/>
    <cellStyle name="Accent1 7_AVA DVA EL" xfId="21597" xr:uid="{5B23D736-BB6C-4C1F-AEB3-E3014ECEE594}"/>
    <cellStyle name="Accent1 8" xfId="21598" xr:uid="{FBA1D4E2-0D64-4538-A17A-B1749D065C1E}"/>
    <cellStyle name="Accent1 8 2" xfId="21599" xr:uid="{A526040E-F149-43D1-BF20-C64021779D66}"/>
    <cellStyle name="Accent1 8 2 2" xfId="21600" xr:uid="{3113ADFE-C194-48A4-B1EF-20C599A4E020}"/>
    <cellStyle name="Accent1 8 2 3" xfId="21601" xr:uid="{2B8CA8B7-DEDA-4CB4-A4F1-BED31EEECA52}"/>
    <cellStyle name="Accent1 8 2_AVA DVA EL" xfId="21602" xr:uid="{02CE7513-CED2-45E4-9017-2008B333C2BA}"/>
    <cellStyle name="Accent1 8 3" xfId="21603" xr:uid="{98362040-C82E-4D70-B410-46F8A88C4AAE}"/>
    <cellStyle name="Accent1 8_AVA DVA EL" xfId="21604" xr:uid="{025FDC08-17AF-4496-8E46-6A697B75445E}"/>
    <cellStyle name="Accent1 9" xfId="21605" xr:uid="{08944555-A4FD-4F74-B107-E2C8AA055FA0}"/>
    <cellStyle name="Accent1 9 2" xfId="21606" xr:uid="{3FBBBDB9-F94C-477E-8AA4-653EA2DDC3BF}"/>
    <cellStyle name="Accent1 9 2 2" xfId="21607" xr:uid="{FFC079AC-A664-4A70-A536-94D0F6E5FF2D}"/>
    <cellStyle name="Accent1 9 2 3" xfId="21608" xr:uid="{D81ADC52-EE28-4B9A-A1C5-888B5DE3A4BD}"/>
    <cellStyle name="Accent1 9 2_AVA DVA EL" xfId="21609" xr:uid="{C3C261BD-AD6D-48CE-9D96-A2C8E4CAE2ED}"/>
    <cellStyle name="Accent1 9 3" xfId="21610" xr:uid="{01AF4144-7224-480D-A266-C777A0A5D69D}"/>
    <cellStyle name="Accent1 9_AVA DVA EL" xfId="21611" xr:uid="{8BCAB142-689E-449B-9F7D-3E0548D75058}"/>
    <cellStyle name="Accent1_4Q16" xfId="21612" xr:uid="{B899DF7D-5269-4D7F-B9AE-76A7C52D6FA8}"/>
    <cellStyle name="Accent2" xfId="6209" xr:uid="{BF1EFDAB-4F91-4ECC-A1F8-9B0506FF1584}"/>
    <cellStyle name="Accent2 10" xfId="21613" xr:uid="{7A36C4B7-BD54-4716-8CEF-528B0A845FCC}"/>
    <cellStyle name="Accent2 10 2" xfId="21614" xr:uid="{3D98E4A7-F683-410D-BAB7-5E8EB02149A4}"/>
    <cellStyle name="Accent2 10 3" xfId="21615" xr:uid="{39D01EA2-2182-40D8-9D62-9196A848CBF5}"/>
    <cellStyle name="Accent2 10_AVA DVA EL" xfId="21616" xr:uid="{5A66E334-2E9E-4794-BA79-CCBDD2841689}"/>
    <cellStyle name="Accent2 11" xfId="21617" xr:uid="{64F46AEA-2BD0-46D4-84C5-A947DC11A514}"/>
    <cellStyle name="Accent2 11 2" xfId="21618" xr:uid="{1E10E9DA-7D20-4ADA-A99F-769387BCD262}"/>
    <cellStyle name="Accent2 11 3" xfId="21619" xr:uid="{2B9C0F42-A198-4B1B-9BCB-3B54B534A0AC}"/>
    <cellStyle name="Accent2 11_AVA DVA EL" xfId="21620" xr:uid="{9A6B654F-29E1-492E-93AB-F11EF85176C1}"/>
    <cellStyle name="Accent2 12" xfId="21621" xr:uid="{06B1FC3E-7F33-4FBC-A7DB-A051E72702FF}"/>
    <cellStyle name="Accent2 12 2" xfId="21622" xr:uid="{E4D83425-39F9-4E21-8F13-4196AD635857}"/>
    <cellStyle name="Accent2 12 3" xfId="21623" xr:uid="{315EEF5E-25D2-4BBA-AF65-A129D51C39BE}"/>
    <cellStyle name="Accent2 12_AVA DVA EL" xfId="21624" xr:uid="{7864C26B-9E64-4A3A-88E8-952F5378C6E7}"/>
    <cellStyle name="Accent2 13" xfId="21625" xr:uid="{2C174C2A-299D-4E29-AC8B-72DC2824A366}"/>
    <cellStyle name="Accent2 13 2" xfId="21626" xr:uid="{93AE2653-A0CC-4D16-A4FE-0FB330968696}"/>
    <cellStyle name="Accent2 13 3" xfId="21627" xr:uid="{D487DCA1-202B-44FB-B7FF-CA1366C6FCE4}"/>
    <cellStyle name="Accent2 13_AVA DVA EL" xfId="21628" xr:uid="{172DF0D4-2891-4316-A20D-E60081F6C597}"/>
    <cellStyle name="Accent2 15" xfId="42711" xr:uid="{B1211DD1-EA06-4B7F-BC54-207EFEC46CC6}"/>
    <cellStyle name="Accent2 16" xfId="42753" xr:uid="{8EB6DE9C-106B-4321-968D-CEA171EF7F61}"/>
    <cellStyle name="Accent2 17" xfId="42791" xr:uid="{3BA9D0D5-C99E-4042-AF48-27EA4B6E266C}"/>
    <cellStyle name="Accent2 2" xfId="6210" xr:uid="{46D99398-0873-40BF-AF55-98A07F7EB311}"/>
    <cellStyle name="Accent2 2 2" xfId="6211" xr:uid="{1184736A-381C-43E2-B32F-45FCEBF76502}"/>
    <cellStyle name="Accent2 2 2 2" xfId="21629" xr:uid="{B9C90C33-FC8D-4C60-AF67-99F6D6DE15DA}"/>
    <cellStyle name="Accent2 2 2 2 2" xfId="21630" xr:uid="{2833B243-8CC6-466E-941C-DBE8494CD35E}"/>
    <cellStyle name="Accent2 2 2 2 3" xfId="21631" xr:uid="{1D1921D2-BCA5-42A1-9783-75A3605754DD}"/>
    <cellStyle name="Accent2 2 2 2_AVA DVA EL" xfId="21632" xr:uid="{F70EF823-8991-43F9-90A0-4781BA73ACAD}"/>
    <cellStyle name="Accent2 2 2 3" xfId="21633" xr:uid="{5EF392C6-1FDC-436E-BBC1-AB0934E4572E}"/>
    <cellStyle name="Accent2 2 2_AVA DVA EL" xfId="21634" xr:uid="{5C2AC6AA-DDEF-4414-A6A1-60F8C8B5C7E4}"/>
    <cellStyle name="Accent2 2 3" xfId="21635" xr:uid="{71FDC085-79D5-42F3-A69B-7D24A40DB305}"/>
    <cellStyle name="Accent2 2 3 2" xfId="21636" xr:uid="{C1D74016-F266-4280-994B-084144DD4B87}"/>
    <cellStyle name="Accent2 2 3 2 2" xfId="21637" xr:uid="{A4D42261-B3FF-4507-AD39-1E39BFD9D686}"/>
    <cellStyle name="Accent2 2 3 2 3" xfId="21638" xr:uid="{94A88202-FAB9-4456-81DE-D9EE69EC5C29}"/>
    <cellStyle name="Accent2 2 3 2_AVA DVA EL" xfId="21639" xr:uid="{961EAC7B-54BA-4108-A3A4-5BB0F990BB61}"/>
    <cellStyle name="Accent2 2 3 3" xfId="21640" xr:uid="{356BA26A-E73A-4666-B335-1C7B53F21A05}"/>
    <cellStyle name="Accent2 2 3 4" xfId="21641" xr:uid="{9C5C4071-6C30-481B-9C78-74C3F53C23A2}"/>
    <cellStyle name="Accent2 2 3_AVA DVA EL" xfId="21642" xr:uid="{9DC7017D-3AD5-4000-B158-330C3AFCA26F}"/>
    <cellStyle name="Accent2 2 4" xfId="21643" xr:uid="{28D68AD4-15C3-4328-8F50-9A9986B4FCD2}"/>
    <cellStyle name="Accent2 2 4 2" xfId="21644" xr:uid="{56B9AEF7-81E5-42A2-9E65-595D862F7135}"/>
    <cellStyle name="Accent2 2 4 3" xfId="21645" xr:uid="{A3B792EF-480D-4BBF-8F61-44073F5D6377}"/>
    <cellStyle name="Accent2 2 4_AVA DVA EL" xfId="21646" xr:uid="{7FDC987B-62E9-43F7-BCE3-1A648D597A7F}"/>
    <cellStyle name="Accent2 2 5" xfId="21647" xr:uid="{3BEA4E79-0EE4-4C7A-9581-3BADCD3D65DD}"/>
    <cellStyle name="Accent2 2 5 2" xfId="21648" xr:uid="{A3AA82AA-6F1A-46E0-8E89-73A6197357C6}"/>
    <cellStyle name="Accent2 2 5 3" xfId="21649" xr:uid="{233E7BA5-3BFE-4A4E-92AF-2AF2C36B8499}"/>
    <cellStyle name="Accent2 2 5_AVA DVA EL" xfId="21650" xr:uid="{FC99014E-CB9B-477C-BBE1-62B64609D1BA}"/>
    <cellStyle name="Accent2 2 6" xfId="21651" xr:uid="{CF76C5ED-0960-4B84-97FE-DF7065B7F944}"/>
    <cellStyle name="Accent2 2 6 2" xfId="21652" xr:uid="{FDE48466-CECB-4D26-8599-0DBFE9B4E1D8}"/>
    <cellStyle name="Accent2 2 6 3" xfId="21653" xr:uid="{EA1EB70D-4463-4ABC-A572-40FEFF28055C}"/>
    <cellStyle name="Accent2 2 6_AVA DVA EL" xfId="21654" xr:uid="{FAF9557D-06CF-497D-884C-1BC2F358DE83}"/>
    <cellStyle name="Accent2 2 7" xfId="21655" xr:uid="{145D4280-6B51-4546-843F-87506207AFA9}"/>
    <cellStyle name="Accent2 2 7 2" xfId="21656" xr:uid="{E8053DA0-142B-4917-ABD5-453A6E2AC501}"/>
    <cellStyle name="Accent2 2 7 3" xfId="21657" xr:uid="{A16FC32A-4DBF-4D65-8141-D2861C4A59F1}"/>
    <cellStyle name="Accent2 2 7_AVA DVA EL" xfId="21658" xr:uid="{AFAE81DF-903A-4778-887C-2AEBFCBA8E13}"/>
    <cellStyle name="Accent2 2 8" xfId="21659" xr:uid="{1D4D440D-6252-42F9-BD86-8B3F0B66CC7E}"/>
    <cellStyle name="Accent2 2_4Q16" xfId="21660" xr:uid="{AF7E0621-926E-4C86-8E81-EA79818C8BC4}"/>
    <cellStyle name="Accent2 3" xfId="6212" xr:uid="{3760109E-32D3-4FB2-9DD4-96644988AC16}"/>
    <cellStyle name="Accent2 3 2" xfId="21661" xr:uid="{B0F783EE-4420-44D4-9CE3-2724B820B9FD}"/>
    <cellStyle name="Accent2 3 2 2" xfId="21662" xr:uid="{CACD220E-619B-48A3-8E4F-790E3D7B5BA9}"/>
    <cellStyle name="Accent2 3 2 3" xfId="21663" xr:uid="{47102CDD-8E92-4774-BC52-4EF6C4505427}"/>
    <cellStyle name="Accent2 3 2_AVA DVA EL" xfId="21664" xr:uid="{F63F3B22-1CAC-4F24-A5BF-1FACAC3EBE0C}"/>
    <cellStyle name="Accent2 3 3" xfId="21665" xr:uid="{BC456F62-D590-4F7B-99F5-AC75BC5C449B}"/>
    <cellStyle name="Accent2 3_AVA DVA EL" xfId="21666" xr:uid="{2DE5FF89-2D2B-428B-AA8A-0E11679A0D2D}"/>
    <cellStyle name="Accent2 4" xfId="21667" xr:uid="{A7714ACE-7797-4D12-915A-FC061A5D96A8}"/>
    <cellStyle name="Accent2 4 2" xfId="21668" xr:uid="{3CC36606-47CF-4997-9D4F-ADFDD65AE71B}"/>
    <cellStyle name="Accent2 4 2 2" xfId="21669" xr:uid="{276FA648-1B60-4E9F-AE68-ABA21C57B65B}"/>
    <cellStyle name="Accent2 4 2 3" xfId="21670" xr:uid="{E3F6EC89-7FC8-4D3F-846E-EA51078C59CB}"/>
    <cellStyle name="Accent2 4 2_AVA DVA EL" xfId="21671" xr:uid="{DF3FE5E4-18B5-4AD7-9843-11CD2AC1EB96}"/>
    <cellStyle name="Accent2 4 3" xfId="21672" xr:uid="{4ED3C633-4B02-4AE8-8F27-9546B987FADA}"/>
    <cellStyle name="Accent2 4 3 2" xfId="21673" xr:uid="{2912D9F8-431D-4F48-9F8B-2E4E4C135552}"/>
    <cellStyle name="Accent2 4 3 3" xfId="21674" xr:uid="{68E61858-2839-411D-90C7-887CE0523EB7}"/>
    <cellStyle name="Accent2 4 3_AVA DVA EL" xfId="21675" xr:uid="{BC75CF24-325E-4B1D-BB81-0A2BADDBBF5E}"/>
    <cellStyle name="Accent2 4 4" xfId="21676" xr:uid="{3BC6E7B6-6987-4DF7-AC45-B41A1CE25CE6}"/>
    <cellStyle name="Accent2 4 4 2" xfId="21677" xr:uid="{A6076DFC-5E2C-4C39-A41B-3F15757B9D9F}"/>
    <cellStyle name="Accent2 4 4 3" xfId="21678" xr:uid="{D19BFE97-5873-4D97-B6A9-A04357F12919}"/>
    <cellStyle name="Accent2 4 4_AVA DVA EL" xfId="21679" xr:uid="{3D3F0059-6BAB-4AED-9B8A-8CBD5AA05952}"/>
    <cellStyle name="Accent2 4 5" xfId="21680" xr:uid="{8289B5B3-2622-4E60-B79D-2399A000CCD4}"/>
    <cellStyle name="Accent2 4_AVA DVA EL" xfId="21681" xr:uid="{4F9D303E-3D6F-4D86-ADFA-81173C802EDC}"/>
    <cellStyle name="Accent2 5" xfId="21682" xr:uid="{7D2EAA19-5617-4002-9276-4DDD2252383D}"/>
    <cellStyle name="Accent2 5 2" xfId="21683" xr:uid="{D4005324-87B6-4788-A743-95B9BB6AC724}"/>
    <cellStyle name="Accent2 5 2 2" xfId="21684" xr:uid="{EC67BAB5-D6C9-4AF3-90B1-1C91B109C7E2}"/>
    <cellStyle name="Accent2 5 2 3" xfId="21685" xr:uid="{AE2C9911-499F-469E-8F47-A93862EE9AEE}"/>
    <cellStyle name="Accent2 5 2_AVA DVA EL" xfId="21686" xr:uid="{C558F8F8-510F-4135-B8B9-0A3E4B788A03}"/>
    <cellStyle name="Accent2 5 3" xfId="21687" xr:uid="{96D67695-A327-4E94-953F-283C53ABA723}"/>
    <cellStyle name="Accent2 5_AVA DVA EL" xfId="21688" xr:uid="{606F1816-3F1B-426B-BFB4-596B9A023AA6}"/>
    <cellStyle name="Accent2 6" xfId="21689" xr:uid="{9E288021-48F9-4F5E-A48E-CB196349CAEE}"/>
    <cellStyle name="Accent2 6 2" xfId="21690" xr:uid="{98919155-06B3-4BBA-8BAF-9B6302FCDEA1}"/>
    <cellStyle name="Accent2 6 2 2" xfId="21691" xr:uid="{E5810EDB-22A5-401B-86CF-BA739BA2A345}"/>
    <cellStyle name="Accent2 6 2 3" xfId="21692" xr:uid="{83AE6936-A822-4D0F-B0EE-222B5AE9B252}"/>
    <cellStyle name="Accent2 6 2_AVA DVA EL" xfId="21693" xr:uid="{D99A0EFF-694C-49D7-A398-84F72CADD9CC}"/>
    <cellStyle name="Accent2 6 3" xfId="21694" xr:uid="{47A41869-86C3-4A97-8A24-C674DFF55619}"/>
    <cellStyle name="Accent2 6_AVA DVA EL" xfId="21695" xr:uid="{D2E9CCD5-0A52-4461-9526-1FDEB9AECEB0}"/>
    <cellStyle name="Accent2 7" xfId="21696" xr:uid="{C7F4F3BC-18E4-4367-9403-2339244DF410}"/>
    <cellStyle name="Accent2 7 2" xfId="21697" xr:uid="{FD376470-DB3B-45AF-99C1-3A7F4E72ABAD}"/>
    <cellStyle name="Accent2 7 2 2" xfId="21698" xr:uid="{64DA5D14-87B8-42DD-9A07-6246F14AC76F}"/>
    <cellStyle name="Accent2 7 2 3" xfId="21699" xr:uid="{9F6BD112-358E-40F5-B555-0E122AC7B610}"/>
    <cellStyle name="Accent2 7 2_AVA DVA EL" xfId="21700" xr:uid="{7B00A490-A425-49F8-A3B6-99B03A4A3F3D}"/>
    <cellStyle name="Accent2 7 3" xfId="21701" xr:uid="{6D7889BE-E279-47EF-98FC-78562C72BCEF}"/>
    <cellStyle name="Accent2 7_AVA DVA EL" xfId="21702" xr:uid="{FA7A2788-6A2B-4D31-8DFA-EA320F41A0FB}"/>
    <cellStyle name="Accent2 8" xfId="21703" xr:uid="{1CD5D63D-2416-4669-856F-3AB507844214}"/>
    <cellStyle name="Accent2 8 2" xfId="21704" xr:uid="{D577CC97-34BC-4BEC-BE7C-1E45939FD097}"/>
    <cellStyle name="Accent2 8 2 2" xfId="21705" xr:uid="{F509629B-CF3E-46DD-B723-C8FFB21B975A}"/>
    <cellStyle name="Accent2 8 2 3" xfId="21706" xr:uid="{DB3D8942-543F-403A-81D0-B2AFD5E4CF92}"/>
    <cellStyle name="Accent2 8 2_AVA DVA EL" xfId="21707" xr:uid="{B31CAAC3-204E-40D3-B660-8B280DDA7C8C}"/>
    <cellStyle name="Accent2 8 3" xfId="21708" xr:uid="{82AF3F41-9C77-4B69-A6B7-6D1044BEFB75}"/>
    <cellStyle name="Accent2 8_AVA DVA EL" xfId="21709" xr:uid="{F42BEDCE-D914-4C94-BB9F-1EC9003717EE}"/>
    <cellStyle name="Accent2 9" xfId="21710" xr:uid="{D8CEE53C-1AFA-428F-92A0-13332DADAE46}"/>
    <cellStyle name="Accent2 9 2" xfId="21711" xr:uid="{A53E1355-C7A3-424A-A0C4-B20B0E169824}"/>
    <cellStyle name="Accent2 9 2 2" xfId="21712" xr:uid="{BB6961AC-B619-4E03-92A0-CA0A9A502C23}"/>
    <cellStyle name="Accent2 9 2 3" xfId="21713" xr:uid="{AAEF14BD-B1FC-4075-9024-52612F178E32}"/>
    <cellStyle name="Accent2 9 2_AVA DVA EL" xfId="21714" xr:uid="{9C25697A-22E8-456A-83EC-6F4FD9C6ACED}"/>
    <cellStyle name="Accent2 9 3" xfId="21715" xr:uid="{FD38C2CD-A87C-4FDB-B3AB-7901BB158894}"/>
    <cellStyle name="Accent2 9_AVA DVA EL" xfId="21716" xr:uid="{690015CB-38D0-49A8-ABF4-384A8AA530F8}"/>
    <cellStyle name="Accent2_4Q16" xfId="21717" xr:uid="{3AE2CF41-68FC-460E-A377-8370E69565F3}"/>
    <cellStyle name="Accent3" xfId="6213" xr:uid="{F6EC302F-CA97-4F00-AF0C-1FFB723B15AD}"/>
    <cellStyle name="Accent3 10" xfId="21718" xr:uid="{F191B799-3BC5-4CB5-81B4-355AB26FD90A}"/>
    <cellStyle name="Accent3 10 2" xfId="21719" xr:uid="{8AF1901D-C5F3-44DE-99D2-F6E784E5BBB0}"/>
    <cellStyle name="Accent3 10 3" xfId="21720" xr:uid="{9EDCBDE1-FA36-4CE4-B4B1-CB4691D770DE}"/>
    <cellStyle name="Accent3 10_AVA DVA EL" xfId="21721" xr:uid="{A79D636A-88F6-4022-859A-B7BC176A28A2}"/>
    <cellStyle name="Accent3 11" xfId="21722" xr:uid="{C3162D34-5682-4B18-947B-39B5880986F0}"/>
    <cellStyle name="Accent3 11 2" xfId="21723" xr:uid="{9CA73606-E278-41EA-93EA-03F497A19DE6}"/>
    <cellStyle name="Accent3 11 3" xfId="21724" xr:uid="{5B5E5379-6986-4615-847D-2C428BCC203D}"/>
    <cellStyle name="Accent3 11_AVA DVA EL" xfId="21725" xr:uid="{136AE01D-36D5-4E01-A96E-38F0B656A47B}"/>
    <cellStyle name="Accent3 12" xfId="21726" xr:uid="{9075F5E3-A96F-48B9-8877-7D8B12C349CF}"/>
    <cellStyle name="Accent3 12 2" xfId="21727" xr:uid="{85356633-4A23-4FA7-9E73-E2A7DF0ED216}"/>
    <cellStyle name="Accent3 12 3" xfId="21728" xr:uid="{264EB459-B572-4143-9AD3-ECF174B05274}"/>
    <cellStyle name="Accent3 12_AVA DVA EL" xfId="21729" xr:uid="{979E8ADE-BAA8-4F3D-90D0-EDB5E07B43C7}"/>
    <cellStyle name="Accent3 13" xfId="21730" xr:uid="{9E16168F-CADA-4108-AF2A-3A203E6483F0}"/>
    <cellStyle name="Accent3 13 2" xfId="21731" xr:uid="{905DB442-A365-4445-8D0A-82F6EE698936}"/>
    <cellStyle name="Accent3 13 3" xfId="21732" xr:uid="{17409F50-B357-450E-8FD0-718B840B235C}"/>
    <cellStyle name="Accent3 13_AVA DVA EL" xfId="21733" xr:uid="{1A14C844-1B0D-409D-ACF7-894CDB1C9F25}"/>
    <cellStyle name="Accent3 15" xfId="42712" xr:uid="{7CB0C61C-FD1D-447A-947C-2D8118BE2752}"/>
    <cellStyle name="Accent3 16" xfId="42754" xr:uid="{DE5C543B-E6A6-43F5-BCB0-AF632C5E0BDA}"/>
    <cellStyle name="Accent3 17" xfId="42792" xr:uid="{A944D67D-8637-4D8C-B21D-8176157F6576}"/>
    <cellStyle name="Accent3 2" xfId="6214" xr:uid="{386B47E5-E8C9-4374-A6AC-AE494A7E154A}"/>
    <cellStyle name="Accent3 2 2" xfId="6215" xr:uid="{723F3245-4B09-40AA-A6BA-12DC0F3A3A20}"/>
    <cellStyle name="Accent3 2 2 2" xfId="21734" xr:uid="{DC9BB8E8-1679-4C92-AA82-E25EB01B00C6}"/>
    <cellStyle name="Accent3 2 2 2 2" xfId="21735" xr:uid="{9CD6B7D6-6EFA-4F53-B331-57D2BD5568BF}"/>
    <cellStyle name="Accent3 2 2 2 3" xfId="21736" xr:uid="{2BD8DEC5-EFC8-41E8-A2A6-1E410A44D550}"/>
    <cellStyle name="Accent3 2 2 2_AVA DVA EL" xfId="21737" xr:uid="{EFEA1A7B-1625-4EC1-9204-1EE2744E77D9}"/>
    <cellStyle name="Accent3 2 2 3" xfId="21738" xr:uid="{6C6E6586-4D09-44E3-B879-9E57F4EE658A}"/>
    <cellStyle name="Accent3 2 2 3 2" xfId="21739" xr:uid="{E285B675-8611-4109-A420-741988AD56E4}"/>
    <cellStyle name="Accent3 2 2 3 3" xfId="21740" xr:uid="{F8014F75-CCA4-4FEA-ADD6-C4B0847E79CC}"/>
    <cellStyle name="Accent3 2 2 3_AVA DVA EL" xfId="21741" xr:uid="{BE84A9F5-0CD0-4417-A894-1330E519635C}"/>
    <cellStyle name="Accent3 2 2 4" xfId="21742" xr:uid="{491298B5-4174-44AC-BD51-5788B3B31DB5}"/>
    <cellStyle name="Accent3 2 2 4 2" xfId="21743" xr:uid="{C0D11D1F-8695-4024-89F0-5E7A07806678}"/>
    <cellStyle name="Accent3 2 2 4 3" xfId="21744" xr:uid="{BF9E8240-190C-49B3-B3A2-C8A4C3763890}"/>
    <cellStyle name="Accent3 2 2 4_AVA DVA EL" xfId="21745" xr:uid="{69CD29DE-EAA2-4EFC-A7E3-0BC142EF93FF}"/>
    <cellStyle name="Accent3 2 2 5" xfId="21746" xr:uid="{95C3C4B6-6649-493F-B018-7D151521A0E6}"/>
    <cellStyle name="Accent3 2 2 5 2" xfId="21747" xr:uid="{D457C0D7-8BD2-493C-8E98-E748DAA9A58B}"/>
    <cellStyle name="Accent3 2 2 5 3" xfId="21748" xr:uid="{1D31BC1A-0617-4F05-8724-F90CB0B11594}"/>
    <cellStyle name="Accent3 2 2 5_AVA DVA EL" xfId="21749" xr:uid="{BE8DCDC0-973F-4BCD-9890-8E218BFEF0FE}"/>
    <cellStyle name="Accent3 2 2 6" xfId="21750" xr:uid="{5E427F15-3CA7-4F55-AD1B-832D90168C18}"/>
    <cellStyle name="Accent3 2 2 6 2" xfId="21751" xr:uid="{4D00139A-C96E-4B2F-A86F-0F364649189C}"/>
    <cellStyle name="Accent3 2 2 6 3" xfId="21752" xr:uid="{0A202F28-010A-4FD8-8AE7-A0003C14D125}"/>
    <cellStyle name="Accent3 2 2 6_AVA DVA EL" xfId="21753" xr:uid="{908021ED-6C69-4C79-ADCA-B70DCF402206}"/>
    <cellStyle name="Accent3 2 2 7" xfId="21754" xr:uid="{1C93D192-5206-450D-B094-C3ABABD59200}"/>
    <cellStyle name="Accent3 2 2_AVA DVA EL" xfId="21755" xr:uid="{1B913804-D86E-4CCD-BE52-DAEC4E18ED27}"/>
    <cellStyle name="Accent3 2 3" xfId="21756" xr:uid="{6825B541-9103-4A1A-BEF2-51C02EC23AF1}"/>
    <cellStyle name="Accent3 2 3 2" xfId="21757" xr:uid="{E55B482F-F58D-4602-A61E-AA3A0CCE9D04}"/>
    <cellStyle name="Accent3 2 3 2 2" xfId="21758" xr:uid="{A52701AD-7281-469A-B022-754180BB2949}"/>
    <cellStyle name="Accent3 2 3 2 3" xfId="21759" xr:uid="{A539E758-5C3D-436A-9FD6-17232CE82460}"/>
    <cellStyle name="Accent3 2 3 2_AVA DVA EL" xfId="21760" xr:uid="{DC6E549C-97A7-474F-9074-804F0375A7BB}"/>
    <cellStyle name="Accent3 2 3 3" xfId="21761" xr:uid="{82577B0C-8E8C-4D21-8030-E7C1396FA112}"/>
    <cellStyle name="Accent3 2 3 4" xfId="21762" xr:uid="{020D90C1-DC4B-495D-AF79-E995DA7A21D8}"/>
    <cellStyle name="Accent3 2 3_AVA DVA EL" xfId="21763" xr:uid="{95877E27-58AE-405A-A67A-12F78AF09503}"/>
    <cellStyle name="Accent3 2 4" xfId="21764" xr:uid="{A23BED57-50EF-491C-B1B9-C63B6895154F}"/>
    <cellStyle name="Accent3 2 4 2" xfId="21765" xr:uid="{08929028-4DCA-4414-B65F-AB6EBBF549D1}"/>
    <cellStyle name="Accent3 2 4 3" xfId="21766" xr:uid="{0E261473-80DC-4FFE-8AD1-65E8378DEAAB}"/>
    <cellStyle name="Accent3 2 4_AVA DVA EL" xfId="21767" xr:uid="{804E69BF-DC50-45F1-8E02-F6319B788E0E}"/>
    <cellStyle name="Accent3 2 5" xfId="21768" xr:uid="{A164137E-E47F-4A18-9E1F-E6DBA079FAB3}"/>
    <cellStyle name="Accent3 2 5 2" xfId="21769" xr:uid="{C29914C0-2308-4E72-9604-9473511A3AB5}"/>
    <cellStyle name="Accent3 2 5 3" xfId="21770" xr:uid="{6B257607-416D-46AA-8A29-D0FABA812150}"/>
    <cellStyle name="Accent3 2 5_AVA DVA EL" xfId="21771" xr:uid="{16047777-4D2E-4821-82E6-6E968EA45F1F}"/>
    <cellStyle name="Accent3 2 6" xfId="21772" xr:uid="{7F00F2AF-02AD-4C48-85EB-7EAB7E009BF9}"/>
    <cellStyle name="Accent3 2 6 2" xfId="21773" xr:uid="{0CE90888-7ECD-4787-AEDD-ECFDB4201321}"/>
    <cellStyle name="Accent3 2 6 3" xfId="21774" xr:uid="{7BFA05B1-DC54-45B4-BFC9-E71F0659A1DD}"/>
    <cellStyle name="Accent3 2 6_AVA DVA EL" xfId="21775" xr:uid="{4BA425ED-0472-40F0-9F03-E78FECB7B052}"/>
    <cellStyle name="Accent3 2 7" xfId="21776" xr:uid="{6182DCEA-CA2B-4B79-88DC-538DFBE4B237}"/>
    <cellStyle name="Accent3 2 7 2" xfId="21777" xr:uid="{B6DCE84F-27B5-4CFB-A7F1-2EB42DF7E82F}"/>
    <cellStyle name="Accent3 2 7 3" xfId="21778" xr:uid="{B0D96527-DB6A-4EAC-A1D4-6F056F624D73}"/>
    <cellStyle name="Accent3 2 7_AVA DVA EL" xfId="21779" xr:uid="{8269F791-688C-4D08-8D54-115E84B85569}"/>
    <cellStyle name="Accent3 2 8" xfId="21780" xr:uid="{425A546B-DD20-4164-B1A7-C8C2BB61F0A9}"/>
    <cellStyle name="Accent3 2_4Q16" xfId="21781" xr:uid="{2515D8AD-705D-404F-A1CE-F584D846ED6B}"/>
    <cellStyle name="Accent3 3" xfId="6216" xr:uid="{F1DA2647-F889-49E1-9479-5F481EE9F0F1}"/>
    <cellStyle name="Accent3 3 2" xfId="21782" xr:uid="{F98786AD-9164-4F10-97FD-0A15FFB13EF3}"/>
    <cellStyle name="Accent3 3 2 2" xfId="21783" xr:uid="{8537F021-6069-478A-8382-3969872E09AB}"/>
    <cellStyle name="Accent3 3 2 3" xfId="21784" xr:uid="{5933CFEC-ED6E-4541-B684-1F7BFBDFB9B1}"/>
    <cellStyle name="Accent3 3 2_AVA DVA EL" xfId="21785" xr:uid="{71F40DE0-8493-4406-A244-F36E41ED75C3}"/>
    <cellStyle name="Accent3 3 3" xfId="21786" xr:uid="{563DFD22-7084-4FE6-892F-E5E026FEB6CD}"/>
    <cellStyle name="Accent3 3_AVA DVA EL" xfId="21787" xr:uid="{E2B3AAA4-4D72-4F6E-907D-3D1A6229EE1E}"/>
    <cellStyle name="Accent3 4" xfId="21788" xr:uid="{9A903159-0D27-4575-9C41-CEAD60DF46E3}"/>
    <cellStyle name="Accent3 4 2" xfId="21789" xr:uid="{4A70068B-0405-4E3F-A0B0-CFFC6ACC6DB9}"/>
    <cellStyle name="Accent3 4 2 2" xfId="21790" xr:uid="{C9477107-7C9F-4BC1-80EF-6909F63238C2}"/>
    <cellStyle name="Accent3 4 2 3" xfId="21791" xr:uid="{C22C933D-74E5-49E6-8C8F-E248882568F4}"/>
    <cellStyle name="Accent3 4 2_AVA DVA EL" xfId="21792" xr:uid="{13B22C02-6120-4EA7-9887-653EE4752DE6}"/>
    <cellStyle name="Accent3 4 3" xfId="21793" xr:uid="{0200102D-33F5-4BE3-A600-7421D061FC97}"/>
    <cellStyle name="Accent3 4 3 2" xfId="21794" xr:uid="{7706688A-EC1B-4D74-8D9C-E52EE843AD15}"/>
    <cellStyle name="Accent3 4 3 3" xfId="21795" xr:uid="{07AFD00E-63B6-49B5-BB3B-C43FB290D011}"/>
    <cellStyle name="Accent3 4 3_AVA DVA EL" xfId="21796" xr:uid="{51BD2C97-65A3-4303-9E2C-C421E25458B6}"/>
    <cellStyle name="Accent3 4 4" xfId="21797" xr:uid="{B802C1F5-9031-4EA8-A6BE-D6A54AB810F5}"/>
    <cellStyle name="Accent3 4 4 2" xfId="21798" xr:uid="{2C85950D-79FD-4194-88C7-764727C9B4A1}"/>
    <cellStyle name="Accent3 4 4 3" xfId="21799" xr:uid="{9E27FB72-CEAD-43E6-9BCA-3C04F7DF1FCC}"/>
    <cellStyle name="Accent3 4 4_AVA DVA EL" xfId="21800" xr:uid="{FF2B6DCC-F7F8-4E48-810E-34D7D0869457}"/>
    <cellStyle name="Accent3 4 5" xfId="21801" xr:uid="{DF4E2936-071F-4E44-90D3-C28F1F6C3F82}"/>
    <cellStyle name="Accent3 4_AVA DVA EL" xfId="21802" xr:uid="{8E7C8212-2014-4FE3-8A9D-CA9A77D3922B}"/>
    <cellStyle name="Accent3 5" xfId="21803" xr:uid="{FD37A93D-42B2-4929-8574-339139D699D2}"/>
    <cellStyle name="Accent3 5 2" xfId="21804" xr:uid="{DBACA402-0282-4546-A6C4-55E1A95138EC}"/>
    <cellStyle name="Accent3 5 2 2" xfId="21805" xr:uid="{6A0AD26E-1506-4F51-B805-F814D0D5E350}"/>
    <cellStyle name="Accent3 5 2 3" xfId="21806" xr:uid="{F5BABD57-142D-4D0E-A949-4EFA71295173}"/>
    <cellStyle name="Accent3 5 2_AVA DVA EL" xfId="21807" xr:uid="{87062396-AB47-44F4-AFE7-7B465F81874A}"/>
    <cellStyle name="Accent3 5 3" xfId="21808" xr:uid="{46A0089A-CDE9-48B6-B0B6-6A61F29F3035}"/>
    <cellStyle name="Accent3 5_AVA DVA EL" xfId="21809" xr:uid="{2B3E1E00-7CC1-4EB6-9EAF-A7B37E58BCF4}"/>
    <cellStyle name="Accent3 6" xfId="21810" xr:uid="{7808B0CC-104D-430D-9B76-FAC80195FB17}"/>
    <cellStyle name="Accent3 6 2" xfId="21811" xr:uid="{2B458228-5A5F-4994-952F-D498A5A74BF3}"/>
    <cellStyle name="Accent3 6 2 2" xfId="21812" xr:uid="{7805BF55-4F80-4EC1-9699-9AE09C8CF97B}"/>
    <cellStyle name="Accent3 6 2 3" xfId="21813" xr:uid="{24DFC919-B9C6-4A90-9C29-015950EB214B}"/>
    <cellStyle name="Accent3 6 2_AVA DVA EL" xfId="21814" xr:uid="{74FF5151-336B-4CE4-9A3A-0402A3C74F17}"/>
    <cellStyle name="Accent3 6 3" xfId="21815" xr:uid="{B063DB80-8F04-44C0-87BD-EE0DBA7C79AE}"/>
    <cellStyle name="Accent3 6_AVA DVA EL" xfId="21816" xr:uid="{06581780-F02D-462B-89E0-71DF9D8374E4}"/>
    <cellStyle name="Accent3 7" xfId="21817" xr:uid="{714EBF56-7260-49CB-A319-FD199E3E3607}"/>
    <cellStyle name="Accent3 7 2" xfId="21818" xr:uid="{6D5CFFE1-AC6F-43D7-AAC1-A67159F07E2B}"/>
    <cellStyle name="Accent3 7 2 2" xfId="21819" xr:uid="{9E5BF091-EDC4-4053-A136-2341499114CE}"/>
    <cellStyle name="Accent3 7 2 3" xfId="21820" xr:uid="{F6A8AD72-F151-4978-97D5-201007AC3464}"/>
    <cellStyle name="Accent3 7 2_AVA DVA EL" xfId="21821" xr:uid="{4F66F52A-43E9-4B0E-B896-B01E6C72EE99}"/>
    <cellStyle name="Accent3 7 3" xfId="21822" xr:uid="{17394E6B-9614-4B76-8200-E65BCF00E468}"/>
    <cellStyle name="Accent3 7_AVA DVA EL" xfId="21823" xr:uid="{9730A243-B0DE-4F08-9C7C-AA135293717E}"/>
    <cellStyle name="Accent3 8" xfId="21824" xr:uid="{1772A027-DB87-4E1C-9A29-E9B47E02EFC6}"/>
    <cellStyle name="Accent3 8 2" xfId="21825" xr:uid="{8572BFB3-E9BB-4997-B979-69C63E8F70C2}"/>
    <cellStyle name="Accent3 8 2 2" xfId="21826" xr:uid="{83110164-CB26-415F-A451-6E0F0FD97671}"/>
    <cellStyle name="Accent3 8 2 3" xfId="21827" xr:uid="{BF2445BF-C07C-466F-9414-B9F8E3602B0B}"/>
    <cellStyle name="Accent3 8 2_AVA DVA EL" xfId="21828" xr:uid="{26470B15-B8D6-440A-8A32-7F2871ADAE5F}"/>
    <cellStyle name="Accent3 8 3" xfId="21829" xr:uid="{49882BBE-F583-41CC-AF3C-9C552F861491}"/>
    <cellStyle name="Accent3 8_AVA DVA EL" xfId="21830" xr:uid="{E8AF405E-9E71-40F4-8807-A46FCD7E632B}"/>
    <cellStyle name="Accent3 9" xfId="21831" xr:uid="{CAAEACEC-C527-4C0D-BA43-1F1B8AEA2AD8}"/>
    <cellStyle name="Accent3 9 2" xfId="21832" xr:uid="{95998BE1-0E99-478C-A00F-968EFABFF2B4}"/>
    <cellStyle name="Accent3 9 2 2" xfId="21833" xr:uid="{3271788C-4DE4-4DFA-9FB0-05C246DAE357}"/>
    <cellStyle name="Accent3 9 2 3" xfId="21834" xr:uid="{7537CE52-EFDD-4B18-88B9-E0CEDED1DA75}"/>
    <cellStyle name="Accent3 9 2_AVA DVA EL" xfId="21835" xr:uid="{1216AF9D-65BA-4B51-BD58-78D26A4B85A3}"/>
    <cellStyle name="Accent3 9 3" xfId="21836" xr:uid="{2936F6DF-17B7-4AF1-8788-A78B4054C6B2}"/>
    <cellStyle name="Accent3 9_AVA DVA EL" xfId="21837" xr:uid="{A7B81822-2157-4FDC-B55C-FB562EC97BAA}"/>
    <cellStyle name="Accent3_4Q16" xfId="21838" xr:uid="{CE70FCBC-52C0-415E-9DA4-D80045BAD031}"/>
    <cellStyle name="Accent4" xfId="6217" xr:uid="{68957201-EA53-41B4-8F48-6BAB666B6702}"/>
    <cellStyle name="Accent4 10" xfId="21839" xr:uid="{66EA65CD-7D0B-416F-AA5F-7C918B174FE7}"/>
    <cellStyle name="Accent4 10 2" xfId="21840" xr:uid="{EA7EBF41-8F6A-4359-9F7B-55A2A6EB7CEA}"/>
    <cellStyle name="Accent4 10 3" xfId="21841" xr:uid="{8371F469-549B-44CC-966B-9E18391C0B34}"/>
    <cellStyle name="Accent4 10_AVA DVA EL" xfId="21842" xr:uid="{86ADD104-9C10-443C-A669-9F6E987A4E60}"/>
    <cellStyle name="Accent4 11" xfId="21843" xr:uid="{D36EB471-A6A9-45C3-8AD7-9D498BE71476}"/>
    <cellStyle name="Accent4 11 2" xfId="21844" xr:uid="{4387EC5B-0DEA-450D-9F80-0BE1120BABE1}"/>
    <cellStyle name="Accent4 11 3" xfId="21845" xr:uid="{C48CBB9E-3F7F-464C-9A82-550FF6B157B6}"/>
    <cellStyle name="Accent4 11_AVA DVA EL" xfId="21846" xr:uid="{F6C610E1-3985-4A34-A741-FD261EBBF3D2}"/>
    <cellStyle name="Accent4 12" xfId="21847" xr:uid="{627716D8-312E-48D1-9A00-76CE79842328}"/>
    <cellStyle name="Accent4 12 2" xfId="21848" xr:uid="{6B9FC263-EA49-4785-9E60-AFFAA5BDF13A}"/>
    <cellStyle name="Accent4 12 3" xfId="21849" xr:uid="{B6122546-064E-407E-B0FE-657E1155AED0}"/>
    <cellStyle name="Accent4 12_AVA DVA EL" xfId="21850" xr:uid="{BC0C3736-0AA4-4B2C-AF05-999837BAB7EF}"/>
    <cellStyle name="Accent4 13" xfId="21851" xr:uid="{FAF58DB3-D53D-4FA0-9802-80DBD81658B2}"/>
    <cellStyle name="Accent4 13 2" xfId="21852" xr:uid="{0E7DB291-4EB0-4185-8AB2-44A6982F76A4}"/>
    <cellStyle name="Accent4 13 3" xfId="21853" xr:uid="{C66267C7-58A6-42BE-A99B-D99CD7C3DD94}"/>
    <cellStyle name="Accent4 13_AVA DVA EL" xfId="21854" xr:uid="{46B9D75D-4F98-43B2-BA22-059DAF28D2A0}"/>
    <cellStyle name="Accent4 15" xfId="42713" xr:uid="{5BFF4701-C653-4985-B7BB-A3BA869B7313}"/>
    <cellStyle name="Accent4 16" xfId="42755" xr:uid="{31443262-DACB-4CE9-847F-386C480C481C}"/>
    <cellStyle name="Accent4 17" xfId="42793" xr:uid="{4E7AA777-3A19-43E6-9645-57238BAB9045}"/>
    <cellStyle name="Accent4 2" xfId="6218" xr:uid="{6108E9B3-3CD8-4D5D-B7C0-29B95DCA5BB3}"/>
    <cellStyle name="Accent4 2 2" xfId="6219" xr:uid="{DF9A954B-2B1B-4737-B601-E403F8ABE0E1}"/>
    <cellStyle name="Accent4 2 2 2" xfId="21855" xr:uid="{D959F628-AAAE-4BC8-9854-C8DC77F02B64}"/>
    <cellStyle name="Accent4 2 2 2 2" xfId="21856" xr:uid="{DF733E40-4F89-48C9-B3D4-3EB438CBEDC6}"/>
    <cellStyle name="Accent4 2 2 2 3" xfId="21857" xr:uid="{80BCA125-A29A-4351-AEBA-F8D8EA2DFEDC}"/>
    <cellStyle name="Accent4 2 2 2_AVA DVA EL" xfId="21858" xr:uid="{B6D4C6D5-18CC-4DCC-9CA8-978157EF605C}"/>
    <cellStyle name="Accent4 2 2 3" xfId="21859" xr:uid="{71D4A027-CF31-47B8-8FC4-E704C3D8E037}"/>
    <cellStyle name="Accent4 2 2_AVA DVA EL" xfId="21860" xr:uid="{1FFAA48C-4FF6-4781-AFA1-C0D0E1670C4E}"/>
    <cellStyle name="Accent4 2 3" xfId="6220" xr:uid="{29C9F376-9A2D-47CD-A962-E8F0809F8E2B}"/>
    <cellStyle name="Accent4 2 3 2" xfId="6221" xr:uid="{CC2EDDA0-8816-4438-9755-E52A507F1F97}"/>
    <cellStyle name="Accent4 2 3 2 2" xfId="21861" xr:uid="{4722F35F-16E1-433A-A59C-F4027784E08F}"/>
    <cellStyle name="Accent4 2 3 2 3" xfId="21862" xr:uid="{CEB0E0A1-ED92-4514-BF0A-86A05D3BB1E5}"/>
    <cellStyle name="Accent4 2 3 2_AVA DVA EL" xfId="21863"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277" xr:uid="{BC8FDD58-3B95-4771-BB7C-A3344189E36F}"/>
    <cellStyle name="Accent4 2 3_AVA DVA EL" xfId="21864" xr:uid="{71A3763C-62BE-42C1-8986-C580C98FBF01}"/>
    <cellStyle name="Accent4 2 4" xfId="6225" xr:uid="{7828D2E3-DCC1-4773-91A9-E85DBF50E244}"/>
    <cellStyle name="Accent4 2 4 2" xfId="21865" xr:uid="{2BD44C78-DA1C-4162-BEAE-A99D503C6A27}"/>
    <cellStyle name="Accent4 2 4 3" xfId="21866" xr:uid="{D9793606-369E-492F-A564-A4024C0D22C1}"/>
    <cellStyle name="Accent4 2 4_AVA DVA EL" xfId="21867" xr:uid="{85469509-3CAA-4383-A345-B6B21CCD23F2}"/>
    <cellStyle name="Accent4 2 5" xfId="21868" xr:uid="{D0A23520-7837-49B3-8D9A-2FB1F76C9D2E}"/>
    <cellStyle name="Accent4 2 5 2" xfId="21869" xr:uid="{5C053599-5C5E-428D-AF96-77DA8E58982B}"/>
    <cellStyle name="Accent4 2 5 3" xfId="21870" xr:uid="{612F575F-E924-45D5-ADF9-D1303E9F27C0}"/>
    <cellStyle name="Accent4 2 5_AVA DVA EL" xfId="21871" xr:uid="{4CAD83D5-995D-4E17-8125-51696AB92703}"/>
    <cellStyle name="Accent4 2 6" xfId="21872" xr:uid="{68926BC1-3D11-4E8E-BF0E-A9D9FEB24B23}"/>
    <cellStyle name="Accent4 2 6 2" xfId="21873" xr:uid="{750191E7-25DC-4F03-AD3B-71C9A9877643}"/>
    <cellStyle name="Accent4 2 6 3" xfId="21874" xr:uid="{EBD9B974-FD84-4F5F-B8DB-741EC3CFD0D0}"/>
    <cellStyle name="Accent4 2 6_AVA DVA EL" xfId="21875" xr:uid="{2E973C1D-3BEB-4057-87F6-1CA1D68039EB}"/>
    <cellStyle name="Accent4 2 7" xfId="21876" xr:uid="{3D5DA90C-4A93-4E85-AC4E-7C2E3EBB4048}"/>
    <cellStyle name="Accent4 2 7 2" xfId="21877" xr:uid="{BA27DCEF-9DE6-481D-A1B1-4C1D66588301}"/>
    <cellStyle name="Accent4 2 7 3" xfId="21878" xr:uid="{93039409-33AB-4484-9916-3207E35CD190}"/>
    <cellStyle name="Accent4 2 7_AVA DVA EL" xfId="21879" xr:uid="{F816A0A8-0D43-48BD-9EA2-99A415BCDA58}"/>
    <cellStyle name="Accent4 2 8" xfId="21880" xr:uid="{8B49CC6F-189E-47C4-BCEC-2082F8D6768D}"/>
    <cellStyle name="Accent4 2 9" xfId="41278" xr:uid="{6F8D98D9-AE6D-4BE7-810F-74FCEB5A1282}"/>
    <cellStyle name="Accent4 2_4Q16" xfId="21881" xr:uid="{99935A02-967D-4900-9C5B-396D3E9CECDB}"/>
    <cellStyle name="Accent4 3" xfId="6226" xr:uid="{3E8BB99C-070C-44E3-994D-1D6D607357AA}"/>
    <cellStyle name="Accent4 3 2" xfId="21882" xr:uid="{D5C24DE6-079B-47E3-8209-425AEE5FAD20}"/>
    <cellStyle name="Accent4 3 2 2" xfId="21883" xr:uid="{EA105253-614F-43CB-8C58-DE13F512B8DC}"/>
    <cellStyle name="Accent4 3 2 3" xfId="21884" xr:uid="{C323C2C7-D29F-494F-A81D-35DD990D1F56}"/>
    <cellStyle name="Accent4 3 2_AVA DVA EL" xfId="21885" xr:uid="{38F397FC-8871-4AFF-A1F7-24959207495B}"/>
    <cellStyle name="Accent4 3 3" xfId="21886" xr:uid="{1786F936-068E-4300-AF26-01CC9A739A07}"/>
    <cellStyle name="Accent4 3_AVA DVA EL" xfId="21887" xr:uid="{72C227AE-52B3-435B-9EFF-CDEC6294A04F}"/>
    <cellStyle name="Accent4 4" xfId="21888" xr:uid="{798E296E-93E4-4BB2-A676-323CA23290AF}"/>
    <cellStyle name="Accent4 4 2" xfId="21889" xr:uid="{28C9E675-5930-4C12-8456-0F0AB1DBE8EC}"/>
    <cellStyle name="Accent4 4 2 2" xfId="21890" xr:uid="{B8263B97-6A4F-459C-8779-05E0B2361E52}"/>
    <cellStyle name="Accent4 4 2 3" xfId="21891" xr:uid="{3A638598-DCFB-47D1-AC33-5BD68D4A3594}"/>
    <cellStyle name="Accent4 4 2_AVA DVA EL" xfId="21892" xr:uid="{D49634D8-2F64-46D9-89A1-AEA8E35D188E}"/>
    <cellStyle name="Accent4 4 3" xfId="21893" xr:uid="{E23DDF9D-A48C-4AEA-9EA9-7E36A21AE442}"/>
    <cellStyle name="Accent4 4 3 2" xfId="21894" xr:uid="{26189CD8-E7CF-45C8-866D-A50639F8F1BD}"/>
    <cellStyle name="Accent4 4 3 3" xfId="21895" xr:uid="{1E5B21D9-3967-4C39-BC49-74FA8EDD20D9}"/>
    <cellStyle name="Accent4 4 3_AVA DVA EL" xfId="21896" xr:uid="{138D758E-FC2B-4A08-90A0-49D36556BACA}"/>
    <cellStyle name="Accent4 4 4" xfId="21897" xr:uid="{3FFA1CB1-DBE5-4435-B991-DF61535A5509}"/>
    <cellStyle name="Accent4 4 4 2" xfId="21898" xr:uid="{7AAB174D-7621-4094-B630-F5ABF8AE3745}"/>
    <cellStyle name="Accent4 4 4 3" xfId="21899" xr:uid="{8A63FD26-C631-4823-B780-08F7B4C170D3}"/>
    <cellStyle name="Accent4 4 4_AVA DVA EL" xfId="21900" xr:uid="{44F170DC-D207-4D85-9448-7D4476B9B3F7}"/>
    <cellStyle name="Accent4 4 5" xfId="21901" xr:uid="{CF55DA9D-E34E-4AC2-8619-AA74F7AF70AD}"/>
    <cellStyle name="Accent4 4_AVA DVA EL" xfId="21902" xr:uid="{919101D8-E196-4D52-9B0A-14D3D33E0C27}"/>
    <cellStyle name="Accent4 5" xfId="21903" xr:uid="{88A94639-056A-4851-ADDF-762B711A5F91}"/>
    <cellStyle name="Accent4 5 2" xfId="21904" xr:uid="{36E85BCC-D290-4075-BC5A-054619365490}"/>
    <cellStyle name="Accent4 5 2 2" xfId="21905" xr:uid="{9C08A31B-F0B0-461E-921F-A012EE959823}"/>
    <cellStyle name="Accent4 5 2 3" xfId="21906" xr:uid="{CF8AEBBB-0ADC-4C10-937F-7C0C4A838898}"/>
    <cellStyle name="Accent4 5 2_AVA DVA EL" xfId="21907" xr:uid="{EF53830E-A337-4814-ABC8-A3972C9003F8}"/>
    <cellStyle name="Accent4 5 3" xfId="21908" xr:uid="{5269E158-6DCD-454A-8676-884481AB8C0D}"/>
    <cellStyle name="Accent4 5_AVA DVA EL" xfId="21909" xr:uid="{B52B9917-ECD1-40E7-A750-36BBDAF5EDFD}"/>
    <cellStyle name="Accent4 6" xfId="21910" xr:uid="{C3C7F702-BDB6-480A-8747-39CEA416E635}"/>
    <cellStyle name="Accent4 6 2" xfId="21911" xr:uid="{31D4B629-7EEA-4CAE-B5AA-19BE4F57C7F9}"/>
    <cellStyle name="Accent4 6 2 2" xfId="21912" xr:uid="{D56CBC9F-D442-4412-9D88-D7CF0FC0CD29}"/>
    <cellStyle name="Accent4 6 2 3" xfId="21913" xr:uid="{16DC5D90-7156-476C-BFB8-1A0A02EBB774}"/>
    <cellStyle name="Accent4 6 2_AVA DVA EL" xfId="21914" xr:uid="{6A89B753-49E8-44D2-A28D-859F0A68B722}"/>
    <cellStyle name="Accent4 6 3" xfId="21915" xr:uid="{51816F04-D005-43CA-87D9-60FE4C8058F8}"/>
    <cellStyle name="Accent4 6_AVA DVA EL" xfId="21916" xr:uid="{6C72CAE5-5E1A-4564-BF93-B5BE0BF01BBB}"/>
    <cellStyle name="Accent4 7" xfId="21917" xr:uid="{EE766AEA-D976-464C-97EE-20901B93C502}"/>
    <cellStyle name="Accent4 7 2" xfId="21918" xr:uid="{9F48A247-BDBE-49CA-B00F-5032350A8D4E}"/>
    <cellStyle name="Accent4 7 2 2" xfId="21919" xr:uid="{3AD59CCA-216B-430A-A0E3-A2A493995D8D}"/>
    <cellStyle name="Accent4 7 2 3" xfId="21920" xr:uid="{B1DC68EC-FBED-47E1-B9D0-8217DEA41536}"/>
    <cellStyle name="Accent4 7 2_AVA DVA EL" xfId="21921" xr:uid="{2E426893-4B39-4D45-9616-037FF245E9CC}"/>
    <cellStyle name="Accent4 7 3" xfId="21922" xr:uid="{EAD32B43-8B11-46FF-A7C2-AC1489E0A75F}"/>
    <cellStyle name="Accent4 7_AVA DVA EL" xfId="21923" xr:uid="{2B705CA5-E2E0-4825-860F-ED51D477F3FC}"/>
    <cellStyle name="Accent4 8" xfId="21924" xr:uid="{73832450-38D8-480A-BDA6-4FF88E00FE0A}"/>
    <cellStyle name="Accent4 8 2" xfId="21925" xr:uid="{23C04DCB-524F-47B6-8C02-4762CDC8B56C}"/>
    <cellStyle name="Accent4 8 2 2" xfId="21926" xr:uid="{F07252F1-F590-4CCC-94CE-9B653699C0F7}"/>
    <cellStyle name="Accent4 8 2 3" xfId="21927" xr:uid="{06943023-B58E-4E1E-BE8D-67F12FEB7202}"/>
    <cellStyle name="Accent4 8 2_AVA DVA EL" xfId="21928" xr:uid="{E62A149A-67BC-4AAF-8630-E075430473C8}"/>
    <cellStyle name="Accent4 8 3" xfId="21929" xr:uid="{F1B2BB21-EBBC-44FE-B75C-D780ACB504C2}"/>
    <cellStyle name="Accent4 8_AVA DVA EL" xfId="21930" xr:uid="{8822BFD5-FFF3-4B46-B545-1143DC8BF1A4}"/>
    <cellStyle name="Accent4 9" xfId="21931" xr:uid="{9BB121DA-A2F6-4C76-B8CF-32403621E521}"/>
    <cellStyle name="Accent4 9 2" xfId="21932" xr:uid="{44CC0854-CF3C-43D9-AA11-45A700FCE5AF}"/>
    <cellStyle name="Accent4 9 2 2" xfId="21933" xr:uid="{08DA2A5A-C399-42A3-BE79-99FA069367F5}"/>
    <cellStyle name="Accent4 9 2 3" xfId="21934" xr:uid="{4C062474-B72F-45D4-9D6F-4FE76397ABF8}"/>
    <cellStyle name="Accent4 9 2_AVA DVA EL" xfId="21935" xr:uid="{EE176E23-F213-4E01-9876-4A9F8264E194}"/>
    <cellStyle name="Accent4 9 3" xfId="21936" xr:uid="{447E8DA2-B352-4901-88AD-D70B3EBD8580}"/>
    <cellStyle name="Accent4 9_AVA DVA EL" xfId="21937" xr:uid="{1622AA9E-4315-4C8A-AB18-2673BFB860DE}"/>
    <cellStyle name="Accent4_4Q16" xfId="21938" xr:uid="{C45E21CB-F6FE-44F2-BB2A-786671A9A08C}"/>
    <cellStyle name="Accent5" xfId="6227" xr:uid="{D03DE595-D62D-4214-93B1-D63A314B43C0}"/>
    <cellStyle name="Accent5 10" xfId="21939" xr:uid="{FE805412-36C9-490B-B5EB-2B53AA47B0B9}"/>
    <cellStyle name="Accent5 10 2" xfId="21940" xr:uid="{11DBBBBC-DD83-4D01-865D-D7E4BDE07203}"/>
    <cellStyle name="Accent5 10 3" xfId="21941" xr:uid="{8A3ED0CB-73C9-494E-B504-7DC064F437EF}"/>
    <cellStyle name="Accent5 10_AVA DVA EL" xfId="21942" xr:uid="{7F333763-C12B-4F26-907A-349B8B26858D}"/>
    <cellStyle name="Accent5 11" xfId="21943" xr:uid="{AC263B4E-833A-47EE-839D-F9F5155677DD}"/>
    <cellStyle name="Accent5 11 2" xfId="21944" xr:uid="{6CF2CFBE-01ED-4CC2-8703-2D251254D796}"/>
    <cellStyle name="Accent5 11 3" xfId="21945" xr:uid="{E5239328-D434-40DF-95D6-D55BC404BE18}"/>
    <cellStyle name="Accent5 11_AVA DVA EL" xfId="21946" xr:uid="{A1E7DB3C-2FFF-44D8-B52B-A094C7DE87B6}"/>
    <cellStyle name="Accent5 12" xfId="21947" xr:uid="{84D52E84-7BCF-4896-859D-9B1006AB5B78}"/>
    <cellStyle name="Accent5 12 2" xfId="21948" xr:uid="{7D12F4A3-2CE6-4EA5-93E9-39A3D3C949C0}"/>
    <cellStyle name="Accent5 12 3" xfId="21949" xr:uid="{C522F811-3DAB-4176-994B-24AE7BFBDD3B}"/>
    <cellStyle name="Accent5 12_AVA DVA EL" xfId="21950" xr:uid="{BBE84EC5-BE7F-4A1E-B15B-49AE742C3D9C}"/>
    <cellStyle name="Accent5 13" xfId="21951" xr:uid="{E54FA894-19A5-465A-BE16-36C801FE1BFC}"/>
    <cellStyle name="Accent5 13 2" xfId="21952" xr:uid="{1A848BAA-982C-4196-BA7C-FBD3954C1D2B}"/>
    <cellStyle name="Accent5 13 3" xfId="21953" xr:uid="{616CEFAC-FF14-475F-B678-237311210DD9}"/>
    <cellStyle name="Accent5 13_AVA DVA EL" xfId="21954" xr:uid="{D872FE79-46E9-4748-9BAB-E9B6E3A9EACE}"/>
    <cellStyle name="Accent5 15" xfId="42714" xr:uid="{AEFA8C4C-07EA-4697-9162-6122295656C2}"/>
    <cellStyle name="Accent5 16" xfId="42756" xr:uid="{27BC7D0A-0080-4506-AC47-667535443F55}"/>
    <cellStyle name="Accent5 17" xfId="42794" xr:uid="{723AAEDE-CF04-4A18-A75B-CCCCB32D3E97}"/>
    <cellStyle name="Accent5 2" xfId="6228" xr:uid="{2855CC61-4254-458D-B74F-392CBFB60935}"/>
    <cellStyle name="Accent5 2 2" xfId="6229" xr:uid="{2F452885-28C5-4E1B-8E7D-889BAD7E8710}"/>
    <cellStyle name="Accent5 2 2 2" xfId="21955" xr:uid="{B09C3821-E6FE-46E3-982D-6CEFD43F2133}"/>
    <cellStyle name="Accent5 2 2 2 2" xfId="21956" xr:uid="{0E287CBB-24A7-4775-A512-39C8D0CCDFA2}"/>
    <cellStyle name="Accent5 2 2 2 3" xfId="21957" xr:uid="{6772D863-71F1-4491-88EF-B0B1D2BD67C2}"/>
    <cellStyle name="Accent5 2 2 2_AVA DVA EL" xfId="21958" xr:uid="{B6CE70FE-C686-43CB-AEF7-A2EF075AE198}"/>
    <cellStyle name="Accent5 2 2 3" xfId="21959" xr:uid="{CB8D599C-FFD2-4EB4-AAEC-23E5FE911F73}"/>
    <cellStyle name="Accent5 2 2_AVA DVA EL" xfId="21960" xr:uid="{7D7B2A7F-F547-47A9-AE3C-6B9DFA35EF89}"/>
    <cellStyle name="Accent5 2 3" xfId="21961" xr:uid="{41324642-1825-4A2D-9AF2-DEB3F91F4EE9}"/>
    <cellStyle name="Accent5 2 3 2" xfId="21962" xr:uid="{E66BE691-A0FB-4B9C-94F1-998AD507683D}"/>
    <cellStyle name="Accent5 2 3 2 2" xfId="21963" xr:uid="{02639B1E-BB51-4755-934E-5769A9E29F62}"/>
    <cellStyle name="Accent5 2 3 2 3" xfId="21964" xr:uid="{692909E2-EB38-4897-9777-65D91FD497B4}"/>
    <cellStyle name="Accent5 2 3 2_AVA DVA EL" xfId="21965" xr:uid="{989DD7C9-8DA6-4A6A-BF46-501FBF9112FB}"/>
    <cellStyle name="Accent5 2 3 3" xfId="21966" xr:uid="{B39DD210-14FE-4E8A-B48D-176693DB6C12}"/>
    <cellStyle name="Accent5 2 3 4" xfId="21967" xr:uid="{A2874D55-82FE-4B10-927A-8F59099245AD}"/>
    <cellStyle name="Accent5 2 3_AVA DVA EL" xfId="21968" xr:uid="{73511556-C249-4C0B-9366-8C5D9854CE5C}"/>
    <cellStyle name="Accent5 2 4" xfId="21969" xr:uid="{28CA326F-725D-441E-88B5-3AAF83DBBDF9}"/>
    <cellStyle name="Accent5 2 4 2" xfId="21970" xr:uid="{FD0CE5BB-4366-4D3D-91A8-7F094D31326C}"/>
    <cellStyle name="Accent5 2 4 3" xfId="21971" xr:uid="{B47067AE-3003-4676-94EC-A8B07EDFA60C}"/>
    <cellStyle name="Accent5 2 4_AVA DVA EL" xfId="21972" xr:uid="{C1A2AF18-AACA-4DF5-9C5C-349D08762A25}"/>
    <cellStyle name="Accent5 2 5" xfId="21973" xr:uid="{97E2F198-7617-4FFB-9EAD-DB598E124D02}"/>
    <cellStyle name="Accent5 2_4Q16" xfId="21974" xr:uid="{0397BC09-FE52-4E40-A3DC-4E57CCE6A99A}"/>
    <cellStyle name="Accent5 3" xfId="6230" xr:uid="{CA6AA1DF-653B-410F-AB9E-6A6B8FFDBB41}"/>
    <cellStyle name="Accent5 3 2" xfId="21975" xr:uid="{7FF6A45A-CE80-4AD4-A642-8571DDE68625}"/>
    <cellStyle name="Accent5 3 2 2" xfId="21976" xr:uid="{B6523F9B-8E94-4F01-AF2C-B4CFFB3CD45B}"/>
    <cellStyle name="Accent5 3 2 3" xfId="21977" xr:uid="{FE48A4FF-99ED-428F-BFCE-BB976974E46C}"/>
    <cellStyle name="Accent5 3 2_AVA DVA EL" xfId="21978" xr:uid="{D0BEAE2C-C4CB-4838-99EC-DE80DF3DF674}"/>
    <cellStyle name="Accent5 3 3" xfId="21979" xr:uid="{6794FC8D-C622-4BE7-9E45-A5555108C100}"/>
    <cellStyle name="Accent5 3_AVA DVA EL" xfId="21980" xr:uid="{2464ACD6-2373-4AA7-92E5-705EAFA61471}"/>
    <cellStyle name="Accent5 4" xfId="21981" xr:uid="{D6E80DBA-6CEF-45CC-A152-8D77FFA396EA}"/>
    <cellStyle name="Accent5 4 2" xfId="21982" xr:uid="{5C5A1374-6A59-4879-A1E6-233B161584D6}"/>
    <cellStyle name="Accent5 4 2 2" xfId="21983" xr:uid="{E6373399-EE91-4B5F-8013-655D734A04A4}"/>
    <cellStyle name="Accent5 4 2 3" xfId="21984" xr:uid="{3A56D447-F3CE-465B-AAC2-4C0F7C714B2F}"/>
    <cellStyle name="Accent5 4 2_AVA DVA EL" xfId="21985" xr:uid="{1A27FCE7-2764-45CB-AD2D-9EB671E8C529}"/>
    <cellStyle name="Accent5 4 3" xfId="21986" xr:uid="{31D14F28-B394-4A7C-BACD-4C6441621610}"/>
    <cellStyle name="Accent5 4 3 2" xfId="21987" xr:uid="{1DF28EA5-A57B-43C8-8D70-84736743E2B2}"/>
    <cellStyle name="Accent5 4 3 3" xfId="21988" xr:uid="{B41D94B7-4E8E-4D15-A0CB-893EDFFFA102}"/>
    <cellStyle name="Accent5 4 3_AVA DVA EL" xfId="21989" xr:uid="{595239D3-15C7-4141-B5DF-2080DA3BCC24}"/>
    <cellStyle name="Accent5 4 4" xfId="21990" xr:uid="{770629D8-E98B-4B8B-92AA-6B27728D818F}"/>
    <cellStyle name="Accent5 4 4 2" xfId="21991" xr:uid="{9C8DF627-519D-47E4-B744-D3257222D799}"/>
    <cellStyle name="Accent5 4 4 3" xfId="21992" xr:uid="{451A00FB-4779-4B2B-B143-FD06675B4DE3}"/>
    <cellStyle name="Accent5 4 4_AVA DVA EL" xfId="21993" xr:uid="{5118D217-D288-4C03-8A4C-0F21A457367E}"/>
    <cellStyle name="Accent5 4 5" xfId="21994" xr:uid="{59AA1CDD-157D-4DCF-8BCC-B49498A92626}"/>
    <cellStyle name="Accent5 4_AVA DVA EL" xfId="21995" xr:uid="{AB1ED6B8-360F-4133-A3C1-51EF4A4022D2}"/>
    <cellStyle name="Accent5 5" xfId="21996" xr:uid="{21037B8A-00E6-4D60-A21A-1FB712826737}"/>
    <cellStyle name="Accent5 5 2" xfId="21997" xr:uid="{A7303DA5-A9B0-4583-B207-ECD3CEE862A5}"/>
    <cellStyle name="Accent5 5 2 2" xfId="21998" xr:uid="{B961E735-21C2-4D2C-A6EC-03B1238C6A92}"/>
    <cellStyle name="Accent5 5 2 3" xfId="21999" xr:uid="{83C90EBD-B105-4174-9C0D-DBDBF8500BD6}"/>
    <cellStyle name="Accent5 5 2_AVA DVA EL" xfId="22000" xr:uid="{2FD1A688-A1F3-47C3-BA9E-D60371760FA8}"/>
    <cellStyle name="Accent5 5 3" xfId="22001" xr:uid="{598B0364-520B-4252-9415-9D97F036A53D}"/>
    <cellStyle name="Accent5 5_AVA DVA EL" xfId="22002" xr:uid="{E50DC8CD-449B-4F12-8D52-16CE3E356EA5}"/>
    <cellStyle name="Accent5 6" xfId="22003" xr:uid="{AB8947A4-2D11-4F9C-9CEB-85FE776D1934}"/>
    <cellStyle name="Accent5 6 2" xfId="22004" xr:uid="{F8EF15BD-E679-4494-AEF8-EC4CA751E2E7}"/>
    <cellStyle name="Accent5 6 2 2" xfId="22005" xr:uid="{24B69335-AC84-4FA5-B647-8CC2651B8D53}"/>
    <cellStyle name="Accent5 6 2 3" xfId="22006" xr:uid="{BE7297EC-525E-43F0-B2C3-F1FF535BE4AD}"/>
    <cellStyle name="Accent5 6 2_AVA DVA EL" xfId="22007" xr:uid="{942F125A-686F-4209-A616-50C43FAB5801}"/>
    <cellStyle name="Accent5 6 3" xfId="22008" xr:uid="{005A43DD-D159-4A42-82DF-2313397B2182}"/>
    <cellStyle name="Accent5 6_AVA DVA EL" xfId="22009" xr:uid="{4F433785-36E4-4612-A050-D163CDF0EBB6}"/>
    <cellStyle name="Accent5 7" xfId="22010" xr:uid="{5C574D72-6896-4B5B-86BF-1BB21D183EA3}"/>
    <cellStyle name="Accent5 7 2" xfId="22011" xr:uid="{9D8552DD-54FB-4A4A-9ED3-CB5D3A8AE85A}"/>
    <cellStyle name="Accent5 7 2 2" xfId="22012" xr:uid="{75D48CBA-9DA8-48C5-98A2-62B8F537E8E0}"/>
    <cellStyle name="Accent5 7 2 3" xfId="22013" xr:uid="{EC9AF92A-568F-450C-B59E-614382AB56FB}"/>
    <cellStyle name="Accent5 7 2_AVA DVA EL" xfId="22014" xr:uid="{1F633477-3F69-4CCD-B008-1A9BAE6A3675}"/>
    <cellStyle name="Accent5 7 3" xfId="22015" xr:uid="{0982733A-DDC7-4719-B43B-0E9D45D98351}"/>
    <cellStyle name="Accent5 7_AVA DVA EL" xfId="22016" xr:uid="{D10641C9-5351-47A2-8FFB-2A87E9FABCE9}"/>
    <cellStyle name="Accent5 8" xfId="22017" xr:uid="{002A8787-A431-4C05-93C7-2D4F65760330}"/>
    <cellStyle name="Accent5 8 2" xfId="22018" xr:uid="{7A645EC8-0962-4BFC-949A-28B1783C819A}"/>
    <cellStyle name="Accent5 8 2 2" xfId="22019" xr:uid="{AB39A33A-F9AF-440B-B56C-0989D07EB308}"/>
    <cellStyle name="Accent5 8 2 3" xfId="22020" xr:uid="{2EDF713B-34C4-498C-B36D-9D210EFC8158}"/>
    <cellStyle name="Accent5 8 2_AVA DVA EL" xfId="22021" xr:uid="{6F804E44-7295-4C0B-A4E3-71039992A799}"/>
    <cellStyle name="Accent5 8 3" xfId="22022" xr:uid="{AEA1FB49-94A1-43AE-B51A-F678E5C17FBD}"/>
    <cellStyle name="Accent5 8_AVA DVA EL" xfId="22023" xr:uid="{897BF07B-9C0E-46D5-9C2C-514F72359946}"/>
    <cellStyle name="Accent5 9" xfId="22024" xr:uid="{EA25E954-7D3A-4513-826B-5AA5DF0E9BDC}"/>
    <cellStyle name="Accent5 9 2" xfId="22025" xr:uid="{0499DD79-02CD-442A-94EA-803E939CD31C}"/>
    <cellStyle name="Accent5 9 2 2" xfId="22026" xr:uid="{BA0F0C91-DAA5-4F37-B721-D6D49D54B65A}"/>
    <cellStyle name="Accent5 9 2 3" xfId="22027" xr:uid="{A55430EB-7F77-4230-A179-8BA285F333A6}"/>
    <cellStyle name="Accent5 9 2_AVA DVA EL" xfId="22028" xr:uid="{155BB5AC-2355-437D-99E9-BFA5BBAE5738}"/>
    <cellStyle name="Accent5 9 3" xfId="22029" xr:uid="{EAD3A28E-AFA7-41C9-9B09-0077069A6EFF}"/>
    <cellStyle name="Accent5 9_AVA DVA EL" xfId="22030" xr:uid="{067F9D6E-788B-4D6D-B1B3-956BD3EEE2A9}"/>
    <cellStyle name="Accent5_4Q16" xfId="22031" xr:uid="{4792405A-2516-4FD3-A9A8-7913B7AB090C}"/>
    <cellStyle name="Accent6" xfId="6231" xr:uid="{E2A8D68F-2883-474F-8EF7-01C8AAB86FA4}"/>
    <cellStyle name="Accent6 10" xfId="22032" xr:uid="{023B9CCF-F8CA-4605-91DB-EFCDBBBF0FDF}"/>
    <cellStyle name="Accent6 10 2" xfId="22033" xr:uid="{EDDE1A55-28AD-4F2C-A509-62EA91343426}"/>
    <cellStyle name="Accent6 10 3" xfId="22034" xr:uid="{EF4106D8-B72C-40C6-9B3A-0DB7897977FA}"/>
    <cellStyle name="Accent6 10_AVA DVA EL" xfId="22035" xr:uid="{62C6BAB8-BE5B-42AE-829D-F683A79235E7}"/>
    <cellStyle name="Accent6 11" xfId="22036" xr:uid="{B2F79E95-0C75-435A-B6FB-4ACA017A0718}"/>
    <cellStyle name="Accent6 11 2" xfId="22037" xr:uid="{7BF3DB4F-EB61-44EB-B966-8E6EEDE0890A}"/>
    <cellStyle name="Accent6 11 3" xfId="22038" xr:uid="{50FC0A92-10E1-46B9-ACBF-2092FDAB8E83}"/>
    <cellStyle name="Accent6 11_AVA DVA EL" xfId="22039" xr:uid="{0C617F2C-B2CC-4A52-8295-05DE73B803B3}"/>
    <cellStyle name="Accent6 12" xfId="22040" xr:uid="{015685F5-0572-4245-8F64-8212B3E97679}"/>
    <cellStyle name="Accent6 12 2" xfId="22041" xr:uid="{40DC70F0-FFB2-4574-8D62-62CA8637EC16}"/>
    <cellStyle name="Accent6 12 3" xfId="22042" xr:uid="{2C22CD74-9225-47CD-ACB1-1C9E2C824182}"/>
    <cellStyle name="Accent6 12_AVA DVA EL" xfId="22043" xr:uid="{865263DC-86AB-4364-B471-127AD83AC784}"/>
    <cellStyle name="Accent6 13" xfId="22044" xr:uid="{0F44F317-CC32-46C0-AEEA-A9D3CB8CCBD2}"/>
    <cellStyle name="Accent6 13 2" xfId="22045" xr:uid="{73976D15-FC64-42EE-A599-BFD5F341207C}"/>
    <cellStyle name="Accent6 13 3" xfId="22046" xr:uid="{DF9CF5AB-7FF4-4440-AC67-A553A13A5F00}"/>
    <cellStyle name="Accent6 13_AVA DVA EL" xfId="22047" xr:uid="{B9C7D2A2-BDDC-4A01-BFF5-402C7D8B7455}"/>
    <cellStyle name="Accent6 15" xfId="42715" xr:uid="{2DD4D795-C6DB-4FC6-9E4A-467B32E8C71F}"/>
    <cellStyle name="Accent6 16" xfId="42757" xr:uid="{50B759C8-0BFB-42D6-8677-0DE408DFEE81}"/>
    <cellStyle name="Accent6 17" xfId="42795" xr:uid="{BF453E6A-B507-46FD-90EB-D4EFB1465F35}"/>
    <cellStyle name="Accent6 2" xfId="6232" xr:uid="{54D2DBA6-236F-42B2-BBA2-8D1909D26FA7}"/>
    <cellStyle name="Accent6 2 2" xfId="6233" xr:uid="{17EBCF84-8DD5-4947-BE23-7CE9A9D98221}"/>
    <cellStyle name="Accent6 2 2 2" xfId="22048" xr:uid="{95CF72D9-1EE8-4285-B2F0-679B15D7CB0F}"/>
    <cellStyle name="Accent6 2 2 2 2" xfId="22049" xr:uid="{13DC778A-08B9-44DD-9396-96AB45FDBBA6}"/>
    <cellStyle name="Accent6 2 2 2 3" xfId="22050" xr:uid="{1E80C81F-8162-4D4C-B9FB-53E44D71F497}"/>
    <cellStyle name="Accent6 2 2 2_AVA DVA EL" xfId="22051" xr:uid="{D74D6892-5343-4B97-A165-5E9BD320160B}"/>
    <cellStyle name="Accent6 2 2 3" xfId="22052" xr:uid="{1CDCAAC7-EB74-47C1-B024-D73EA8B4BD40}"/>
    <cellStyle name="Accent6 2 2 3 2" xfId="22053" xr:uid="{93EA0880-6DC4-44E4-974B-93BD6A5A0F4F}"/>
    <cellStyle name="Accent6 2 2 3 3" xfId="22054" xr:uid="{6A4D23C0-7FA7-4E3C-9919-C01DC01A72AB}"/>
    <cellStyle name="Accent6 2 2 3_AVA DVA EL" xfId="22055" xr:uid="{6E4E620D-E8CC-4BB2-A4F3-08DED8E79EB3}"/>
    <cellStyle name="Accent6 2 2 4" xfId="22056" xr:uid="{F72ED929-7542-431D-B259-C65D2BC5A04A}"/>
    <cellStyle name="Accent6 2 2 4 2" xfId="22057" xr:uid="{D2D3E0DB-F216-4152-9AD5-EBBD21EAACAC}"/>
    <cellStyle name="Accent6 2 2 4 3" xfId="22058" xr:uid="{6B422218-7EA6-4618-9558-04A41EB574CE}"/>
    <cellStyle name="Accent6 2 2 4_AVA DVA EL" xfId="22059" xr:uid="{909C9C38-79A7-40FD-A4FC-FC461A471310}"/>
    <cellStyle name="Accent6 2 2 5" xfId="22060" xr:uid="{D23DBE8E-3B38-4C93-8DCC-0E1792723540}"/>
    <cellStyle name="Accent6 2 2 5 2" xfId="22061" xr:uid="{989751E5-A8C9-4938-A5AE-69C59A3C79C5}"/>
    <cellStyle name="Accent6 2 2 5 3" xfId="22062" xr:uid="{4137A1D7-770B-4D07-B3A0-D95A66256287}"/>
    <cellStyle name="Accent6 2 2 5_AVA DVA EL" xfId="22063" xr:uid="{80F5C376-4710-48BD-8F15-0E909D7EA2CE}"/>
    <cellStyle name="Accent6 2 2 6" xfId="22064" xr:uid="{9F29A6B4-3A51-4293-901B-215A4B9C1A6B}"/>
    <cellStyle name="Accent6 2 2 6 2" xfId="22065" xr:uid="{2458BEB0-744D-464C-95B4-DD30DFFFA34E}"/>
    <cellStyle name="Accent6 2 2 6 3" xfId="22066" xr:uid="{92271EFC-2EDA-43C6-9034-A9338496AB36}"/>
    <cellStyle name="Accent6 2 2 6_AVA DVA EL" xfId="22067" xr:uid="{2C3216E8-A227-4C7E-869B-336136E60624}"/>
    <cellStyle name="Accent6 2 2 7" xfId="22068" xr:uid="{E77FF457-3AA2-40C6-9C0C-37F0065DAB46}"/>
    <cellStyle name="Accent6 2 2_AVA DVA EL" xfId="22069" xr:uid="{4CE3365D-2FC7-4F27-9C05-3809751EA78F}"/>
    <cellStyle name="Accent6 2 3" xfId="22070" xr:uid="{31FF6699-7DF4-4F30-B6B3-3E29DE49FF02}"/>
    <cellStyle name="Accent6 2 3 2" xfId="22071" xr:uid="{4BF71BC2-F839-4C0A-B410-61FD980CAA6C}"/>
    <cellStyle name="Accent6 2 3 2 2" xfId="22072" xr:uid="{A0CA2672-1F28-4C09-9232-62D5CB17A30A}"/>
    <cellStyle name="Accent6 2 3 2 3" xfId="22073" xr:uid="{1B721592-6D2B-4268-A625-D1E17572AB8F}"/>
    <cellStyle name="Accent6 2 3 2_AVA DVA EL" xfId="22074" xr:uid="{049DE5C6-49EF-45C1-9125-906045EF8AF1}"/>
    <cellStyle name="Accent6 2 3 3" xfId="22075" xr:uid="{27CE19FC-90EB-4E85-954C-16A40848E44F}"/>
    <cellStyle name="Accent6 2 3 4" xfId="22076" xr:uid="{DAFA4B36-5290-41C9-8FEC-99840753B978}"/>
    <cellStyle name="Accent6 2 3_AVA DVA EL" xfId="22077" xr:uid="{2218DFBD-DF88-4AEA-9ABC-FCF55B85E29B}"/>
    <cellStyle name="Accent6 2 4" xfId="22078" xr:uid="{4654CFDD-82D1-4995-8F83-1B7E3FEC2991}"/>
    <cellStyle name="Accent6 2 4 2" xfId="22079" xr:uid="{802DC161-66C3-41FC-8F83-87DE496ED787}"/>
    <cellStyle name="Accent6 2 4 3" xfId="22080" xr:uid="{5601952B-7708-4F39-A7C2-458A8EB7A0A5}"/>
    <cellStyle name="Accent6 2 4_AVA DVA EL" xfId="22081" xr:uid="{656D5494-BD65-4419-8B23-BCD5F66DA03F}"/>
    <cellStyle name="Accent6 2 5" xfId="22082" xr:uid="{741129B1-37A3-41D4-B0B1-083B6DDABFDC}"/>
    <cellStyle name="Accent6 2 5 2" xfId="22083" xr:uid="{912F7F99-244F-4173-98F2-017B26706D2A}"/>
    <cellStyle name="Accent6 2 5 3" xfId="22084" xr:uid="{F77F74D1-F802-4E76-90ED-87BB18B09E74}"/>
    <cellStyle name="Accent6 2 5_AVA DVA EL" xfId="22085" xr:uid="{DAF7CEF7-72B4-4C8A-998A-99E477B3A669}"/>
    <cellStyle name="Accent6 2 6" xfId="22086" xr:uid="{8712E845-CA95-4D5D-B8C1-F89C39FC8829}"/>
    <cellStyle name="Accent6 2 6 2" xfId="22087" xr:uid="{1CF06BB9-B494-47A3-B447-D45C8D850AD3}"/>
    <cellStyle name="Accent6 2 6 3" xfId="22088" xr:uid="{77570E30-E179-4255-B0AF-347D9141B26E}"/>
    <cellStyle name="Accent6 2 6_AVA DVA EL" xfId="22089" xr:uid="{64A62F74-E5AB-40B0-B624-30BF7AF2091C}"/>
    <cellStyle name="Accent6 2 7" xfId="22090" xr:uid="{48BE5EEC-03D2-49E7-B382-76C4811EED45}"/>
    <cellStyle name="Accent6 2 7 2" xfId="22091" xr:uid="{9D375A25-A951-4724-8204-363B1C6504FE}"/>
    <cellStyle name="Accent6 2 7 3" xfId="22092" xr:uid="{70FB773B-F8DA-46BA-932A-7896C0D25A9E}"/>
    <cellStyle name="Accent6 2 7_AVA DVA EL" xfId="22093" xr:uid="{D3397CFB-1F0B-49E6-BF7D-74BCE4ACED4D}"/>
    <cellStyle name="Accent6 2 8" xfId="22094" xr:uid="{DB85AD0C-D866-49A1-9678-C47A14D3FBCF}"/>
    <cellStyle name="Accent6 2_4Q16" xfId="22095" xr:uid="{E413A5CB-3266-4A12-AAAF-FE6ADED37B65}"/>
    <cellStyle name="Accent6 3" xfId="6234" xr:uid="{A9F71744-E65F-4235-B485-9E3CE589F3C1}"/>
    <cellStyle name="Accent6 3 2" xfId="22096" xr:uid="{64E1351C-44BA-4DA5-A97F-182F13CD1F64}"/>
    <cellStyle name="Accent6 3 2 2" xfId="22097" xr:uid="{39B86F69-00BA-4B70-914C-A87249BEEEA2}"/>
    <cellStyle name="Accent6 3 2 3" xfId="22098" xr:uid="{F7E8BBA9-584F-44E5-84AB-F8F93BCB769F}"/>
    <cellStyle name="Accent6 3 2_AVA DVA EL" xfId="22099" xr:uid="{FA14E5E3-4C81-43E8-A5C0-F570C5E46125}"/>
    <cellStyle name="Accent6 3 3" xfId="22100" xr:uid="{A9DB773A-FA4D-4C8B-8208-E08EDED2DD66}"/>
    <cellStyle name="Accent6 3_AVA DVA EL" xfId="22101" xr:uid="{F2BA6CF5-8DAA-4762-B842-880F97F7D730}"/>
    <cellStyle name="Accent6 4" xfId="22102" xr:uid="{4FA7D63F-6F47-4B6E-8998-038F29429CD0}"/>
    <cellStyle name="Accent6 4 2" xfId="22103" xr:uid="{BFD88E2F-EFA6-477C-B56F-9D72B1ABC525}"/>
    <cellStyle name="Accent6 4 2 2" xfId="22104" xr:uid="{70F4CCC0-4F99-4A9C-8FEB-CA835A9E7A80}"/>
    <cellStyle name="Accent6 4 2 3" xfId="22105" xr:uid="{25B219BA-925E-44A0-8B75-998766059AB3}"/>
    <cellStyle name="Accent6 4 2_AVA DVA EL" xfId="22106" xr:uid="{992AEEE0-168A-4003-B964-9343490EC90B}"/>
    <cellStyle name="Accent6 4 3" xfId="22107" xr:uid="{6FA16252-87D5-4EE8-9B51-D357D5C70A73}"/>
    <cellStyle name="Accent6 4 3 2" xfId="22108" xr:uid="{EB180D6A-1343-4D95-989F-4633F787DD0F}"/>
    <cellStyle name="Accent6 4 3 3" xfId="22109" xr:uid="{F09D10D9-5A65-4DF1-A8BA-557428EF6CE0}"/>
    <cellStyle name="Accent6 4 3_AVA DVA EL" xfId="22110" xr:uid="{CA8969B1-63E4-434A-A724-7593432151A1}"/>
    <cellStyle name="Accent6 4 4" xfId="22111" xr:uid="{65966093-319F-43F4-86F6-C075ADC18B9D}"/>
    <cellStyle name="Accent6 4 4 2" xfId="22112" xr:uid="{A72DD857-117B-40E2-AA47-AB4F39852D7E}"/>
    <cellStyle name="Accent6 4 4 3" xfId="22113" xr:uid="{971BF1D7-D714-490A-AF18-8F8682302FF8}"/>
    <cellStyle name="Accent6 4 4_AVA DVA EL" xfId="22114" xr:uid="{F03FF473-FE97-4B52-9CF4-3433FB492ACF}"/>
    <cellStyle name="Accent6 4 5" xfId="22115" xr:uid="{83E80A4D-D2B0-4B77-B904-C52D88BABE57}"/>
    <cellStyle name="Accent6 4_AVA DVA EL" xfId="22116" xr:uid="{FCB87A9B-F7D7-4F84-82E5-AD6B9DEC2474}"/>
    <cellStyle name="Accent6 5" xfId="22117" xr:uid="{AAFA2BD5-0C82-4F9A-A05A-F6B065AD2304}"/>
    <cellStyle name="Accent6 5 2" xfId="22118" xr:uid="{5F66FC06-07E2-4058-A9CB-991F3C85BFFC}"/>
    <cellStyle name="Accent6 5 2 2" xfId="22119" xr:uid="{D104CF80-FFDB-4AC5-BA61-CF1958DE1D41}"/>
    <cellStyle name="Accent6 5 2 3" xfId="22120" xr:uid="{B3E17458-F3C5-44B3-A435-F450D7D9CF2F}"/>
    <cellStyle name="Accent6 5 2_AVA DVA EL" xfId="22121" xr:uid="{BC6A846D-155F-4592-B982-10BC7E6AFAF1}"/>
    <cellStyle name="Accent6 5 3" xfId="22122" xr:uid="{5B43EE4B-4D70-4474-AEF8-61CF3B8870DC}"/>
    <cellStyle name="Accent6 5_AVA DVA EL" xfId="22123" xr:uid="{E1C3FFF2-79D5-4FE3-B844-67F3035739E3}"/>
    <cellStyle name="Accent6 6" xfId="22124" xr:uid="{80A68532-45E8-4F00-A339-718534195A46}"/>
    <cellStyle name="Accent6 6 2" xfId="22125" xr:uid="{F67C20F3-4F8B-4FB3-AC15-AA273BBD86F4}"/>
    <cellStyle name="Accent6 6 2 2" xfId="22126" xr:uid="{E8CE30E7-D86F-4150-A7AB-906FB236DCB6}"/>
    <cellStyle name="Accent6 6 2 3" xfId="22127" xr:uid="{D0AD2BEF-F387-4171-B22F-262D5241E519}"/>
    <cellStyle name="Accent6 6 2_AVA DVA EL" xfId="22128" xr:uid="{32652A13-C010-4581-982E-5B010B4ECBF3}"/>
    <cellStyle name="Accent6 6 3" xfId="22129" xr:uid="{A0033A49-AEF9-4C5D-825B-35D9EBF1DEDB}"/>
    <cellStyle name="Accent6 6_AVA DVA EL" xfId="22130" xr:uid="{C89776C1-E343-4260-9A3E-DDAE202EA74A}"/>
    <cellStyle name="Accent6 7" xfId="22131" xr:uid="{4FCAEEA1-C1DE-4AE6-BCFE-580AAE371A9B}"/>
    <cellStyle name="Accent6 7 2" xfId="22132" xr:uid="{A6F12DD1-07FE-4E87-BB44-51B57D99F4AA}"/>
    <cellStyle name="Accent6 7 2 2" xfId="22133" xr:uid="{3FE6758B-9A93-4443-997E-451A2C020D78}"/>
    <cellStyle name="Accent6 7 2 3" xfId="22134" xr:uid="{F060E566-D9F8-418F-B8BD-EED1D3F9F057}"/>
    <cellStyle name="Accent6 7 2_AVA DVA EL" xfId="22135" xr:uid="{5841945E-EB2F-4A86-866E-1F3F6300C9E4}"/>
    <cellStyle name="Accent6 7 3" xfId="22136" xr:uid="{BE5A73A1-DE93-4BAB-B3A0-DCE43977AF6E}"/>
    <cellStyle name="Accent6 7_AVA DVA EL" xfId="22137" xr:uid="{A49B5F41-77AE-4139-BC7D-9BFCE18427B8}"/>
    <cellStyle name="Accent6 8" xfId="22138" xr:uid="{5586AC64-55B3-43D9-930F-C30C2E49FA6C}"/>
    <cellStyle name="Accent6 8 2" xfId="22139" xr:uid="{6F67829D-4A02-4460-85B1-872F33832360}"/>
    <cellStyle name="Accent6 8 2 2" xfId="22140" xr:uid="{A53F8571-E85A-40D1-AAA3-B29867B703FB}"/>
    <cellStyle name="Accent6 8 2 3" xfId="22141" xr:uid="{C8443D07-B887-45FA-8DD7-A5E7509DFCBD}"/>
    <cellStyle name="Accent6 8 2_AVA DVA EL" xfId="22142" xr:uid="{6A2610B9-8F20-41FB-9546-C3EC46905661}"/>
    <cellStyle name="Accent6 8 3" xfId="22143" xr:uid="{EC0AB4FD-0DE4-42B9-8E48-DF2A3E0E81F2}"/>
    <cellStyle name="Accent6 8_AVA DVA EL" xfId="22144" xr:uid="{C63F7702-8CB0-445B-A96E-94033D0F9D70}"/>
    <cellStyle name="Accent6 9" xfId="22145" xr:uid="{2CF65637-7F26-46F3-8E45-7E16DC8C6025}"/>
    <cellStyle name="Accent6 9 2" xfId="22146" xr:uid="{14005A8F-CD4A-4FAB-950C-1A629B4630CE}"/>
    <cellStyle name="Accent6 9 2 2" xfId="22147" xr:uid="{110AA826-2809-4A57-8FCE-8E3322FA4982}"/>
    <cellStyle name="Accent6 9 2 3" xfId="22148" xr:uid="{9F6A0EBC-F6CC-454C-B2E3-354B65A6AAFB}"/>
    <cellStyle name="Accent6 9 2_AVA DVA EL" xfId="22149" xr:uid="{0E41C9FC-1129-4C2D-BE8F-3EC9EB731C94}"/>
    <cellStyle name="Accent6 9 3" xfId="22150" xr:uid="{4E6E95CE-A883-41C5-BF75-9F370E529E35}"/>
    <cellStyle name="Accent6 9_AVA DVA EL" xfId="22151" xr:uid="{2EF359E8-871E-45AE-9D00-062F2E747E08}"/>
    <cellStyle name="Accent6_4Q16" xfId="22152"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279" xr:uid="{94E3D7DB-F23D-4916-B09A-7BCB912FB297}"/>
    <cellStyle name="Actual data 2_AVA DVA EL" xfId="22153" xr:uid="{BF96B4AB-ABA9-4D03-911D-86EF607F4DDC}"/>
    <cellStyle name="Actual data 3" xfId="6238" xr:uid="{5A4BC88F-08F1-4068-A1C6-19996E46A392}"/>
    <cellStyle name="Actual data 3 2" xfId="6239" xr:uid="{DB1BE389-0042-4BF0-AD13-6DACB7296A84}"/>
    <cellStyle name="Actual data 3 2 2" xfId="22154" xr:uid="{8D724387-FB80-467B-BF0E-8AD76A51C819}"/>
    <cellStyle name="Actual data 3 2 3" xfId="22155" xr:uid="{9047E915-73FA-4E0D-8AC5-9B9A39741081}"/>
    <cellStyle name="Actual data 3 2_AVA DVA EL" xfId="22156" xr:uid="{9B67FE98-A83E-4B74-A19E-D20B582D39E9}"/>
    <cellStyle name="Actual data 3 3" xfId="22157" xr:uid="{0633A5F5-E784-4F28-A651-2286628DD5C2}"/>
    <cellStyle name="Actual data 3 4" xfId="22158" xr:uid="{B3D5FD08-1BE5-4D75-AEA6-2AE6934012B8}"/>
    <cellStyle name="Actual data 3_Adj_Balance_Sheet" xfId="41280" xr:uid="{F7F33B9C-9782-4AAC-BE3F-DA5896478A15}"/>
    <cellStyle name="Actual data 4" xfId="22159" xr:uid="{B5598184-C345-48A9-8F1B-2168928D9854}"/>
    <cellStyle name="Actual data_Adj_Balance_Sheet" xfId="41281"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160" xr:uid="{C4815DF4-DD62-4964-B11D-03E1599C1799}"/>
    <cellStyle name="Actual year 3 2_7. Other MTM adjustments" xfId="6250" xr:uid="{C54665DC-B037-4453-8134-28B2F5D546D5}"/>
    <cellStyle name="Actual year 3 3" xfId="6251" xr:uid="{577B689B-1591-4CE6-ADCE-0E35294311B0}"/>
    <cellStyle name="Actual year 3 4" xfId="22161"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162" xr:uid="{A52047C4-A412-490F-A279-C1FF139B6F60}"/>
    <cellStyle name="Actuals Cells 3" xfId="6272" xr:uid="{34FCD72E-EC75-4F69-86A8-A7C1AED26773}"/>
    <cellStyle name="Actuals Cells 3 2" xfId="6273" xr:uid="{89998BBC-4097-4467-9D77-6B1E2DDCE80C}"/>
    <cellStyle name="Actuals Cells 3 2 2" xfId="22163" xr:uid="{77CB5E5A-7FA0-44A5-9A28-CF5DA0517FA1}"/>
    <cellStyle name="Actuals Cells 3 2 3" xfId="22164" xr:uid="{DF88E28B-A42B-43C2-9DBA-6425925AB415}"/>
    <cellStyle name="Actuals Cells 3 2_AVA DVA EL" xfId="22165" xr:uid="{C1D6167A-5F7A-4D66-8A52-DD85C33FB112}"/>
    <cellStyle name="Actuals Cells 3 3" xfId="6274" xr:uid="{3E51EB3C-E143-4158-9B7F-84DD5A3A0211}"/>
    <cellStyle name="Actuals Cells 3 4" xfId="6275" xr:uid="{1AEF3E41-CEBC-42E7-B5D9-81655A6598E6}"/>
    <cellStyle name="Actuals Cells 3_AVA DVA EL" xfId="22166"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167" xr:uid="{88DB654D-361B-47F2-8FF6-83F788406B7A}"/>
    <cellStyle name="Advarselstekst 2" xfId="22168" xr:uid="{DB323527-C736-4F54-8EBD-D49687D95FB5}"/>
    <cellStyle name="Advarselstekst 3" xfId="22169" xr:uid="{6250C434-21EB-4890-93FD-5209174DA9DD}"/>
    <cellStyle name="Advarselstekst_AVA DVA EL" xfId="22170" xr:uid="{2551A94C-68C5-40AC-BDCF-47767D53CF68}"/>
    <cellStyle name="AFE" xfId="6280" xr:uid="{5DDF2404-3C9B-4CB6-8397-83912444FB96}"/>
    <cellStyle name="AFE 2" xfId="6281" xr:uid="{E5184ECA-C77E-4E26-BAE3-FCF76AC67A2A}"/>
    <cellStyle name="AFE 2 2" xfId="22171" xr:uid="{8904987B-F965-4FB7-9A94-61DD23F9CCD8}"/>
    <cellStyle name="AFE 2 2 2" xfId="22172" xr:uid="{D383119B-6855-447E-BDF1-BB2A2736039E}"/>
    <cellStyle name="AFE 2 2 3" xfId="22173" xr:uid="{39923D93-898B-421C-AEFA-431559F60E81}"/>
    <cellStyle name="AFE 2 2_AVA DVA EL" xfId="22174" xr:uid="{CD5D5FCB-B47E-47B8-8768-33DD3C84898E}"/>
    <cellStyle name="AFE 2 3" xfId="22175" xr:uid="{81D784B2-26FC-4E97-987B-6DE3962321C9}"/>
    <cellStyle name="AFE 2 4" xfId="22176" xr:uid="{43D04261-2773-4519-8710-397FCB35A95D}"/>
    <cellStyle name="AFE 2_AVA DVA EL" xfId="22177" xr:uid="{C12CB37F-3337-4644-B92C-028CB2355ADD}"/>
    <cellStyle name="AFE 3" xfId="6282" xr:uid="{F60B38B0-B437-4587-A2CE-E0F8AD2050A8}"/>
    <cellStyle name="AFE 3 2" xfId="22178" xr:uid="{833D721F-2836-48EA-8E7D-0378039704BE}"/>
    <cellStyle name="AFE 3 3" xfId="22179" xr:uid="{209255E6-4D9F-4413-B404-E28D963DABD2}"/>
    <cellStyle name="AFE 3_AVA DVA EL" xfId="22180" xr:uid="{747C1FD6-CA6A-492E-BA36-F565D6FF7ADA}"/>
    <cellStyle name="AFE 4" xfId="22181" xr:uid="{FF350E9B-5801-4A67-A387-03EFA110F2E1}"/>
    <cellStyle name="AFE 4 2" xfId="22182" xr:uid="{0EC717C0-F2D0-40A2-9BD4-B2FA29B9C869}"/>
    <cellStyle name="AFE 4 3" xfId="22183" xr:uid="{8C04B38E-4DED-4192-9433-3FD5C974F591}"/>
    <cellStyle name="AFE 4_AVA DVA EL" xfId="22184" xr:uid="{90B22120-3303-4B29-848A-0ABCEF972D60}"/>
    <cellStyle name="AFE 5" xfId="22185" xr:uid="{78C7668F-5328-469E-95E7-7CE3F2DADE01}"/>
    <cellStyle name="AFE 5 2" xfId="22186" xr:uid="{BD592C3A-7038-48CD-8119-CAF2756DFD43}"/>
    <cellStyle name="AFE 5 3" xfId="22187" xr:uid="{24B86359-3A3F-4485-8243-7D73820A3A99}"/>
    <cellStyle name="AFE 5_AVA DVA EL" xfId="22188" xr:uid="{062424C2-602E-47F2-81B0-B73EB954B4D7}"/>
    <cellStyle name="AFE 6" xfId="22189" xr:uid="{812495BB-0366-4BC5-A760-73F212E46437}"/>
    <cellStyle name="AFE_Adjustment-Breakdown_Nivå3" xfId="42005" xr:uid="{4EF358DB-8ECA-40A2-BA1B-24C7BA00678A}"/>
    <cellStyle name="Aiškinamasis tekstas" xfId="6283" xr:uid="{5F3E1FB6-40A8-4364-8961-E55056B080C7}"/>
    <cellStyle name="Aiškinamasis tekstas 2" xfId="22190" xr:uid="{E28666A3-D87B-4714-862F-56701B6188C0}"/>
    <cellStyle name="Aiškinamasis tekstas_AVA DVA EL" xfId="22191" xr:uid="{57CD122A-B794-4420-879D-C677FDAC524D}"/>
    <cellStyle name="Akcent 1" xfId="6284" xr:uid="{6079F49E-F7A5-4F5C-9C9C-47C547B4E115}"/>
    <cellStyle name="Akcent 1 2" xfId="22192" xr:uid="{F2B283CC-7E99-4D69-9F94-D12A351D6766}"/>
    <cellStyle name="Akcent 1 3" xfId="22193" xr:uid="{72A9DFDC-B8A1-4C28-9542-235EE1FAEF56}"/>
    <cellStyle name="Akcent 1_AVA DVA EL" xfId="22194" xr:uid="{2ECCF530-666B-4422-8C4E-C91BF5E643D8}"/>
    <cellStyle name="Akcent 2" xfId="6285" xr:uid="{58F7F2A6-2450-49AD-8293-D936501B4F0B}"/>
    <cellStyle name="Akcent 2 2" xfId="22195" xr:uid="{A54D1F51-06D1-4B4C-8605-B2B2571660F3}"/>
    <cellStyle name="Akcent 2 3" xfId="22196" xr:uid="{CE7ED3A3-975F-437D-AD5B-29750A0BD3DC}"/>
    <cellStyle name="Akcent 2_AVA DVA EL" xfId="22197" xr:uid="{A7ABBAF2-5587-46F7-AE9A-9CE766344470}"/>
    <cellStyle name="Akcent 3" xfId="6286" xr:uid="{1304230F-500D-4256-AAF3-AF0B9CF7C7B4}"/>
    <cellStyle name="Akcent 3 2" xfId="22198" xr:uid="{F9E20CBD-830C-4475-B012-6F2BEFDB53DB}"/>
    <cellStyle name="Akcent 3 3" xfId="22199" xr:uid="{35411FB9-A468-416C-9525-9CCE8EA05C47}"/>
    <cellStyle name="Akcent 3_AVA DVA EL" xfId="22200" xr:uid="{363C1054-1821-4ADB-A95C-225552FC9EA8}"/>
    <cellStyle name="Akcent 4" xfId="6287" xr:uid="{5FCE0D85-E3B0-43F9-9EA8-7A20386994D2}"/>
    <cellStyle name="Akcent 4 2" xfId="22201" xr:uid="{957A2164-F726-45B9-AF80-087E208271F7}"/>
    <cellStyle name="Akcent 4 3" xfId="22202" xr:uid="{43A2AA71-5F85-4E30-A9C5-8038C483559A}"/>
    <cellStyle name="Akcent 4_AVA DVA EL" xfId="22203" xr:uid="{E8D34D4A-6A58-4566-9489-F0E39D73DB24}"/>
    <cellStyle name="Akcent 5" xfId="6288" xr:uid="{5A781697-5C79-46C1-BC36-5047D1CA802D}"/>
    <cellStyle name="Akcent 5 2" xfId="22204" xr:uid="{1A1108C7-C584-4819-9535-E4D2AF747C62}"/>
    <cellStyle name="Akcent 5 3" xfId="22205" xr:uid="{902AFD72-47EE-4C96-B2F2-E98822C82F46}"/>
    <cellStyle name="Akcent 5_AVA DVA EL" xfId="22206" xr:uid="{028A0207-2953-4A1C-91EC-F1D36FE3231E}"/>
    <cellStyle name="Akcent 6" xfId="6289" xr:uid="{71987B05-CE87-4E3D-A8A3-6C8ADD08F43C}"/>
    <cellStyle name="Akcent 6 2" xfId="22207" xr:uid="{61724758-C039-4E4E-9084-E728CD35CA13}"/>
    <cellStyle name="Akcent 6 3" xfId="22208" xr:uid="{207261DA-28D3-4793-B474-BAFFC2C45E22}"/>
    <cellStyle name="Akcent 6_AVA DVA EL" xfId="22209" xr:uid="{72A45971-B3D3-4CB8-9434-816DF516C109}"/>
    <cellStyle name="annee semestre" xfId="6290" xr:uid="{BF07054F-29B6-4E65-9AC4-7BAF55A3AA71}"/>
    <cellStyle name="Anteckning" xfId="42006" xr:uid="{066FE2F8-C707-4638-A4AB-4994251A71DD}"/>
    <cellStyle name="Arial 10" xfId="6291" xr:uid="{6AA51F9F-9A1A-46EA-9C60-CFCF38785A3B}"/>
    <cellStyle name="Arial 10 2" xfId="6292" xr:uid="{C53DDE4C-F64B-40FB-870F-234DDEAC22C1}"/>
    <cellStyle name="Arial 10 3" xfId="6293" xr:uid="{DB149E39-A64A-4E72-A0ED-B5C2A16ECFB7}"/>
    <cellStyle name="Arial 10 4" xfId="41282" xr:uid="{2DDC8D1D-70C5-442C-86CE-C80A38FB6C8A}"/>
    <cellStyle name="Arial 10_AVA DVA EL" xfId="22210" xr:uid="{B1568F42-B905-4723-866A-676E1CAE48B5}"/>
    <cellStyle name="Arial 12" xfId="6294" xr:uid="{B9FD185F-6191-40C5-85CC-B3591B5AC0AC}"/>
    <cellStyle name="Arial 12 2" xfId="22211" xr:uid="{0E99D6A0-4320-4599-8894-3DE1FE353F28}"/>
    <cellStyle name="Arial 12 3" xfId="22212" xr:uid="{DF619D90-8FC1-4610-862B-F7BC991ADED9}"/>
    <cellStyle name="Arial 12_AVA DVA EL" xfId="22213" xr:uid="{D63D784A-D585-42F9-957A-61DBEC784FA8}"/>
    <cellStyle name="Bad" xfId="6295" xr:uid="{52D98D35-69E7-4EAB-98B4-583438AFB377}"/>
    <cellStyle name="Bad 10" xfId="22214" xr:uid="{82761B11-64ED-44A0-8EE2-37F5E33E88E0}"/>
    <cellStyle name="Bad 10 2" xfId="22215" xr:uid="{435AEDDD-1CD2-42F8-B25C-3652684E104D}"/>
    <cellStyle name="Bad 10 3" xfId="22216" xr:uid="{2FA04558-94F0-48E6-8346-38B57790F16E}"/>
    <cellStyle name="Bad 10_AVA DVA EL" xfId="22217" xr:uid="{FE254ACF-6995-4C1F-87C8-F5E248BE97E3}"/>
    <cellStyle name="Bad 11" xfId="22218" xr:uid="{58378CCD-A87D-4E28-8E16-CB2BC8EAE3F5}"/>
    <cellStyle name="Bad 11 2" xfId="22219" xr:uid="{0E0896C2-F3F1-49CC-ADCB-D870B62A84C0}"/>
    <cellStyle name="Bad 11 3" xfId="22220" xr:uid="{A756E41E-11F2-4A90-B48F-B60BB9472845}"/>
    <cellStyle name="Bad 11_AVA DVA EL" xfId="22221" xr:uid="{673F8402-B1BD-42B9-92EB-B0F89C3721A5}"/>
    <cellStyle name="Bad 12" xfId="22222" xr:uid="{E5FBFE79-2EFE-43E7-BC49-8D8761AD0BAF}"/>
    <cellStyle name="Bad 12 2" xfId="22223" xr:uid="{D8FB0FEE-2936-4B2E-B324-A0D1E3E9E7CA}"/>
    <cellStyle name="Bad 12 3" xfId="22224" xr:uid="{F12EC53B-AAB6-4D10-A9EC-AB492A5926BE}"/>
    <cellStyle name="Bad 12_AVA DVA EL" xfId="22225" xr:uid="{A2E74510-FC60-4D99-B20D-0CF9640959F5}"/>
    <cellStyle name="Bad 13" xfId="22226" xr:uid="{92A123C9-4A21-4524-917F-D37D4B48D0BC}"/>
    <cellStyle name="Bad 13 2" xfId="22227" xr:uid="{CB48ABDD-054C-4F82-9AA0-D5DC820EDDC1}"/>
    <cellStyle name="Bad 13 3" xfId="22228" xr:uid="{E8DDD6BA-022F-4256-A819-1DF1EA1A1B5F}"/>
    <cellStyle name="Bad 13_AVA DVA EL" xfId="22229" xr:uid="{2FB8F082-70A6-424E-8D7C-D4525FDEEEDF}"/>
    <cellStyle name="Bad 15" xfId="42716" xr:uid="{98C3021C-A897-4E6A-9A30-911A59A98917}"/>
    <cellStyle name="Bad 16" xfId="42758" xr:uid="{CCD2FC13-175F-447B-BB57-97D1DBAC6DE3}"/>
    <cellStyle name="Bad 17" xfId="42796" xr:uid="{F4CB0E70-8474-446E-8AE7-A6FF8C90C9CC}"/>
    <cellStyle name="Bad 2" xfId="6296" xr:uid="{39F3FD14-A838-4656-9304-94F535B2F15B}"/>
    <cellStyle name="Bad 2 2" xfId="6297" xr:uid="{26F5E4A0-D2C1-461B-952D-FFAF25E0D0A2}"/>
    <cellStyle name="Bad 2 2 2" xfId="22230" xr:uid="{20B84177-4214-4922-825E-D2C83C3C5AE8}"/>
    <cellStyle name="Bad 2 2 2 2" xfId="22231" xr:uid="{82C0D854-CDA3-4847-B110-079DC9073242}"/>
    <cellStyle name="Bad 2 2 2 3" xfId="22232" xr:uid="{AFC2054A-C10B-4D72-928C-A48F9320A9E7}"/>
    <cellStyle name="Bad 2 2 2_AVA DVA EL" xfId="22233" xr:uid="{7113645F-9923-4F51-8694-3379ED693E8B}"/>
    <cellStyle name="Bad 2 2 3" xfId="22234" xr:uid="{590F06C2-B901-446B-ADD3-BEEB7D134F6F}"/>
    <cellStyle name="Bad 2 2 3 2" xfId="22235" xr:uid="{7DFEC00B-3603-4602-970B-9AD0218A8EF3}"/>
    <cellStyle name="Bad 2 2 3 3" xfId="22236" xr:uid="{9071EF22-32BF-4012-9E58-FA9D43FF528E}"/>
    <cellStyle name="Bad 2 2 3_AVA DVA EL" xfId="22237" xr:uid="{EA9ED427-2899-43C0-9E00-7D5953E11BD3}"/>
    <cellStyle name="Bad 2 2 4" xfId="22238" xr:uid="{7951BAF4-343C-4C05-A56B-1B83652A2C0E}"/>
    <cellStyle name="Bad 2 2 4 2" xfId="22239" xr:uid="{AE8E2FCA-8C7D-4001-9885-47FFC55284BF}"/>
    <cellStyle name="Bad 2 2 4 3" xfId="22240" xr:uid="{D2154E0A-14B5-4824-B227-CCD8A184F169}"/>
    <cellStyle name="Bad 2 2 4_AVA DVA EL" xfId="22241" xr:uid="{767C5B80-992B-4021-B5C6-5DDE4A00FEB6}"/>
    <cellStyle name="Bad 2 2 5" xfId="22242" xr:uid="{9033304F-35FD-43A9-A2C5-240770816C66}"/>
    <cellStyle name="Bad 2 2 5 2" xfId="22243" xr:uid="{CCD38E1D-1E01-4B8C-8DF6-64D3A7E0BCC3}"/>
    <cellStyle name="Bad 2 2 5 3" xfId="22244" xr:uid="{A911B89D-030D-4302-9E77-0FECC70BFC69}"/>
    <cellStyle name="Bad 2 2 5_AVA DVA EL" xfId="22245" xr:uid="{189B39D4-63B2-4565-A72A-87E6BCCA4444}"/>
    <cellStyle name="Bad 2 2 6" xfId="22246" xr:uid="{A73B85BF-DBB3-4DD2-82C6-A89AFCECBB7A}"/>
    <cellStyle name="Bad 2 2 6 2" xfId="22247" xr:uid="{BD4F83EA-DAAA-41AA-9A6E-42B228C97221}"/>
    <cellStyle name="Bad 2 2 6 3" xfId="22248" xr:uid="{3C803170-1851-4569-AF1E-2B6582615EAD}"/>
    <cellStyle name="Bad 2 2 6_AVA DVA EL" xfId="22249" xr:uid="{4E2B27D5-56BE-4D39-8524-2746F5C3EAA0}"/>
    <cellStyle name="Bad 2 2 7" xfId="22250" xr:uid="{D4BF4DF2-9591-4739-AA4E-251E43F5CF7E}"/>
    <cellStyle name="Bad 2 2_AVA DVA EL" xfId="22251" xr:uid="{049E30E8-EF5D-479E-B81D-F530D0AAA138}"/>
    <cellStyle name="Bad 2 3" xfId="22252" xr:uid="{216E452B-9D8A-46ED-A28A-F8353D37A4F1}"/>
    <cellStyle name="Bad 2 3 2" xfId="22253" xr:uid="{B88750BB-88E1-46CC-88C6-4D00FB5DB809}"/>
    <cellStyle name="Bad 2 3 2 2" xfId="22254" xr:uid="{9C8C5EA4-6CAE-471F-84FE-132EB5AB24FD}"/>
    <cellStyle name="Bad 2 3 2 3" xfId="22255" xr:uid="{8A5743DC-F869-4957-94F1-7CA73BC7A558}"/>
    <cellStyle name="Bad 2 3 2_AVA DVA EL" xfId="22256" xr:uid="{2BBF323C-912B-4AB7-9B89-DFC4C01280CF}"/>
    <cellStyle name="Bad 2 3 3" xfId="22257" xr:uid="{7776E448-32C9-4FD2-B787-F1A9B4FCB8A1}"/>
    <cellStyle name="Bad 2 3 4" xfId="22258" xr:uid="{84085DA6-375D-4B10-94EB-705EFB38C066}"/>
    <cellStyle name="Bad 2 3_AVA DVA EL" xfId="22259" xr:uid="{E1A1D2D4-0C67-44B2-BC1D-0896BBD21642}"/>
    <cellStyle name="Bad 2 4" xfId="22260" xr:uid="{96E2E967-8C26-4B6D-B0FC-DB2BB6B8F742}"/>
    <cellStyle name="Bad 2 4 2" xfId="22261" xr:uid="{13602AFA-8076-4E17-BC91-D0A7366BD9C7}"/>
    <cellStyle name="Bad 2 4 3" xfId="22262" xr:uid="{7FE3DB3D-8A8F-43F0-91B2-740F68A621B8}"/>
    <cellStyle name="Bad 2 4_AVA DVA EL" xfId="22263" xr:uid="{21A7820C-6BF2-4948-B986-744CEBCEBBE3}"/>
    <cellStyle name="Bad 2 5" xfId="22264" xr:uid="{D70FAED0-B1FA-4734-93E0-6EE40FFBED1B}"/>
    <cellStyle name="Bad 2 5 2" xfId="22265" xr:uid="{C6B2CF50-B1B2-4ED8-A958-338875752B69}"/>
    <cellStyle name="Bad 2 5 3" xfId="22266" xr:uid="{3BD8EBF9-D254-4DF7-BF95-4FA310147C95}"/>
    <cellStyle name="Bad 2 5_AVA DVA EL" xfId="22267" xr:uid="{D0FAAB47-DF10-47B2-AABF-A4D0315EE3A7}"/>
    <cellStyle name="Bad 2 6" xfId="22268" xr:uid="{A9D271A9-767C-4D2F-8868-8AA27CCB8F2B}"/>
    <cellStyle name="Bad 2 6 2" xfId="22269" xr:uid="{B9D79A2D-B92B-42A5-99C5-08C90D0F9078}"/>
    <cellStyle name="Bad 2 6 3" xfId="22270" xr:uid="{8B46EBB5-9979-41A7-B616-E8634488BC5D}"/>
    <cellStyle name="Bad 2 6_AVA DVA EL" xfId="22271" xr:uid="{AC072442-BF7A-4735-87CB-2F68DA82B6E1}"/>
    <cellStyle name="Bad 2 7" xfId="22272" xr:uid="{CA5D372B-8DA5-4796-99CC-C14C0D0079DE}"/>
    <cellStyle name="Bad 2 7 2" xfId="22273" xr:uid="{CD55EEAB-56F0-400E-8354-F9F7A3819482}"/>
    <cellStyle name="Bad 2 7 3" xfId="22274" xr:uid="{AB645CCB-2623-4EA7-9D03-8BE129FE2E04}"/>
    <cellStyle name="Bad 2 7_AVA DVA EL" xfId="22275" xr:uid="{656146AF-0A46-4AD6-BA5E-4DCFF5D087F8}"/>
    <cellStyle name="Bad 2 8" xfId="22276" xr:uid="{C1A588A1-9807-4F9C-8557-D47AF74A52FA}"/>
    <cellStyle name="Bad 2_4Q16" xfId="22277" xr:uid="{A3F64905-42C6-4A66-AB94-71E0F14763EB}"/>
    <cellStyle name="Bad 3" xfId="6298" xr:uid="{737FE051-CDA2-4A3F-B9F1-077E356C64E1}"/>
    <cellStyle name="Bad 3 2" xfId="22278" xr:uid="{DAE597C7-7419-4786-80D5-11815DA18530}"/>
    <cellStyle name="Bad 3 2 2" xfId="22279" xr:uid="{9224B76F-86FA-431E-85D9-24C12E3F0E29}"/>
    <cellStyle name="Bad 3 2 3" xfId="22280" xr:uid="{1DC961C8-5104-4FA2-848D-1F1CFCDD2652}"/>
    <cellStyle name="Bad 3 2_AVA DVA EL" xfId="22281" xr:uid="{FC87E966-4C8A-417F-8B4E-28E3D8C62005}"/>
    <cellStyle name="Bad 3 3" xfId="22282" xr:uid="{D9507882-EB77-4E2E-A546-A46334B56DC6}"/>
    <cellStyle name="Bad 3_AVA DVA EL" xfId="22283" xr:uid="{45C8C884-3B81-4A28-B6D5-EAFD5C93462D}"/>
    <cellStyle name="Bad 4" xfId="22284" xr:uid="{200788F8-5157-448F-B4B0-CF7D6D83E600}"/>
    <cellStyle name="Bad 4 2" xfId="22285" xr:uid="{57C3DE06-2A39-448D-A5C5-0C2E1E2E07C2}"/>
    <cellStyle name="Bad 4 2 2" xfId="22286" xr:uid="{36CFB93C-2DDD-458F-B233-F5D6F4E169EA}"/>
    <cellStyle name="Bad 4 2 3" xfId="22287" xr:uid="{4A800863-1948-4E99-99F4-39BEA781AE1F}"/>
    <cellStyle name="Bad 4 2_AVA DVA EL" xfId="22288" xr:uid="{BF149C46-43AF-49CF-8110-EEE769E43538}"/>
    <cellStyle name="Bad 4 3" xfId="22289" xr:uid="{B0AF004A-AF1B-45C6-BBA2-40BC94964E0C}"/>
    <cellStyle name="Bad 4 3 2" xfId="22290" xr:uid="{6DF3B379-F4EF-40E8-8D26-80F85AC70DE4}"/>
    <cellStyle name="Bad 4 3 3" xfId="22291" xr:uid="{12E23108-04C1-4A02-8D27-5C5BE1B1CA95}"/>
    <cellStyle name="Bad 4 3_AVA DVA EL" xfId="22292" xr:uid="{8E41D32F-C667-423A-B36D-134B47279016}"/>
    <cellStyle name="Bad 4 4" xfId="22293" xr:uid="{10B0AE17-10E7-4730-99BD-49284954C6DB}"/>
    <cellStyle name="Bad 4 4 2" xfId="22294" xr:uid="{315D4B95-82F0-40FC-9A1D-757F7811D64F}"/>
    <cellStyle name="Bad 4 4 3" xfId="22295" xr:uid="{A7D57822-DC9E-4278-A56A-D8A36BD13E00}"/>
    <cellStyle name="Bad 4 4_AVA DVA EL" xfId="22296" xr:uid="{9DE6EB72-AAD5-4564-B15E-DC1D38A97010}"/>
    <cellStyle name="Bad 4 5" xfId="22297" xr:uid="{D3CD2F97-2A5C-419F-9DC6-8D67F48F7991}"/>
    <cellStyle name="Bad 4_AVA DVA EL" xfId="22298" xr:uid="{C6FDEC52-7282-4988-A909-144C49C37F84}"/>
    <cellStyle name="Bad 5" xfId="22299" xr:uid="{DB3A4083-4D2A-4126-8EF6-1E890C564359}"/>
    <cellStyle name="Bad 5 2" xfId="22300" xr:uid="{B3FEB2C5-EB37-4C3A-9B74-930890DBD4AB}"/>
    <cellStyle name="Bad 5 2 2" xfId="22301" xr:uid="{59BA5832-616E-4DBB-B42E-B4CACF162D3A}"/>
    <cellStyle name="Bad 5 2 3" xfId="22302" xr:uid="{09BA41CB-FB2B-462D-B8A6-73ACC4D44C94}"/>
    <cellStyle name="Bad 5 2_AVA DVA EL" xfId="22303" xr:uid="{04CD75F3-DEEE-43B3-8E8E-D31F7A3E84CA}"/>
    <cellStyle name="Bad 5 3" xfId="22304" xr:uid="{042ED215-BB27-4B45-BC7A-FA6E29B49507}"/>
    <cellStyle name="Bad 5_AVA DVA EL" xfId="22305" xr:uid="{20301CF2-A224-4C7B-A2F5-0A7C24FDD54C}"/>
    <cellStyle name="Bad 6" xfId="22306" xr:uid="{821295E1-06ED-4125-9EC8-494C9AFDC534}"/>
    <cellStyle name="Bad 6 2" xfId="22307" xr:uid="{254ACCC0-BDB4-4F5B-BABE-F469BCCCF593}"/>
    <cellStyle name="Bad 6 2 2" xfId="22308" xr:uid="{22CEAE95-8EFB-40A5-B6A3-2631C7166BC1}"/>
    <cellStyle name="Bad 6 2 3" xfId="22309" xr:uid="{22948031-ABBB-4DB3-92C5-3672BCABE52B}"/>
    <cellStyle name="Bad 6 2_AVA DVA EL" xfId="22310" xr:uid="{D20A385E-5F60-4224-B91E-C916782ECB18}"/>
    <cellStyle name="Bad 6 3" xfId="22311" xr:uid="{6BF43234-460D-4D89-B276-0C7DB2203496}"/>
    <cellStyle name="Bad 6_AVA DVA EL" xfId="22312" xr:uid="{F6B6342B-1649-419A-B811-2AA890884750}"/>
    <cellStyle name="Bad 7" xfId="22313" xr:uid="{1478D2FB-845A-4E59-B908-7333046C2195}"/>
    <cellStyle name="Bad 7 2" xfId="22314" xr:uid="{32048188-27E2-4522-BB59-8FC6C3B7025A}"/>
    <cellStyle name="Bad 7 2 2" xfId="22315" xr:uid="{6044A648-9546-48C1-A90A-AB10C174080A}"/>
    <cellStyle name="Bad 7 2 3" xfId="22316" xr:uid="{0E48E0F2-4405-4ACB-A037-2C1555D961F8}"/>
    <cellStyle name="Bad 7 2_AVA DVA EL" xfId="22317" xr:uid="{F5F10643-8405-4B93-BAF3-6AAD2E6C9B69}"/>
    <cellStyle name="Bad 7 3" xfId="22318" xr:uid="{BCD29309-16E3-4879-BA02-1271BAD3FBF3}"/>
    <cellStyle name="Bad 7_AVA DVA EL" xfId="22319" xr:uid="{41B166B3-E9C3-4E40-8A0D-A473084FD66E}"/>
    <cellStyle name="Bad 8" xfId="22320" xr:uid="{D6F6479B-FA1A-46E4-8399-14D0CDA50A4B}"/>
    <cellStyle name="Bad 8 2" xfId="22321" xr:uid="{3BE2D842-23E5-42CF-B1F7-E5DAFBFBC14F}"/>
    <cellStyle name="Bad 8 2 2" xfId="22322" xr:uid="{EEB0D2E9-DA15-425C-AAF2-20DDA3C9B83B}"/>
    <cellStyle name="Bad 8 2 3" xfId="22323" xr:uid="{C8D1ECDF-1FBF-4CBE-BFB7-FF4610A055DA}"/>
    <cellStyle name="Bad 8 2_AVA DVA EL" xfId="22324" xr:uid="{DEA0FB33-8C38-4ABD-B7AF-D8F25DF342D0}"/>
    <cellStyle name="Bad 8 3" xfId="22325" xr:uid="{AFC84D39-F87B-497B-B52A-67C4E8586427}"/>
    <cellStyle name="Bad 8_AVA DVA EL" xfId="22326" xr:uid="{FB0FC4A9-3776-451C-A6E7-17D0C394BAB4}"/>
    <cellStyle name="Bad 9" xfId="22327" xr:uid="{37DF3C1B-7A0F-4663-A55B-CFB1D462748A}"/>
    <cellStyle name="Bad 9 2" xfId="22328" xr:uid="{3575C400-36FD-4A3F-ABBF-F76BFE3102A1}"/>
    <cellStyle name="Bad 9 2 2" xfId="22329" xr:uid="{ABC6847A-0A97-4FC7-BDB9-2FD0E4B250AD}"/>
    <cellStyle name="Bad 9 2 3" xfId="22330" xr:uid="{53F51AD2-D4DE-4608-AF7C-500866B52269}"/>
    <cellStyle name="Bad 9 2_AVA DVA EL" xfId="22331" xr:uid="{73175D7E-277D-4A98-8F5A-FDEDF8D86B49}"/>
    <cellStyle name="Bad 9 3" xfId="22332" xr:uid="{29E7550C-CD06-4279-8893-49D429594DAC}"/>
    <cellStyle name="Bad 9_AVA DVA EL" xfId="22333" xr:uid="{052976C7-AE26-4796-AFBD-BC7010FA2D3F}"/>
    <cellStyle name="Bad_4Q16" xfId="22334" xr:uid="{FEB0FD88-FB8F-4776-8DED-788702EC83B5}"/>
    <cellStyle name="Bemærk!" xfId="22335" xr:uid="{F4E8C192-AB1E-45E1-BA2B-D435B60104AF}"/>
    <cellStyle name="Bemærk! 2" xfId="22336" xr:uid="{5E828AE6-3FD9-42DC-9234-203D31821EB0}"/>
    <cellStyle name="Bemærk! 3" xfId="22337" xr:uid="{A685DFCA-1973-44E1-B8F4-949998D403EC}"/>
    <cellStyle name="Bemærk!_AVA DVA EL" xfId="22338" xr:uid="{9B7D0876-2204-4F8C-AA7F-B4FFD76DA2AF}"/>
    <cellStyle name="Benyttet hyperkobling 2" xfId="42007" xr:uid="{3157A0B8-08D4-44C6-8D0C-E00301869CFA}"/>
    <cellStyle name="Benyttet hyperkobling 2 2" xfId="42008" xr:uid="{E85495E1-A43B-480B-80CF-99495B11BAEE}"/>
    <cellStyle name="Benyttet hyperkobling 2 3" xfId="42009" xr:uid="{E3AB58AB-B47F-47C7-86F4-35BB11F85502}"/>
    <cellStyle name="Beregning" xfId="22339" xr:uid="{F04E6B7B-CEED-4113-A31E-70B60C0E8E1C}"/>
    <cellStyle name="Beregning 2" xfId="6299" xr:uid="{52642040-8DDA-4E2D-BFBA-E8C144D9C75F}"/>
    <cellStyle name="Beregning 2 2" xfId="22340" xr:uid="{CD98023D-65A1-435D-BB65-9EC51D1E569A}"/>
    <cellStyle name="Beregning 2 2 2" xfId="22341" xr:uid="{8F97A5F8-FC39-43DF-9EBD-C511989FF6A1}"/>
    <cellStyle name="Beregning 2 2 3" xfId="22342" xr:uid="{EF7CAAF4-E061-4229-8F2D-1C2B8B04E629}"/>
    <cellStyle name="Beregning 2 2_AVA DVA EL" xfId="22343" xr:uid="{AD843D3C-B605-42B4-A714-D33DFE68C8A9}"/>
    <cellStyle name="Beregning 2 3" xfId="22344" xr:uid="{693247AA-3115-451D-8D10-74D6A84A58CA}"/>
    <cellStyle name="Beregning 2 3 2" xfId="22345" xr:uid="{D6C190AF-6B64-4232-AFEA-3FC838A27CAC}"/>
    <cellStyle name="Beregning 2 3 3" xfId="22346" xr:uid="{9070C7FF-143E-4F56-9366-0B9C3C0582A9}"/>
    <cellStyle name="Beregning 2 3_AVA DVA EL" xfId="22347" xr:uid="{5E4DC9C9-A032-4C00-A1F1-417E6408BBD3}"/>
    <cellStyle name="Beregning 2 4" xfId="42010" xr:uid="{CF1D2F16-8226-4DBE-8C69-A98D330F68D2}"/>
    <cellStyle name="Beregning 2 5" xfId="42011" xr:uid="{4A8A9578-132A-4C69-A797-EF8D64856EE3}"/>
    <cellStyle name="Beregning 2_Adj_Balance_Sheet" xfId="41283" xr:uid="{227B39BF-F581-419D-8DB7-9E828E592FD7}"/>
    <cellStyle name="Beregning 3" xfId="6300" xr:uid="{DF39D20A-E29A-477F-B623-D67076C75EAA}"/>
    <cellStyle name="Beregning 3 2" xfId="6301" xr:uid="{59A5327C-BC88-40B7-8D86-5E1EC7625F7F}"/>
    <cellStyle name="Beregning 3 3" xfId="41284" xr:uid="{DA01042F-D988-42B7-80AB-C39A1F9C84CB}"/>
    <cellStyle name="Beregning 3_AVA DVA EL" xfId="22348" xr:uid="{17ECB525-4ADC-4CAD-9652-08B8768E6064}"/>
    <cellStyle name="Beregning 4" xfId="22349" xr:uid="{8A9DC58A-1039-4347-8EB6-8B2A234305F1}"/>
    <cellStyle name="Beregning 4 2" xfId="22350" xr:uid="{A6C3034C-7145-4FE4-BC54-16590818272B}"/>
    <cellStyle name="Beregning 4 3" xfId="22351" xr:uid="{4E2C8034-2AF3-47EC-BBE1-01CA9F6D9C58}"/>
    <cellStyle name="Beregning 4_AVA DVA EL" xfId="22352" xr:uid="{534EF455-74EF-4CDA-924D-AF38164706B4}"/>
    <cellStyle name="Beregning 5" xfId="22353" xr:uid="{07DE7B28-A73D-4479-BDDA-E66F10E1A77D}"/>
    <cellStyle name="Beregning 6" xfId="22354" xr:uid="{3657C6D3-C16A-4A99-A3FE-45B52B7F7FAA}"/>
    <cellStyle name="Beregning 7" xfId="41285" xr:uid="{0CFF2985-FCF1-4EAA-8D5E-CB3C170CD1CD}"/>
    <cellStyle name="Beregning 8" xfId="41286" xr:uid="{51F941B5-76A5-47FF-A07C-0817F99A05CC}"/>
    <cellStyle name="Beregning_7. Other MTM adjustments" xfId="40528" xr:uid="{63C44AA7-EA0C-4216-B84B-B9ACFD37C881}"/>
    <cellStyle name="Beräkning" xfId="42012" xr:uid="{34D27B5D-0091-4564-B36B-7D2CAA5C744D}"/>
    <cellStyle name="Bevitel" xfId="22355" xr:uid="{818B1BFD-F92C-46D5-A9CC-E2C8EB0A9465}"/>
    <cellStyle name="Bevitel 2" xfId="22356" xr:uid="{C19617F7-71EB-4BC8-9FAD-49B4ED725027}"/>
    <cellStyle name="Bevitel_AVA DVA EL" xfId="22357" xr:uid="{2E5C74BA-AD2F-44F7-A9EA-517B0EA869E8}"/>
    <cellStyle name="BLACK" xfId="6302" xr:uid="{02244A91-7F28-48B8-B1D3-C833A498F167}"/>
    <cellStyle name="BLACK 2" xfId="22358" xr:uid="{0325F5FE-7B4E-48D6-9748-1F3CC3972C6C}"/>
    <cellStyle name="BLACK 3" xfId="22359" xr:uid="{CD725605-CFB5-4CF8-B95B-E659EE9AF49C}"/>
    <cellStyle name="BLACK_AVA DVA EL" xfId="22360" xr:uid="{D9B16F2E-1858-488B-8154-1E360BF6F5DB}"/>
    <cellStyle name="Blank" xfId="6303" xr:uid="{56F7B619-5892-4BB1-BAC9-5787716143D1}"/>
    <cellStyle name="Blank 2" xfId="6304" xr:uid="{412F4343-E77E-433D-9C76-13008B4BDDF9}"/>
    <cellStyle name="Blank 2 2" xfId="22361" xr:uid="{53D12C32-5AE7-4BF7-B65B-118A149879DF}"/>
    <cellStyle name="Blank 2 3" xfId="22362" xr:uid="{835008F6-A551-4F15-B558-A4DF441D8897}"/>
    <cellStyle name="Blank 2_AVA DVA EL" xfId="22363" xr:uid="{BA76BF14-E21D-493E-97FF-BFF2A2CE7F0B}"/>
    <cellStyle name="Blank 3" xfId="22364" xr:uid="{9317C579-3569-4448-A660-A68BC4BDD626}"/>
    <cellStyle name="Blank 3 2" xfId="42014" xr:uid="{3C0DAA33-8745-4D6B-90EC-E3ABD3714F82}"/>
    <cellStyle name="Blank 3 3" xfId="42015" xr:uid="{6CAA419D-79EE-4137-B6E3-6B1BED7484A5}"/>
    <cellStyle name="Blank 3 4" xfId="42016" xr:uid="{33D4C78D-2985-4696-BE4C-DC2765F24188}"/>
    <cellStyle name="Blank 3_Loans &amp; comm." xfId="42013" xr:uid="{B4652881-43E9-4946-B39D-566B505E657E}"/>
    <cellStyle name="Blank 4" xfId="42017" xr:uid="{4111B7F8-614F-48F3-9BEF-5251E7FF7779}"/>
    <cellStyle name="Blank_Adj_Operating_expenses" xfId="6305" xr:uid="{DE4E0CB2-D46F-46D0-9DCB-0FC2C86D1F34}"/>
    <cellStyle name="BlanketOverskrift" xfId="6306" xr:uid="{A938EAD1-1E39-49FE-8DB3-BE2B970B5663}"/>
    <cellStyle name="BlanketOverskrift 2" xfId="22365" xr:uid="{CCA8156D-8DBB-4631-966E-DACFD589D22F}"/>
    <cellStyle name="BlanketOverskrift 3" xfId="22366" xr:uid="{95CDDE25-9F28-474A-8FA6-8D11E1AC5223}"/>
    <cellStyle name="BlanketOverskrift_AVA DVA EL" xfId="22367" xr:uid="{A1C75057-30F8-493E-B29F-14C99DB81CD6}"/>
    <cellStyle name="Blankettnamn" xfId="6307" xr:uid="{8D5EFEC5-7479-44A4-B5F6-31FC3D6F4AA1}"/>
    <cellStyle name="Blankettnamn 2" xfId="22368" xr:uid="{EA7557C1-DBC6-44E6-A71A-C77128D7B385}"/>
    <cellStyle name="Blankettnamn_Adjustment-Breakdown_Nivå3" xfId="42018" xr:uid="{0473B4CF-6B32-4C08-BB49-5952CAA16617}"/>
    <cellStyle name="Blogas" xfId="6308" xr:uid="{766D1F4D-5B0F-47DD-B77D-6DFC472814AF}"/>
    <cellStyle name="Blogas 2" xfId="22369" xr:uid="{6ED22533-36D8-456E-8FD5-1AE0462D6444}"/>
    <cellStyle name="Blogas_AVA DVA EL" xfId="22370" xr:uid="{5E0887FC-BC41-4582-AE20-E0BFF41D51DD}"/>
    <cellStyle name="Body_$Dollars" xfId="6309" xr:uid="{E277C3A9-B5F6-4EC2-89BA-168270C5CA12}"/>
    <cellStyle name="Border Heavy" xfId="6310" xr:uid="{43E507D4-5A2E-4123-A29F-ADDBE2FD1F39}"/>
    <cellStyle name="Border Heavy 2" xfId="22371" xr:uid="{0B2E9CE4-6B8B-426B-A224-7A8843698BD7}"/>
    <cellStyle name="Border Heavy 3" xfId="22372" xr:uid="{3D7011AB-C5ED-4CE5-BBCD-5344EDF27AA1}"/>
    <cellStyle name="Border Heavy_AVA DVA EL" xfId="22373" xr:uid="{AE0BBFD6-2316-45DD-85FA-CC6E65D80756}"/>
    <cellStyle name="Border Thin" xfId="6311" xr:uid="{A0C1E475-C631-4256-ABE4-190B23213B0E}"/>
    <cellStyle name="Border Thin 2" xfId="22374" xr:uid="{1D120775-5193-442C-B63D-14A2C675149A}"/>
    <cellStyle name="Border Thin 3" xfId="22375" xr:uid="{5F20D538-59A4-47C1-8460-B17B3DFD8A4D}"/>
    <cellStyle name="Border Thin_AVA DVA EL" xfId="22376" xr:uid="{B63121B2-11C8-4B6E-808B-FEB7FA3F7EEA}"/>
    <cellStyle name="Bra" xfId="42019" xr:uid="{B8951AC1-BFA2-44B0-AA9F-8685C43F517E}"/>
    <cellStyle name="Brand Align Left Text" xfId="42020" xr:uid="{A826205F-71FB-4A27-8927-6D9DB0833A6B}"/>
    <cellStyle name="Brand Align Left Text 2" xfId="42021" xr:uid="{587CD16E-1F8C-4F75-A5E8-94DD89E150F3}"/>
    <cellStyle name="Brand Default" xfId="42022" xr:uid="{46AE80FC-984A-4140-901A-67FAFEC9DAC8}"/>
    <cellStyle name="Brand Default 2" xfId="42023" xr:uid="{2BC8F703-E2F9-4764-AE72-EF89340A79A7}"/>
    <cellStyle name="Brand Percent" xfId="42024" xr:uid="{BC8836CE-B95E-4334-83CF-CC97E53A0112}"/>
    <cellStyle name="Brand Percent 2" xfId="42025" xr:uid="{59068754-EDBF-4462-8217-54AD5D24A6EE}"/>
    <cellStyle name="Brand Percent 2 2" xfId="42026" xr:uid="{80487208-8100-4E34-AC6D-9927B8920A05}"/>
    <cellStyle name="Brand Percent 2 3" xfId="42027" xr:uid="{AE0A2A20-4F85-46BF-ADDF-41DB72FCC94F}"/>
    <cellStyle name="Brand Percent 3" xfId="42028" xr:uid="{D1957D69-C42F-40BF-AACF-0E6CBCA2A319}"/>
    <cellStyle name="Brand Percent 4" xfId="42029" xr:uid="{A612BED1-CFC4-4889-8351-526C0B3B36B0}"/>
    <cellStyle name="Brand Source" xfId="42030" xr:uid="{6056A354-5C02-4298-8E7D-9DE57B6958D3}"/>
    <cellStyle name="Brand Source 2" xfId="42031" xr:uid="{7F609B14-FA4A-499E-A952-477337C537A8}"/>
    <cellStyle name="Brand Source 2 2" xfId="42032" xr:uid="{3FABD665-EF6D-4490-AD66-E081B7DDC35C}"/>
    <cellStyle name="Brand Source 2 3" xfId="42033" xr:uid="{FE3AD1D6-B815-466E-935D-1C41C3BFD1F6}"/>
    <cellStyle name="Brand Source 3" xfId="42034" xr:uid="{435DC362-5265-4C58-BEF2-C80EB9817D13}"/>
    <cellStyle name="Brand Source 4" xfId="42035" xr:uid="{DC5341ED-F763-4F78-8FF8-D59ABAEC3B8A}"/>
    <cellStyle name="Brand Subtitle with Underline" xfId="42036" xr:uid="{6399D866-3A53-4C55-8DAC-850F4B713BEC}"/>
    <cellStyle name="Brand Subtitle with Underline 2" xfId="42037" xr:uid="{271F2BC0-5BFC-431C-B92A-1EA224697D4B}"/>
    <cellStyle name="Brand Subtitle without Underline" xfId="42038" xr:uid="{C834A3F2-AE85-45EC-8DC3-CA5F8C3F766F}"/>
    <cellStyle name="Brand Subtitle without Underline 2" xfId="42039" xr:uid="{DAEAEE15-6A96-4C35-8AC9-8598DCC9DA02}"/>
    <cellStyle name="Brand Title" xfId="42040" xr:uid="{DA253F1F-4789-4A4E-8820-723672E48E06}"/>
    <cellStyle name="Brand Title 2" xfId="42041" xr:uid="{76957A85-F6F3-4C62-94B0-E4F9FAA4EA16}"/>
    <cellStyle name="British Pound" xfId="6312" xr:uid="{71671FB6-290A-4DC4-AEEE-DB3643765C59}"/>
    <cellStyle name="British Pound 2" xfId="22377" xr:uid="{D839287E-DC66-4F55-AF1E-1E5C97DBAB7A}"/>
    <cellStyle name="British Pound 3" xfId="22378" xr:uid="{D04578D2-EF65-408B-A7E4-247044E484C7}"/>
    <cellStyle name="British Pound_AVA DVA EL" xfId="22379" xr:uid="{DA0E72A5-E3CF-473C-B4BF-1D6BF11B68E9}"/>
    <cellStyle name="Buena" xfId="22380" xr:uid="{9AE0D84E-D528-43C7-8023-7313CED8CFF0}"/>
    <cellStyle name="Buena 2" xfId="22381" xr:uid="{A91969C1-825B-4396-A4C8-6DF4EBD6B2B6}"/>
    <cellStyle name="Buena_AVA DVA EL" xfId="22382"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2 2" xfId="42043" xr:uid="{94C3146F-BE40-4A37-9B14-703A91AF1531}"/>
    <cellStyle name="Calc Cells 2 2 3" xfId="42044" xr:uid="{9E3022A2-5594-45A7-A5C0-F50B789D71A3}"/>
    <cellStyle name="Calc Cells 2 2_Loans &amp; comm." xfId="42042" xr:uid="{8EB0129D-813D-4B92-95DA-DF52296F434C}"/>
    <cellStyle name="Calc Cells 2 3" xfId="41287" xr:uid="{24494678-732B-4C8E-9420-25A2B2A25BB1}"/>
    <cellStyle name="Calc Cells 2 4" xfId="42045" xr:uid="{6BFE720C-BC73-43EC-B04F-E8CB79352719}"/>
    <cellStyle name="Calc Cells 2_AVA DVA EL" xfId="22383" xr:uid="{654FB714-68D3-424E-8FEA-3784C5FD0A07}"/>
    <cellStyle name="Calc Cells 3" xfId="6316" xr:uid="{CCC188E3-392C-425F-81BF-2A5BC3C03B0F}"/>
    <cellStyle name="Calc Cells 3 2" xfId="6317" xr:uid="{23E959F8-8EFE-4CC4-978C-CF043251A05E}"/>
    <cellStyle name="Calc Cells 3 2 2" xfId="22384" xr:uid="{22C65F30-1DF6-4FAB-9E0E-6A133A5074EB}"/>
    <cellStyle name="Calc Cells 3 2 3" xfId="22385" xr:uid="{AA3FD936-7E70-431E-A56C-E21B70AC4B52}"/>
    <cellStyle name="Calc Cells 3 2_AVA DVA EL" xfId="22386" xr:uid="{2F39D176-435E-4E8C-9C44-5C7C114F65F6}"/>
    <cellStyle name="Calc Cells 3 3" xfId="22387" xr:uid="{F179D2DB-04C9-44D6-83EE-96F9605F9019}"/>
    <cellStyle name="Calc Cells 3 4" xfId="22388" xr:uid="{5108E2C1-A135-4F62-BC24-1DD58A5D747A}"/>
    <cellStyle name="Calc Cells 3_AVA DVA EL" xfId="22389" xr:uid="{015D27E7-FF84-4E04-A675-5C4F778DCB2C}"/>
    <cellStyle name="Calc Cells 4" xfId="22390" xr:uid="{95CD82E1-AA0D-4507-A637-0FB0A3AA831B}"/>
    <cellStyle name="Calc Cells 5" xfId="42046" xr:uid="{CE3F3B93-E41F-46EE-8215-48C8EB2B8F35}"/>
    <cellStyle name="Calc Cells_AVA DVA EL" xfId="22391"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392" xr:uid="{08FA6D17-F30D-4616-9EA9-4283050765D7}"/>
    <cellStyle name="CalComma0 10" xfId="22393" xr:uid="{2D5A2F29-20CF-4781-9B7B-4358F435E3A4}"/>
    <cellStyle name="CalComma0 11" xfId="22394" xr:uid="{33F46D7D-56FC-4C12-B4F7-C9272A6239F2}"/>
    <cellStyle name="CalComma0 2" xfId="22395" xr:uid="{556694B5-0F71-4074-AA97-235AA5F3E3D1}"/>
    <cellStyle name="CalComma0 2 2" xfId="22396" xr:uid="{28CA69E7-92A4-4CE0-9544-85A6654FF2CF}"/>
    <cellStyle name="CalComma0 2 3" xfId="22397" xr:uid="{4C5BEB77-EF24-479A-B5C9-6C6829F4230C}"/>
    <cellStyle name="CalComma0 2_AVA DVA EL" xfId="22398" xr:uid="{BD5B2263-C2C0-4EDF-9C9F-D50E38BD42F1}"/>
    <cellStyle name="CalComma0 3" xfId="22399" xr:uid="{4D6DB242-1060-40DE-9EEB-1D725894FCB8}"/>
    <cellStyle name="CalComma0 3 2" xfId="22400" xr:uid="{4ADCE72F-E7BA-4663-A235-2F57541D2049}"/>
    <cellStyle name="CalComma0 3 3" xfId="22401" xr:uid="{FB7F3FF7-1D2A-4E5B-9905-3D996F975CE8}"/>
    <cellStyle name="CalComma0 3_AVA DVA EL" xfId="22402" xr:uid="{FF9C28BD-C204-4A08-A322-91334CD1F6EA}"/>
    <cellStyle name="CalComma0 4" xfId="22403" xr:uid="{1BEF6D59-13BC-47C6-8247-64089CAD7DCE}"/>
    <cellStyle name="CalComma0 4 2" xfId="22404" xr:uid="{739CC900-0D62-4C19-BF44-ACF4F44487DA}"/>
    <cellStyle name="CalComma0 4 3" xfId="22405" xr:uid="{B76C9A86-9B17-4AD1-A69D-73168A30764E}"/>
    <cellStyle name="CalComma0 4_AVA DVA EL" xfId="22406" xr:uid="{C313AC8C-2B48-420B-B2E9-F36F16247EB1}"/>
    <cellStyle name="CalComma0 5" xfId="22407" xr:uid="{5870922F-C03E-463B-9C99-C823D4A62215}"/>
    <cellStyle name="CalComma0 5 2" xfId="22408" xr:uid="{C56DA74D-4DAB-4DD2-BBFB-7E63C2600B48}"/>
    <cellStyle name="CalComma0 5 3" xfId="22409" xr:uid="{6375F80A-C17A-46BA-8957-D954CA85C1F6}"/>
    <cellStyle name="CalComma0 5_AVA DVA EL" xfId="22410" xr:uid="{A86A0438-C422-42BB-8C3C-4594820ECD2E}"/>
    <cellStyle name="CalComma0 6" xfId="22411" xr:uid="{12D9BD58-25D2-4D9F-9D0B-F1B6F5822349}"/>
    <cellStyle name="CalComma0 6 2" xfId="22412" xr:uid="{8FED8952-C0DC-43ED-A968-CAEF10C1B17C}"/>
    <cellStyle name="CalComma0 6 3" xfId="22413" xr:uid="{B3E0EAD3-135C-40AE-9DCB-814E9D993DCD}"/>
    <cellStyle name="CalComma0 6_AVA DVA EL" xfId="22414" xr:uid="{D29620D4-1CD2-47B7-AA5C-74E5CE37D664}"/>
    <cellStyle name="CalComma0 7" xfId="22415" xr:uid="{49636E68-F226-4B6F-85DD-5E38266DE670}"/>
    <cellStyle name="CalComma0 7 2" xfId="22416" xr:uid="{49A7C7B7-204E-4B5B-851B-13CEEDC697C2}"/>
    <cellStyle name="CalComma0 7 3" xfId="22417" xr:uid="{DB9C487A-AE6E-4442-858A-6AA6210848D4}"/>
    <cellStyle name="CalComma0 7_AVA DVA EL" xfId="22418" xr:uid="{733C3272-7075-4D09-89A9-E4D5CDA4469A}"/>
    <cellStyle name="CalComma0 8" xfId="22419" xr:uid="{C4D5DBBC-2C2C-4FDA-B005-1CB7A19C4946}"/>
    <cellStyle name="CalComma0 8 2" xfId="22420" xr:uid="{6B258718-8D72-4CD3-8FF1-9AF8020739A6}"/>
    <cellStyle name="CalComma0 8 3" xfId="22421" xr:uid="{0A17338E-BFA3-4299-AF41-22B42E2298AA}"/>
    <cellStyle name="CalComma0 8_AVA DVA EL" xfId="22422" xr:uid="{C7765111-E6AA-421F-B60F-ACEE9941ED26}"/>
    <cellStyle name="CalComma0 9" xfId="22423" xr:uid="{E436AB79-4E3A-489D-A092-5C704C7E7982}"/>
    <cellStyle name="CalComma0 9 2" xfId="22424" xr:uid="{E2E9895D-8A2D-4824-A3AE-797649BF2BB3}"/>
    <cellStyle name="CalComma0 9 3" xfId="22425" xr:uid="{D3A123CA-CF6F-4355-A366-AAF7835562FD}"/>
    <cellStyle name="CalComma0 9_AVA DVA EL" xfId="22426" xr:uid="{D7D331D2-4E0E-4322-8DAF-4BA923908F9F}"/>
    <cellStyle name="CalComma0_AVA DVA EL" xfId="22427" xr:uid="{AFEB7605-86BE-4373-A2A4-AF01FE30BF40}"/>
    <cellStyle name="Calculated fields but INTRA-reports (internal version)" xfId="6326" xr:uid="{90119FFB-ACD5-44D4-88FA-08D0DA79F0ED}"/>
    <cellStyle name="Calculated fields but INTRA-reports (internal version) 2" xfId="22428" xr:uid="{5AB8B32D-299A-4D0C-A2F8-81C6D20B26DC}"/>
    <cellStyle name="Calculated fields but INTRA-reports (internal version) 3" xfId="22429" xr:uid="{942354A4-25A2-446E-B2F5-874E1AA04B1E}"/>
    <cellStyle name="Calculated fields but INTRA-reports (internal version)_AVA DVA EL" xfId="22430" xr:uid="{F040A775-DEE2-4346-A216-2EC7BA0E9D84}"/>
    <cellStyle name="Calculated fields within a report (internal version)" xfId="6327" xr:uid="{E4F747FA-F030-480F-A553-CBD5191C9CE8}"/>
    <cellStyle name="Calculated fields within a report (internal version) 2" xfId="22431" xr:uid="{2DCC6AF5-89C7-41E8-9311-A1A3D682692E}"/>
    <cellStyle name="Calculated fields within a report (internal version) 3" xfId="22432" xr:uid="{56D91FA3-7EBE-4026-A43C-88C3BB8E2364}"/>
    <cellStyle name="Calculated fields within a report (internal version)_AVA DVA EL" xfId="22433" xr:uid="{F9D0C36E-D850-4FC6-985D-3ED10C2AE77D}"/>
    <cellStyle name="Calculated fields within a report, not used in XBRL (internal version)" xfId="6328" xr:uid="{7AD85FE0-8D01-4AB0-8D72-ED9B57EB9B04}"/>
    <cellStyle name="Calculated fields within a report, not used in XBRL (internal version) 2" xfId="22434" xr:uid="{3419BB44-8895-4EA3-A474-A22A2054DCF0}"/>
    <cellStyle name="Calculated fields within a report, not used in XBRL (internal version) 3" xfId="22435" xr:uid="{AFD328AF-C2BB-41B4-B3B9-8353D1C0B9BF}"/>
    <cellStyle name="Calculated fields within a report, not used in XBRL (internal version)_AVA DVA EL" xfId="22436" xr:uid="{74106D7B-04DD-40FA-83E5-F2AF65AA8E76}"/>
    <cellStyle name="Calculation" xfId="6329" xr:uid="{F7E31C36-809A-4187-8628-A2EE27E347D0}"/>
    <cellStyle name="Calculation 10" xfId="42717" xr:uid="{C865FA92-9AA2-4735-BF68-905B817E9EF0}"/>
    <cellStyle name="Calculation 2" xfId="6330" xr:uid="{00F55115-9037-4A03-AD23-D231EB447C79}"/>
    <cellStyle name="Calculation 2 2" xfId="22437" xr:uid="{A86700FB-3E51-4955-9D8D-3D0EC98F1190}"/>
    <cellStyle name="Calculation 2 2 2" xfId="22438" xr:uid="{043DF50B-8DED-4002-AD56-E472ADCEC673}"/>
    <cellStyle name="Calculation 2 2 2 2" xfId="22439" xr:uid="{EB5373EF-5B2B-4517-9989-938AA0A5FBDD}"/>
    <cellStyle name="Calculation 2 2 2 3" xfId="22440" xr:uid="{B3561E16-9E2B-49CB-A0E1-0323F57CA268}"/>
    <cellStyle name="Calculation 2 2 2_AVA DVA EL" xfId="22441" xr:uid="{5368D1EA-A7DA-4276-9AB6-66841611B2A6}"/>
    <cellStyle name="Calculation 2 2 3" xfId="22442" xr:uid="{DE8A4404-BC51-4192-ADF5-EF24B86D7A3D}"/>
    <cellStyle name="Calculation 2 2 3 2" xfId="22443" xr:uid="{3D71F606-3632-48E4-BF0D-1E02BCF525F7}"/>
    <cellStyle name="Calculation 2 2 3 3" xfId="22444" xr:uid="{B32F5DFF-7D6E-4908-8049-1A8FB3318151}"/>
    <cellStyle name="Calculation 2 2 3_AVA DVA EL" xfId="22445" xr:uid="{CE3823CD-DEC3-4BF1-A2D7-924121A523E0}"/>
    <cellStyle name="Calculation 2 2 4" xfId="22446" xr:uid="{FC4FB2B9-0ED6-48D9-9548-943A4DBCDC7C}"/>
    <cellStyle name="Calculation 2 2 4 2" xfId="22447" xr:uid="{4CBB8B0C-EB79-4CF5-9375-08AD6B0F6904}"/>
    <cellStyle name="Calculation 2 2 4 3" xfId="22448" xr:uid="{1AD08039-F422-46C1-8657-DF403EEADDFE}"/>
    <cellStyle name="Calculation 2 2 4_AVA DVA EL" xfId="22449" xr:uid="{B2D49023-ECDD-4D50-90CA-B01F941F10F0}"/>
    <cellStyle name="Calculation 2 2 5" xfId="22450" xr:uid="{545278EE-FFD3-4D1A-A3A6-7909D4EA395B}"/>
    <cellStyle name="Calculation 2 2 5 2" xfId="22451" xr:uid="{12D43FCD-B92B-4A2F-BE8E-525B75DC91A2}"/>
    <cellStyle name="Calculation 2 2 5 3" xfId="22452" xr:uid="{F2EB2C69-02FC-458F-9EE3-D6B882DF3C6A}"/>
    <cellStyle name="Calculation 2 2 5_AVA DVA EL" xfId="22453" xr:uid="{3525128A-0DA6-4820-A88F-F98C6367298B}"/>
    <cellStyle name="Calculation 2 2 6" xfId="22454" xr:uid="{96C21CCD-9059-4910-80B3-87ED42573B59}"/>
    <cellStyle name="Calculation 2 2 6 2" xfId="22455" xr:uid="{206F0B1B-CBC5-45FE-A667-7856A0931AE5}"/>
    <cellStyle name="Calculation 2 2 6 3" xfId="22456" xr:uid="{06FE58C7-B260-4BB7-91C6-6D86E50D0AF5}"/>
    <cellStyle name="Calculation 2 2 6_AVA DVA EL" xfId="22457" xr:uid="{D564751E-EF0E-4499-BBD9-FB037F338B28}"/>
    <cellStyle name="Calculation 2 2 7" xfId="22458" xr:uid="{09A5B409-B6E8-4BE2-94BE-7548A0A52571}"/>
    <cellStyle name="Calculation 2 2_AVA DVA EL" xfId="22459" xr:uid="{38C11FEE-42AD-4974-B97A-8B8A2E2C07A3}"/>
    <cellStyle name="Calculation 2 3" xfId="22460" xr:uid="{95181A61-C19C-4C14-85D8-4AFEE385212A}"/>
    <cellStyle name="Calculation 2 3 2" xfId="22461" xr:uid="{6DB5FA40-B501-46B4-8B72-9220892C3DDF}"/>
    <cellStyle name="Calculation 2 3 2 2" xfId="22462" xr:uid="{2E81C30F-2FCE-45B9-8C91-D25F244FC7BF}"/>
    <cellStyle name="Calculation 2 3 2 3" xfId="22463" xr:uid="{5E6D582C-8B83-4DC6-B7BC-1C7274E75448}"/>
    <cellStyle name="Calculation 2 3 2_AVA DVA EL" xfId="22464" xr:uid="{22CC79CA-38AD-42FF-8D93-347D2DDB77C9}"/>
    <cellStyle name="Calculation 2 3 3" xfId="22465" xr:uid="{D768CD9F-8AB9-4D46-8A17-B7A6336C3D0C}"/>
    <cellStyle name="Calculation 2 3 4" xfId="22466" xr:uid="{0F703BFD-30A2-4626-B9B0-3F282F590765}"/>
    <cellStyle name="Calculation 2 3_AVA DVA EL" xfId="22467" xr:uid="{D0E8C5A6-D608-48B3-8682-35AA83FADBF0}"/>
    <cellStyle name="Calculation 2 4" xfId="22468" xr:uid="{854E28D3-DFF1-4309-9BF9-82EC695691BC}"/>
    <cellStyle name="Calculation 2 4 2" xfId="22469" xr:uid="{267914F7-69E2-4D46-AEF9-7868953FBE82}"/>
    <cellStyle name="Calculation 2 4 3" xfId="22470" xr:uid="{19AC0EEC-73AF-43AF-91C7-1B1000704A90}"/>
    <cellStyle name="Calculation 2 4_AVA DVA EL" xfId="22471" xr:uid="{0B9064B3-6A24-4999-949F-F5181F94B917}"/>
    <cellStyle name="Calculation 2 5" xfId="22472" xr:uid="{56860D3B-A6CA-441A-9D45-782AF43F79B6}"/>
    <cellStyle name="Calculation 2 5 2" xfId="22473" xr:uid="{5E5705D6-558F-4AA6-A847-E1D725F4E373}"/>
    <cellStyle name="Calculation 2 5 3" xfId="22474" xr:uid="{DBF38FF9-36C9-4611-8932-245B07BCAC94}"/>
    <cellStyle name="Calculation 2 5_AVA DVA EL" xfId="22475" xr:uid="{E3F150CE-E384-4AD7-A4E9-CE3467053E82}"/>
    <cellStyle name="Calculation 2 6" xfId="22476" xr:uid="{A970A32E-EFC7-4770-AF41-C9B082827205}"/>
    <cellStyle name="Calculation 2 6 2" xfId="22477" xr:uid="{210FC13F-8313-4B35-B5E6-48FA502209DB}"/>
    <cellStyle name="Calculation 2 6 2 2" xfId="22478" xr:uid="{7879D8C8-8ACA-42C3-8508-63EE5F2A109A}"/>
    <cellStyle name="Calculation 2 6 2 3" xfId="22479" xr:uid="{6137EA45-E2C4-4F44-BCAD-E2417E85314B}"/>
    <cellStyle name="Calculation 2 6 2_AVA DVA EL" xfId="22480" xr:uid="{DBA87E98-2109-4BF7-A6C8-8556E642E546}"/>
    <cellStyle name="Calculation 2 6 3" xfId="22481" xr:uid="{14B25D56-3FED-4753-8EF8-4BEAEDB9F453}"/>
    <cellStyle name="Calculation 2 6 3 2" xfId="22482" xr:uid="{31B8DCD1-4534-4AAB-81F5-09FEAB64C4DD}"/>
    <cellStyle name="Calculation 2 6 3 3" xfId="22483" xr:uid="{DC6B8896-1624-44C2-9FC5-3C0CED2661D2}"/>
    <cellStyle name="Calculation 2 6 3_AVA DVA EL" xfId="22484" xr:uid="{579490EC-9A43-4585-A723-135910A0BAA3}"/>
    <cellStyle name="Calculation 2 6 4" xfId="22485" xr:uid="{E68286CD-A84B-4A9E-87BB-7C9EF853FF87}"/>
    <cellStyle name="Calculation 2 6 5" xfId="22486" xr:uid="{10EE42E5-A158-4F4E-8BDE-D9F185EA6F63}"/>
    <cellStyle name="Calculation 2 6_AVA DVA EL" xfId="22487" xr:uid="{45EF7115-54F8-4B35-B72A-3962B8357F88}"/>
    <cellStyle name="Calculation 2 7" xfId="22488" xr:uid="{B08BA6FA-2115-4204-AE3B-3B7C8AB09969}"/>
    <cellStyle name="Calculation 2 7 2" xfId="22489" xr:uid="{6F61D524-E2E0-4684-8B01-102D9DCF00A9}"/>
    <cellStyle name="Calculation 2 7 3" xfId="22490" xr:uid="{67751CF1-3AEF-4CC4-BD0E-614A974AA882}"/>
    <cellStyle name="Calculation 2 7_AVA DVA EL" xfId="22491" xr:uid="{FF03C75B-6A6D-4EC4-952F-792530C4004A}"/>
    <cellStyle name="Calculation 2 8" xfId="22492" xr:uid="{E81521AE-90F0-4523-8985-DFD2D5BD090D}"/>
    <cellStyle name="Calculation 2 8 2" xfId="22493" xr:uid="{0F6B3D11-1393-40B6-9A99-786F9F519357}"/>
    <cellStyle name="Calculation 2 8 3" xfId="22494" xr:uid="{129277CD-4CD8-47CE-8618-AA787F778F5B}"/>
    <cellStyle name="Calculation 2 8_AVA DVA EL" xfId="22495" xr:uid="{2A49343F-9FAC-4784-9ADA-6958199CA348}"/>
    <cellStyle name="Calculation 2 9" xfId="22496" xr:uid="{CE20F217-5106-4D1B-9BB2-BF0E5E4211BD}"/>
    <cellStyle name="Calculation 2_4Q16" xfId="22497" xr:uid="{788EA91E-437B-46C0-A730-6231122B191B}"/>
    <cellStyle name="Calculation 3" xfId="6331" xr:uid="{3C629B6C-29D1-4BFA-BB9E-28402DDE62BD}"/>
    <cellStyle name="Calculation 3 2" xfId="22498" xr:uid="{8D5FA58F-D139-454D-A4C1-EC8AF90314FF}"/>
    <cellStyle name="Calculation 3 2 2" xfId="22499" xr:uid="{0891487A-8621-41CC-BC0A-68FA0F9C5185}"/>
    <cellStyle name="Calculation 3 2 3" xfId="22500" xr:uid="{41970715-3931-4089-B08B-51CD5A446BD7}"/>
    <cellStyle name="Calculation 3 2_AVA DVA EL" xfId="22501" xr:uid="{7CA57072-DDF2-45BF-AA32-5E2FD4511934}"/>
    <cellStyle name="Calculation 3 3" xfId="22502" xr:uid="{9A58E3E7-988C-4B58-BE66-BB0BD66EC0EF}"/>
    <cellStyle name="Calculation 3 4" xfId="22503" xr:uid="{DF398613-C85C-4664-B99B-1CE7F5C35879}"/>
    <cellStyle name="Calculation 3_AVA DVA EL" xfId="22504" xr:uid="{BE973019-AB12-43CF-AFFA-8444413FE3FA}"/>
    <cellStyle name="Calculation 4" xfId="22505" xr:uid="{7421FA51-7708-42BA-AECB-9C43730BEB03}"/>
    <cellStyle name="Calculation 4 2" xfId="22506" xr:uid="{E7E5539F-ABE3-4E58-A51A-B981ABFBFC78}"/>
    <cellStyle name="Calculation 4 2 2" xfId="22507" xr:uid="{04CD2BE4-384F-40C6-A8C5-CF119F038E6C}"/>
    <cellStyle name="Calculation 4 2 3" xfId="22508" xr:uid="{26B90282-E3E7-436F-B486-55CF19E5BC80}"/>
    <cellStyle name="Calculation 4 2_AVA DVA EL" xfId="22509" xr:uid="{1F92B900-0AA5-4575-9377-B2C3F6740FBA}"/>
    <cellStyle name="Calculation 4 3" xfId="22510" xr:uid="{BB32105C-4F1A-4CB1-A955-5FE19323D3F7}"/>
    <cellStyle name="Calculation 4 3 2" xfId="22511" xr:uid="{821A0F79-D6DA-4607-A202-971B6F3C0DB6}"/>
    <cellStyle name="Calculation 4 3 3" xfId="22512" xr:uid="{C19BB85F-46DB-4A65-A1EC-E5223287A446}"/>
    <cellStyle name="Calculation 4 3_AVA DVA EL" xfId="22513" xr:uid="{9B6B999C-1ACA-4426-8565-5A845EAA6D86}"/>
    <cellStyle name="Calculation 4 4" xfId="22514" xr:uid="{BB87DA6F-E61D-452A-9919-6465C61933DE}"/>
    <cellStyle name="Calculation 4 4 2" xfId="22515" xr:uid="{85AA509E-116C-44D2-9AEF-FF48141AB092}"/>
    <cellStyle name="Calculation 4 4 3" xfId="22516" xr:uid="{38F399C5-80CA-48AC-A5D6-004DBAD042A7}"/>
    <cellStyle name="Calculation 4 4_AVA DVA EL" xfId="22517" xr:uid="{7CBADCFF-B4F3-4B99-B0E6-BF5D26391408}"/>
    <cellStyle name="Calculation 4 5" xfId="22518" xr:uid="{5498D48A-2638-4645-8D72-F4069EEB0859}"/>
    <cellStyle name="Calculation 4 6" xfId="22519" xr:uid="{60A4455B-E6F3-40C3-8EE9-9634FA548EB4}"/>
    <cellStyle name="Calculation 4_AVA DVA EL" xfId="22520" xr:uid="{5A8BA601-BFC4-413D-9C12-AEA020ED7C80}"/>
    <cellStyle name="Calculation 5" xfId="22521" xr:uid="{49184A2E-DA8B-4801-A625-F0164A3E6F26}"/>
    <cellStyle name="Calculation 5 2" xfId="22522" xr:uid="{63B32C05-37F2-4957-8396-81C624CCFE0E}"/>
    <cellStyle name="Calculation 5 3" xfId="22523" xr:uid="{A92A0A2C-6CD1-4DB3-A951-425935C4CEE0}"/>
    <cellStyle name="Calculation 5_AVA DVA EL" xfId="22524" xr:uid="{F6936093-F7B9-4949-9340-7E37140B2B91}"/>
    <cellStyle name="Calculation 6" xfId="22525" xr:uid="{F5020EC6-23BF-4319-A23E-38B5E68A71F3}"/>
    <cellStyle name="Calculation 6 2" xfId="22526" xr:uid="{52A59F4C-7B2E-4630-B3C0-72241175C5E3}"/>
    <cellStyle name="Calculation 6 3" xfId="22527" xr:uid="{6B553F79-C6E1-4C41-AA89-934EEF05FB15}"/>
    <cellStyle name="Calculation 6_AVA DVA EL" xfId="22528" xr:uid="{72726C48-C520-4008-89A0-26953617599E}"/>
    <cellStyle name="Calculation 7" xfId="41288" xr:uid="{BC441E8D-2C00-4FE9-9CCC-B155AA437CFE}"/>
    <cellStyle name="Calculation 8" xfId="41289" xr:uid="{2490A7CB-427F-4B0D-A98B-0DBD7B79A89A}"/>
    <cellStyle name="Calculation_4Q16" xfId="22529" xr:uid="{87003BB0-8588-49C2-BEAA-556552942246}"/>
    <cellStyle name="Cálculo" xfId="22530" xr:uid="{B0EC2FCE-81F6-421C-B843-0E201F10C675}"/>
    <cellStyle name="Cálculo 2" xfId="22531" xr:uid="{2B7C0E5C-667B-4685-B2A6-2BAC7EF7A5A3}"/>
    <cellStyle name="Cálculo_AVA DVA EL" xfId="22532" xr:uid="{FC1C7EDE-2380-44FF-B9BA-E73F1F65828A}"/>
    <cellStyle name="Case" xfId="6332" xr:uid="{DFE5E820-A933-45D6-8139-BD6353581D33}"/>
    <cellStyle name="Case 2" xfId="6333" xr:uid="{095E7E03-498B-4A65-8237-D1216BF4E2EC}"/>
    <cellStyle name="Case 2 2" xfId="41290" xr:uid="{E47AE58A-7160-4F8D-97D1-D9A4AFA0F1FC}"/>
    <cellStyle name="Case 2_Factbook" xfId="41291" xr:uid="{B5008150-1950-4C52-A2B0-366E654F19D1}"/>
    <cellStyle name="Case 3" xfId="22533" xr:uid="{909CD005-31DE-4336-A34E-99AF8853898F}"/>
    <cellStyle name="Case 4" xfId="41292" xr:uid="{49A66F2D-FB72-48AB-8EDF-9BBD76D1F786}"/>
    <cellStyle name="Case_Adj_Balance_Sheet" xfId="41293" xr:uid="{A0CE82DA-60DB-4C23-BFE6-DBACB19A68B0}"/>
    <cellStyle name="Celda de comprobación" xfId="22534" xr:uid="{5A36B5A7-DFAC-44B2-ABBC-8AB10C0E0221}"/>
    <cellStyle name="Celda de comprobación 2" xfId="22535" xr:uid="{C84E58BB-47E3-4EEE-A610-3C34A040DF15}"/>
    <cellStyle name="Celda de comprobación_AVA DVA EL" xfId="22536" xr:uid="{2540BF41-D15D-4D1B-BF1F-723DE77746AC}"/>
    <cellStyle name="Celda vinculada" xfId="22537" xr:uid="{B2356A03-6BE5-4B42-9234-C295E244F6CD}"/>
    <cellStyle name="Celda vinculada 2" xfId="22538" xr:uid="{37575137-15CC-43C3-99B9-CCEA0BCA346C}"/>
    <cellStyle name="Celda vinculada_AVA DVA EL" xfId="22539" xr:uid="{888C1507-33BC-46D1-8AF6-93E989743307}"/>
    <cellStyle name="Changed" xfId="22540" xr:uid="{4BF03782-B3F8-4880-9D4E-5159ADC02315}"/>
    <cellStyle name="Changed 2" xfId="22541" xr:uid="{407B9482-1E87-4375-BB8E-8093B937701F}"/>
    <cellStyle name="Changed_AVA DVA EL" xfId="22542" xr:uid="{354E1FAE-C188-4449-80AA-9B5E705C4933}"/>
    <cellStyle name="Check" xfId="6334" xr:uid="{9779B690-707D-4280-8BCB-2A36259D3187}"/>
    <cellStyle name="Check 2" xfId="22543" xr:uid="{F7BF7373-BAB6-430D-8240-1AF8256E3F9A}"/>
    <cellStyle name="Check 3" xfId="22544" xr:uid="{A8EA9F65-2D88-4DFE-9945-A19A2CBC4538}"/>
    <cellStyle name="Check Cell" xfId="6335" xr:uid="{B47714DF-899C-44C9-8A7B-060EA25C2FBD}"/>
    <cellStyle name="Check Cell 10" xfId="22545" xr:uid="{0ACB4EF0-34E7-476A-B218-6BE2A1FD4AF4}"/>
    <cellStyle name="Check Cell 10 2" xfId="22546" xr:uid="{0BF2FD0E-ECE7-4221-B5B7-D5D0941D6BEE}"/>
    <cellStyle name="Check Cell 10 3" xfId="22547" xr:uid="{FA20EF21-52C3-4726-82CF-BD683054213E}"/>
    <cellStyle name="Check Cell 10_AVA DVA EL" xfId="22548" xr:uid="{47F2C053-AC27-4CB8-ABAC-AA550027E400}"/>
    <cellStyle name="Check Cell 11" xfId="22549" xr:uid="{B18614EE-DE0C-4B5D-9255-55CDA09B1008}"/>
    <cellStyle name="Check Cell 11 2" xfId="22550" xr:uid="{4A23E80C-73A9-4CD0-B87F-C1F8DB527086}"/>
    <cellStyle name="Check Cell 11 3" xfId="22551" xr:uid="{FACF19F8-D1E6-47E9-9982-ED082531F781}"/>
    <cellStyle name="Check Cell 11_AVA DVA EL" xfId="22552" xr:uid="{C2B983EA-6A0B-4E03-ABD3-E06C705C4D97}"/>
    <cellStyle name="Check Cell 12" xfId="22553" xr:uid="{4B7840F1-03FF-46CA-99EA-C9557D42A805}"/>
    <cellStyle name="Check Cell 12 2" xfId="22554" xr:uid="{31A7AE69-3C09-4985-A496-469596B267F5}"/>
    <cellStyle name="Check Cell 12 3" xfId="22555" xr:uid="{23D9F402-6299-43D7-A621-8F1EABCD8B62}"/>
    <cellStyle name="Check Cell 12_AVA DVA EL" xfId="22556" xr:uid="{DA0E0170-8103-46AB-A6D9-ECEA6C40203C}"/>
    <cellStyle name="Check Cell 13" xfId="22557" xr:uid="{375CA1E8-5749-4578-ACD5-9F10E04A8CBD}"/>
    <cellStyle name="Check Cell 13 2" xfId="22558" xr:uid="{4285A5CC-55BC-479E-BF0F-69F2B3425430}"/>
    <cellStyle name="Check Cell 13 3" xfId="22559" xr:uid="{E0DE0CFE-678C-4090-B665-30E6A01A3FD2}"/>
    <cellStyle name="Check Cell 13_AVA DVA EL" xfId="22560" xr:uid="{170C5A34-2EFE-43EB-BDCF-7849201137E0}"/>
    <cellStyle name="Check Cell 15" xfId="42718" xr:uid="{26046A23-826E-45DD-B8A0-D86C050E39F0}"/>
    <cellStyle name="Check Cell 16" xfId="42759" xr:uid="{9A939C97-9884-46E7-B501-1E8DBE0CD443}"/>
    <cellStyle name="Check Cell 17" xfId="42797" xr:uid="{5F7F7D00-F7C6-43E3-A583-D54AF9820C59}"/>
    <cellStyle name="Check Cell 2" xfId="6336" xr:uid="{10C9C233-1A30-42E7-A153-5BABFD08E14D}"/>
    <cellStyle name="Check Cell 2 2" xfId="22561" xr:uid="{7765A047-200A-4DBD-BA1A-653F0990DDF1}"/>
    <cellStyle name="Check Cell 2 2 2" xfId="22562" xr:uid="{C67939BF-73D2-45C5-BD4A-A2C0B5EF6C1A}"/>
    <cellStyle name="Check Cell 2 2 2 2" xfId="22563" xr:uid="{8717B67E-9BB6-4F78-AE8C-6B38AC2548BF}"/>
    <cellStyle name="Check Cell 2 2 2 3" xfId="22564" xr:uid="{B0BBD4DF-D9C9-491D-861A-A8D49D040506}"/>
    <cellStyle name="Check Cell 2 2 2_AVA DVA EL" xfId="22565" xr:uid="{95560293-4FC8-4E99-8E06-74ADCA6F0589}"/>
    <cellStyle name="Check Cell 2 2 3" xfId="22566" xr:uid="{3501BB3E-E0EE-44B7-AB6E-967FD05C2F60}"/>
    <cellStyle name="Check Cell 2 2_AVA DVA EL" xfId="22567" xr:uid="{07D50452-6D83-4454-B0D6-4768327E06F6}"/>
    <cellStyle name="Check Cell 2 3" xfId="22568" xr:uid="{CE81B92A-0136-4E8B-A81E-05839263C221}"/>
    <cellStyle name="Check Cell 2 3 2" xfId="22569" xr:uid="{E68D3C8B-75CD-4364-A04A-1D51A6B873C2}"/>
    <cellStyle name="Check Cell 2 3 3" xfId="22570" xr:uid="{F1ED0E80-650B-4DBA-84DC-593FA883ADB1}"/>
    <cellStyle name="Check Cell 2 3_AVA DVA EL" xfId="22571" xr:uid="{74E4F3EA-75FC-408A-B27C-BE59C715D13E}"/>
    <cellStyle name="Check Cell 2 4" xfId="22572" xr:uid="{8C7F67A9-E6CE-43B4-AC81-B24E11902F66}"/>
    <cellStyle name="Check Cell 2 4 2" xfId="22573" xr:uid="{7794D134-18AA-4EEC-8AE0-E01104DF9CEA}"/>
    <cellStyle name="Check Cell 2 4 3" xfId="22574" xr:uid="{5EFB32F7-27E1-4EED-A5A9-05EA0C2F0627}"/>
    <cellStyle name="Check Cell 2 4_AVA DVA EL" xfId="22575" xr:uid="{AC97D828-DA4D-49E8-A6FA-20AB5791BFFF}"/>
    <cellStyle name="Check Cell 2 5" xfId="22576" xr:uid="{0EB6DEF8-7F49-4F42-BEF5-96DCA9D87DF1}"/>
    <cellStyle name="Check Cell 2 6" xfId="42047" xr:uid="{9D219A17-2953-4A6E-BB58-29985C227E64}"/>
    <cellStyle name="Check Cell 2_4Q16" xfId="22577" xr:uid="{48EDB793-0446-409F-A48A-197C2A604E68}"/>
    <cellStyle name="Check Cell 3" xfId="22578" xr:uid="{5CE8E5C0-B90A-42EB-B87A-92EEE9324ECE}"/>
    <cellStyle name="Check Cell 3 2" xfId="22579" xr:uid="{7CBFFA54-B560-4193-90A8-414B0B7A219F}"/>
    <cellStyle name="Check Cell 3 2 2" xfId="22580" xr:uid="{F5A28881-BE57-4767-A844-C7E4EAAAA27E}"/>
    <cellStyle name="Check Cell 3 2 3" xfId="22581" xr:uid="{AF57CBED-4936-4997-96D3-4B71AE9D92B3}"/>
    <cellStyle name="Check Cell 3 2_AVA DVA EL" xfId="22582" xr:uid="{1684AF7D-D425-4997-83FB-B530D49F6BBF}"/>
    <cellStyle name="Check Cell 3 3" xfId="22583" xr:uid="{982F1FAA-78E5-4992-B7EA-528FEB9B9658}"/>
    <cellStyle name="Check Cell 3_AVA DVA EL" xfId="22584" xr:uid="{9654E3EA-34BB-4FC9-BC03-576975371FE6}"/>
    <cellStyle name="Check Cell 4" xfId="22585" xr:uid="{C4F0874B-86A8-4607-A903-CA6D8525BAA6}"/>
    <cellStyle name="Check Cell 4 2" xfId="22586" xr:uid="{AF8858DA-1A85-485C-ADA8-8B5D7CABE708}"/>
    <cellStyle name="Check Cell 4 2 2" xfId="22587" xr:uid="{D5F44652-7AA7-49A0-BA33-F018BA428908}"/>
    <cellStyle name="Check Cell 4 2 3" xfId="22588" xr:uid="{63CD2DF7-9C1E-4400-AB7E-EF0B3980EA5D}"/>
    <cellStyle name="Check Cell 4 2_AVA DVA EL" xfId="22589" xr:uid="{87E3F4B8-5BB2-4B8C-B454-403628EB0C52}"/>
    <cellStyle name="Check Cell 4 3" xfId="22590" xr:uid="{D59C514D-53CB-47B1-A5D1-EC9A543B6A62}"/>
    <cellStyle name="Check Cell 4 3 2" xfId="22591" xr:uid="{52A3A5D1-5E9A-4F6E-BDA9-E78FB57FB69A}"/>
    <cellStyle name="Check Cell 4 3 3" xfId="22592" xr:uid="{FFF01A4E-61C7-4476-9EA2-A513FC2C4960}"/>
    <cellStyle name="Check Cell 4 3_AVA DVA EL" xfId="22593" xr:uid="{E3EB0CD3-562A-4BE0-AD4F-5AC47D343445}"/>
    <cellStyle name="Check Cell 4 4" xfId="22594" xr:uid="{D8454E21-15FB-4AA5-A5E3-BB09843FFB47}"/>
    <cellStyle name="Check Cell 4 4 2" xfId="22595" xr:uid="{1DEEEA9F-5258-4E78-B310-858BED8BA007}"/>
    <cellStyle name="Check Cell 4 4 3" xfId="22596" xr:uid="{2C40BCF5-946F-4BDC-9526-DA25A170C6B2}"/>
    <cellStyle name="Check Cell 4 4_AVA DVA EL" xfId="22597" xr:uid="{993AE89A-61F2-4E28-BE1E-7B9FE5D8D740}"/>
    <cellStyle name="Check Cell 4 5" xfId="22598" xr:uid="{817B9F80-A54D-43C9-B409-6F3F93EE2D3D}"/>
    <cellStyle name="Check Cell 4_AVA DVA EL" xfId="22599" xr:uid="{3DBF8A5F-A131-447B-A2A2-61A1B891CEDC}"/>
    <cellStyle name="Check Cell 5" xfId="22600" xr:uid="{5307EF20-83F7-4834-BB79-BF1343799780}"/>
    <cellStyle name="Check Cell 5 2" xfId="22601" xr:uid="{BB5C9562-F688-4561-8E89-DE42A5E1E9AB}"/>
    <cellStyle name="Check Cell 5 2 2" xfId="22602" xr:uid="{DEADA0AB-2352-4ADE-8096-382DF89FD444}"/>
    <cellStyle name="Check Cell 5 2 3" xfId="22603" xr:uid="{E96F7870-8A9E-4AB3-A5A4-0D435D506066}"/>
    <cellStyle name="Check Cell 5 2_AVA DVA EL" xfId="22604" xr:uid="{647DE7C9-41E6-4EB1-8EB4-9952AE812C7C}"/>
    <cellStyle name="Check Cell 5 3" xfId="22605" xr:uid="{5DF63805-C9EC-4380-8B60-D8EAD54F838C}"/>
    <cellStyle name="Check Cell 5_AVA DVA EL" xfId="22606" xr:uid="{11DC9BE5-DB42-48AC-B14F-70CC6EB397AE}"/>
    <cellStyle name="Check Cell 6" xfId="22607" xr:uid="{3D5433DD-A48D-42B3-B06D-85277DAED4A5}"/>
    <cellStyle name="Check Cell 6 2" xfId="22608" xr:uid="{051C51FA-905D-4C3B-8284-8511C633AED2}"/>
    <cellStyle name="Check Cell 6 2 2" xfId="22609" xr:uid="{894C7031-7B0A-4C86-AF78-339FC66C7826}"/>
    <cellStyle name="Check Cell 6 2 3" xfId="22610" xr:uid="{182E7421-ADB2-4219-92EB-3416F3078D82}"/>
    <cellStyle name="Check Cell 6 2_AVA DVA EL" xfId="22611" xr:uid="{177EC142-8AFB-406E-87E3-3ACC05DAE41E}"/>
    <cellStyle name="Check Cell 6 3" xfId="22612" xr:uid="{2A853728-FC8E-4BA3-A692-387C06EFA91C}"/>
    <cellStyle name="Check Cell 6_AVA DVA EL" xfId="22613" xr:uid="{5A8DE984-DFA8-482F-A9AE-CB9714164C74}"/>
    <cellStyle name="Check Cell 7" xfId="22614" xr:uid="{29EF4F9B-A646-4A97-B031-5A3D8B11E15B}"/>
    <cellStyle name="Check Cell 7 2" xfId="22615" xr:uid="{BFDF05C6-4DBA-45E8-B7C6-289016737EBE}"/>
    <cellStyle name="Check Cell 7 2 2" xfId="22616" xr:uid="{94D24271-2280-4FDF-B2AA-D61A038D25C3}"/>
    <cellStyle name="Check Cell 7 2 3" xfId="22617" xr:uid="{8E2854C1-3450-4ADB-9879-CC9DF7067CC4}"/>
    <cellStyle name="Check Cell 7 2_AVA DVA EL" xfId="22618" xr:uid="{511C9B7B-CB7C-47BB-B925-11C58BF6262F}"/>
    <cellStyle name="Check Cell 7 3" xfId="22619" xr:uid="{75E5BFDC-8F1D-4D49-8D75-B76155F03904}"/>
    <cellStyle name="Check Cell 7_AVA DVA EL" xfId="22620" xr:uid="{59B00A6F-1B4C-4229-B682-BD8C4138CECC}"/>
    <cellStyle name="Check Cell 8" xfId="22621" xr:uid="{ACB0E5CF-9ECE-4128-9224-EB38870F6BC2}"/>
    <cellStyle name="Check Cell 8 2" xfId="22622" xr:uid="{ED8D6AE8-A3F3-4FD7-AE1A-80351525D52F}"/>
    <cellStyle name="Check Cell 8 2 2" xfId="22623" xr:uid="{6CAF3716-8C7E-4337-BB43-0E68BDA19780}"/>
    <cellStyle name="Check Cell 8 2 3" xfId="22624" xr:uid="{8CAA5181-0A8A-46F6-A3EE-F0188AFD1571}"/>
    <cellStyle name="Check Cell 8 2_AVA DVA EL" xfId="22625" xr:uid="{2E5F04C7-50E0-4D3D-8180-F2463A14787C}"/>
    <cellStyle name="Check Cell 8 3" xfId="22626" xr:uid="{BA1447AC-F82E-49BC-B1DA-164D8ED0F165}"/>
    <cellStyle name="Check Cell 8_AVA DVA EL" xfId="22627" xr:uid="{F089A3CC-7526-4AB4-BFF8-4222C2382940}"/>
    <cellStyle name="Check Cell 9" xfId="22628" xr:uid="{6F2BACD4-512D-4DA0-AB91-80DD7213EC72}"/>
    <cellStyle name="Check Cell 9 2" xfId="22629" xr:uid="{2C5A64F2-312C-47C8-84FD-59A6D8BFE949}"/>
    <cellStyle name="Check Cell 9 2 2" xfId="22630" xr:uid="{46BECB5E-906E-4027-AD76-CFCA281E60A4}"/>
    <cellStyle name="Check Cell 9 2 3" xfId="22631" xr:uid="{831DE48D-DC21-4D9F-A100-D9F7CB283197}"/>
    <cellStyle name="Check Cell 9 2_AVA DVA EL" xfId="22632" xr:uid="{D9EDFF81-B8BC-4AEE-B20B-80C9F4819F04}"/>
    <cellStyle name="Check Cell 9 3" xfId="22633" xr:uid="{4ED15D2C-DF64-4172-B66C-C123A0608A2B}"/>
    <cellStyle name="Check Cell 9_AVA DVA EL" xfId="22634" xr:uid="{BEF973EB-3979-4C51-B137-006B0D27EC66}"/>
    <cellStyle name="Check Cell_4Q16" xfId="22635" xr:uid="{98114152-60C6-40C4-A09B-0B3C5C086538}"/>
    <cellStyle name="Check_AVA DVA EL" xfId="22636" xr:uid="{BCD7D13C-168D-483D-8DCF-F782C2B9A624}"/>
    <cellStyle name="checkExposure" xfId="22637" xr:uid="{0387DB09-1E9C-4AAF-9BD2-E2EF581E4F8C}"/>
    <cellStyle name="Cím" xfId="22638" xr:uid="{83FED00B-8150-44D3-A8FE-65F3366585F3}"/>
    <cellStyle name="Cím 2" xfId="22639" xr:uid="{8D75F44C-5F3B-4DF9-8F77-FBAB3EB75232}"/>
    <cellStyle name="Cím_AVA DVA EL" xfId="22640" xr:uid="{9F2100C9-8A8D-4B31-9B74-B32AE7469904}"/>
    <cellStyle name="Címsor 1" xfId="22641" xr:uid="{3087471A-B966-4A47-A0FE-A24D08DC62DC}"/>
    <cellStyle name="Címsor 1 2" xfId="22642" xr:uid="{1B32C178-2B1F-4F57-A773-8F4014F50726}"/>
    <cellStyle name="Címsor 1_AVA DVA EL" xfId="22643" xr:uid="{08A02357-FDFE-4E89-9F73-4C13BF373DD8}"/>
    <cellStyle name="Címsor 2" xfId="22644" xr:uid="{599B7020-7D56-49CC-ADA9-61D280FA06ED}"/>
    <cellStyle name="Címsor 2 2" xfId="22645" xr:uid="{7CF30E8C-8BD3-4FF1-B9E4-2502112AF4E0}"/>
    <cellStyle name="Címsor 2_AVA DVA EL" xfId="22646" xr:uid="{F8587439-FBC4-40D2-8079-46F82964CAD0}"/>
    <cellStyle name="Címsor 3" xfId="22647" xr:uid="{2DD1658B-CE82-4D5A-B115-DBD259B4DA1B}"/>
    <cellStyle name="Címsor 3 2" xfId="22648" xr:uid="{4C883E66-F3DF-42FF-8EE4-0365AF64472E}"/>
    <cellStyle name="Címsor 3_AVA DVA EL" xfId="22649" xr:uid="{1BB424E2-FCBD-4479-9E25-2AD948DAF4F6}"/>
    <cellStyle name="Címsor 4" xfId="22650" xr:uid="{5384B3ED-68EA-4E74-A09B-E4B738A66DFE}"/>
    <cellStyle name="Címsor 4 2" xfId="22651" xr:uid="{8ACC0A25-5A0D-43AE-B3CA-4B450190EB83}"/>
    <cellStyle name="Címsor 4_AVA DVA EL" xfId="22652"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 2 2" xfId="42049" xr:uid="{FAD2E7B8-9693-4BBA-98AB-068EAC776A3F}"/>
    <cellStyle name="claire 2 2 2_Loans &amp; comm." xfId="42048" xr:uid="{F4D679F4-B365-481F-9037-01B921DB04C6}"/>
    <cellStyle name="claire 2 2 3" xfId="42050" xr:uid="{DD3AFCBF-F969-4BEF-8AE9-7920A4EF6A3F}"/>
    <cellStyle name="claire 2 2_Expenses" xfId="6345" xr:uid="{88A1F263-B86E-442F-B078-55D019C5915B}"/>
    <cellStyle name="claire 2 3" xfId="6346" xr:uid="{2D2043CB-C61C-4EA7-AB52-E64434E90041}"/>
    <cellStyle name="claire 2 3 2" xfId="42052" xr:uid="{F4A2F275-0685-4538-AC48-B30879343CFE}"/>
    <cellStyle name="claire 2 3_Loans &amp; comm." xfId="42051" xr:uid="{E48CEA03-CF44-486B-A222-D4612EFFDF6E}"/>
    <cellStyle name="claire 2 4" xfId="42053" xr:uid="{F0E2DC9E-923C-4F6B-8776-8C100F14B20C}"/>
    <cellStyle name="claire 2 4 2" xfId="42054" xr:uid="{EF8D4926-994B-412C-82D3-A04575B1A9BE}"/>
    <cellStyle name="claire 2 5" xfId="42055" xr:uid="{5808DED1-660A-4298-ADBA-B60A51BB9581}"/>
    <cellStyle name="claire 2_AVA DVA EL" xfId="22653"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654"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655" xr:uid="{24995D56-D594-49FF-BCF4-B679869B29EB}"/>
    <cellStyle name="claire 4" xfId="6357" xr:uid="{7AF9215B-3C34-4D1C-BB3E-D641B6AA2B78}"/>
    <cellStyle name="claire 4 2" xfId="6358" xr:uid="{639695E0-075D-4A34-9BE8-713778290AA1}"/>
    <cellStyle name="claire 4 2 2" xfId="6359" xr:uid="{C5B3462E-B704-46D7-B0DF-DFA04550F055}"/>
    <cellStyle name="claire 4 2 2 2" xfId="42057" xr:uid="{90438BB5-3AF7-4F88-B776-740A2CABF95A}"/>
    <cellStyle name="claire 4 2 2_Loans &amp; comm." xfId="42056" xr:uid="{F75C362B-2EE4-41A4-90B2-6347E5DB2F06}"/>
    <cellStyle name="claire 4 2 3" xfId="42058" xr:uid="{3BAB6116-F6EE-45AA-93A0-D477143C5CA5}"/>
    <cellStyle name="claire 4 2_Expenses" xfId="6360" xr:uid="{C63AC5FB-EABF-44A4-B63B-ED92BFACC3EE}"/>
    <cellStyle name="claire 4 3" xfId="6361" xr:uid="{B1F4E394-D179-4F7C-B9C8-1347A8E5534F}"/>
    <cellStyle name="claire 4 3 2" xfId="42060" xr:uid="{C2C6F63F-7D99-4F41-919D-07E6E1D25370}"/>
    <cellStyle name="claire 4 3_Loans &amp; comm." xfId="42059" xr:uid="{CB14A4CA-FE48-4B91-B269-14ED7889F248}"/>
    <cellStyle name="claire 4 4" xfId="42061" xr:uid="{B7D15C17-8DFB-4AFA-9D0D-EC42DFCE6FC4}"/>
    <cellStyle name="claire 4_AVA DVA EL" xfId="22656" xr:uid="{ADFB473C-FD65-4A74-AB74-0336EBD6E48E}"/>
    <cellStyle name="claire 5" xfId="6362" xr:uid="{C63A25C0-F251-4E78-BC48-2FB310F49135}"/>
    <cellStyle name="claire 5 2" xfId="6363" xr:uid="{63BC50E5-1031-4B3D-B54B-F42FDFB55579}"/>
    <cellStyle name="claire 5 2 2" xfId="6364" xr:uid="{1AD6C187-DFEB-4995-85CE-5F9A1BA95E2E}"/>
    <cellStyle name="claire 5 2 2 2" xfId="42063" xr:uid="{C00D6850-84D9-459B-BC1D-EF32FB86EE35}"/>
    <cellStyle name="claire 5 2 2_Loans &amp; comm." xfId="42062" xr:uid="{49BDA7DA-F154-40C9-BFA9-EFB62D39A853}"/>
    <cellStyle name="claire 5 2 3" xfId="42064" xr:uid="{592360D7-3BE2-4FB0-AC9C-CF8B5891400D}"/>
    <cellStyle name="claire 5 2_Expenses" xfId="6365" xr:uid="{F9F81F86-B896-4DC5-A939-62DD62E3FFC7}"/>
    <cellStyle name="claire 5 3" xfId="6366" xr:uid="{4263F443-09AB-4C1A-A9B4-23B18784214A}"/>
    <cellStyle name="claire 5 3 2" xfId="42066" xr:uid="{665E9441-F007-47FE-8C57-9368761D2C8E}"/>
    <cellStyle name="claire 5 3_Loans &amp; comm." xfId="42065" xr:uid="{FF16D3D4-E3CB-4B83-9D41-61E3C213C436}"/>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 2 2" xfId="42068" xr:uid="{0E827431-CAD1-48CB-8D77-2CFDDD7F284D}"/>
    <cellStyle name="claire 6 2 2_Loans &amp; comm." xfId="42067" xr:uid="{3E987C97-85CC-4CEB-B4C6-B00D6D7910AB}"/>
    <cellStyle name="claire 6 2 3" xfId="42069" xr:uid="{7BE9998D-BC0C-4727-B8DA-798B1F9ABF21}"/>
    <cellStyle name="claire 6 2_Expenses" xfId="6373" xr:uid="{14F138D7-F62D-4224-A151-4516B8B6CA91}"/>
    <cellStyle name="claire 6 3" xfId="6374" xr:uid="{AFCE186B-8CC8-4782-B8C6-7D3CCE9F4D8A}"/>
    <cellStyle name="claire 6 3 2" xfId="42071" xr:uid="{52C50024-2FE8-4691-9420-F585ACA7AC2E}"/>
    <cellStyle name="claire 6 3_Loans &amp; comm." xfId="42070" xr:uid="{5BFD8D4D-0CC8-4D1E-8160-10435CEA9A73}"/>
    <cellStyle name="claire 6 4" xfId="42072" xr:uid="{B6B8AEFC-CD9F-46EA-802E-7202E27FE275}"/>
    <cellStyle name="claire 6_Expenses" xfId="6375" xr:uid="{189D2FC1-B59D-41EB-B424-20A8B1DF3ED1}"/>
    <cellStyle name="claire 7" xfId="6376" xr:uid="{AACBAB0C-52F2-49A9-B1A1-5A537881A4DA}"/>
    <cellStyle name="claire 7 2" xfId="6377" xr:uid="{247A0AF0-F2AB-454B-949C-9584D0AB8D45}"/>
    <cellStyle name="claire 7 2 2" xfId="42074" xr:uid="{F741E623-BB30-4F73-9ADA-ECD784495260}"/>
    <cellStyle name="claire 7 2_Loans &amp; comm." xfId="42073" xr:uid="{3B049A20-95B0-4548-85A8-0638B6BA507D}"/>
    <cellStyle name="claire 7 3" xfId="6378" xr:uid="{B9EEF81A-CF37-443A-B34A-BC61C2516535}"/>
    <cellStyle name="claire 7 3 2" xfId="42076" xr:uid="{FB034B2A-EF69-4690-A906-E434E6F4F5DE}"/>
    <cellStyle name="claire 7 3_Loans &amp; comm." xfId="42075" xr:uid="{4B17A0EF-86B5-4745-B565-214E508B46FB}"/>
    <cellStyle name="claire 7 4" xfId="42077" xr:uid="{3B2C710E-488B-4EF8-9142-FE24F5465676}"/>
    <cellStyle name="claire 7_Expenses" xfId="6379" xr:uid="{39C82E44-3C2F-4129-8BAF-41BEFBD3EB0B}"/>
    <cellStyle name="claire 8" xfId="6380" xr:uid="{928EADF9-411B-4AF1-9312-399AED463C0C}"/>
    <cellStyle name="claire 8 2" xfId="42079" xr:uid="{415FFC44-5132-4AEC-ACAF-12AFADBE2131}"/>
    <cellStyle name="claire 8_Loans &amp; comm." xfId="42078" xr:uid="{6D350FDA-4452-422C-8CAF-77DF3E0D4F55}"/>
    <cellStyle name="claire 9" xfId="6381" xr:uid="{A34F7345-E382-45EE-B431-719AC5CCF156}"/>
    <cellStyle name="claire 9 2" xfId="42081" xr:uid="{C75705A7-55D4-47CD-8C6A-DD465AEB649E}"/>
    <cellStyle name="claire 9_Loans &amp; comm." xfId="42080" xr:uid="{F7CB1F51-4C4B-494A-ADE9-2712304B9223}"/>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657" xr:uid="{CEFEE9B0-8FE3-4D61-AAE2-95D09F1E13AC}"/>
    <cellStyle name="Clear cells (official version) 2 3" xfId="22658" xr:uid="{53B2E6DA-668D-456D-A22A-70AC4B32E440}"/>
    <cellStyle name="Clear cells (official version) 2_AVA DVA EL" xfId="22659" xr:uid="{5DEC7B64-D97C-4243-B967-21986958B154}"/>
    <cellStyle name="Clear cells (official version) 3" xfId="22660" xr:uid="{02246977-D81C-4BEB-A006-FED987FE9C66}"/>
    <cellStyle name="Clear cells (official version) 4" xfId="22661" xr:uid="{9E8D285A-C21C-48E7-907A-1FC837404399}"/>
    <cellStyle name="Clear cells (official version)_AVA DVA EL" xfId="22662" xr:uid="{337FAC80-3BE0-4C04-8B55-CB2959ED3C41}"/>
    <cellStyle name="Clear cells (old version schema A)" xfId="6385" xr:uid="{093A8447-5AF5-4249-8F00-15614FAC59A2}"/>
    <cellStyle name="Clear cells (old version schema A) 2" xfId="22663" xr:uid="{8A2420B7-77EE-45B4-A98A-689B0BE6DE45}"/>
    <cellStyle name="Clear cells (old version schema A) 3" xfId="22664" xr:uid="{6593A2D9-7F24-464F-A77E-DD3565B35FC8}"/>
    <cellStyle name="Clear cells (old version schema A)_AVA DVA EL" xfId="22665" xr:uid="{EC935D4D-2121-4D04-AD05-C57F21FA927C}"/>
    <cellStyle name="Column Title" xfId="6386" xr:uid="{C2C0D698-1814-41D0-9CB0-BD762149968A}"/>
    <cellStyle name="Column Title 2" xfId="22666" xr:uid="{518D8916-37E3-4638-9203-CCB0BF497EC7}"/>
    <cellStyle name="Column Title 3" xfId="22667" xr:uid="{04899ACC-3DED-4EFF-B0E6-53916CDF3B3D}"/>
    <cellStyle name="Column Title_AVA DVA EL" xfId="22668" xr:uid="{3EB68D1B-1213-446A-B18B-2806688A8AFA}"/>
    <cellStyle name="Comma" xfId="41868" xr:uid="{7314C494-5A67-40F2-9B73-2213830F6517}"/>
    <cellStyle name="Comma [0]" xfId="40529" xr:uid="{3CE55532-25BD-4FEF-8A3A-80447350E96E}"/>
    <cellStyle name="Comma [0] 2" xfId="22669" xr:uid="{BE0BE620-5005-4947-B343-7AB194564E50}"/>
    <cellStyle name="Comma [0] 3" xfId="22670" xr:uid="{98AB40BB-88F5-41ED-B8DB-8C6F2A0A2730}"/>
    <cellStyle name="Comma [0]_Cap.adeq" xfId="41865" xr:uid="{00FC1820-9C30-4436-8295-5FF8F2788B2A}"/>
    <cellStyle name="Comma [00]" xfId="6387" xr:uid="{6C2E27AC-62A3-43DD-B810-84B6B2DA38DF}"/>
    <cellStyle name="Comma [1]" xfId="6388" xr:uid="{13073BEB-70B0-40F3-B5FD-480850BC6BF6}"/>
    <cellStyle name="Comma [1] 2" xfId="6389" xr:uid="{436BC364-5075-4A7C-9921-AC439EC170B4}"/>
    <cellStyle name="Comma [1] 2 2" xfId="22671" xr:uid="{4C8CA285-798B-4814-887F-D9B8590A19F0}"/>
    <cellStyle name="Comma [1] 2 3" xfId="22672" xr:uid="{7D2CF864-72E8-449E-885B-48765287E985}"/>
    <cellStyle name="Comma [1] 2_AVA DVA EL" xfId="22673" xr:uid="{D89DA514-53FC-4AD1-9852-E1CE22F5C198}"/>
    <cellStyle name="Comma [1] 3" xfId="22674" xr:uid="{98E7ADAB-5FB8-4ABD-9126-2179D6B30E67}"/>
    <cellStyle name="Comma [1] 4" xfId="22675" xr:uid="{3A98FC7D-D94C-4F02-886B-C98BFFDC938D}"/>
    <cellStyle name="Comma [1]_AVA DVA EL" xfId="22676" xr:uid="{D0CEFD0B-4D15-4E0E-B547-04FF4BE3DE20}"/>
    <cellStyle name="Comma [3]" xfId="6390" xr:uid="{ACCB9358-5C13-4308-9540-30D1DE5E4FF1}"/>
    <cellStyle name="Comma [3] 2" xfId="22677" xr:uid="{BA30889D-6D07-4C01-A7E9-0B2D8453E517}"/>
    <cellStyle name="Comma [3] 3" xfId="22678" xr:uid="{AE278F71-B868-4CF4-AAA7-49D03CC62163}"/>
    <cellStyle name="Comma [3]_AVA DVA EL" xfId="22679" xr:uid="{C907956C-7109-4459-B5DE-0996982B4847}"/>
    <cellStyle name="Comma 0" xfId="6391" xr:uid="{EFAD4BAF-D460-4713-B51B-CFB52817B92D}"/>
    <cellStyle name="Comma 0 2" xfId="22680" xr:uid="{8D8BFA27-B00F-4AC5-8CDD-2237F4491944}"/>
    <cellStyle name="Comma 0 3" xfId="22681" xr:uid="{4588DB60-284A-475D-A885-181AA3C8E835}"/>
    <cellStyle name="Comma 0*" xfId="6392" xr:uid="{B5462FB3-7CC9-41E8-BB54-E6CD63DDFF44}"/>
    <cellStyle name="Comma 0* 2" xfId="22682" xr:uid="{258B8360-B26E-48D7-B688-E1B45BCACC6B}"/>
    <cellStyle name="Comma 0* 3" xfId="22683" xr:uid="{AB2829BA-F356-4BA1-9C4B-85B2E90E8EAB}"/>
    <cellStyle name="Comma 0*_AVA DVA EL" xfId="22684" xr:uid="{7C81641D-3BD4-4890-B506-A66A361C26B1}"/>
    <cellStyle name="Comma 0_29-04-021" xfId="6393" xr:uid="{22DEE057-8FAB-4F59-8535-A9E8D504E139}"/>
    <cellStyle name="Comma 10" xfId="10" xr:uid="{F21A292A-777E-488D-A93B-D2DEA449553F}"/>
    <cellStyle name="Comma 10 2" xfId="22685" xr:uid="{E1E77626-BD40-4CDA-9097-F639AD784723}"/>
    <cellStyle name="Comma 10 2 2" xfId="22686" xr:uid="{F14735C8-E381-48E5-AE18-5C8F7826FFD4}"/>
    <cellStyle name="Comma 10 2 2 2" xfId="22687" xr:uid="{C72F2729-41DD-4F4F-BBAB-E3D0A8C19C27}"/>
    <cellStyle name="Comma 10 2 2 3" xfId="22688" xr:uid="{D8C07C4B-97AC-42A3-BC90-A7FE08CEDFBB}"/>
    <cellStyle name="Comma 10 2 2_AVA DVA EL" xfId="22689" xr:uid="{67AA85B6-BBD0-48F0-B108-3FB1425B69BE}"/>
    <cellStyle name="Comma 10 2 3" xfId="22690" xr:uid="{3449C54A-DB51-436F-8052-039BD5D8C685}"/>
    <cellStyle name="Comma 10 2 4" xfId="22691" xr:uid="{49B3EFA6-3F3A-41EB-9279-0A5E801D3C1D}"/>
    <cellStyle name="Comma 10 2_AVA DVA EL" xfId="22692" xr:uid="{1E50DF73-E080-46F4-95FF-DC9FB1D0B748}"/>
    <cellStyle name="Comma 10 3" xfId="22693" xr:uid="{F5E44314-1EC3-4650-9FBC-84B15DB17456}"/>
    <cellStyle name="Comma 10 3 2" xfId="22694" xr:uid="{1579F97F-A521-4D0C-BF30-F56C0A51761D}"/>
    <cellStyle name="Comma 10 3 3" xfId="22695" xr:uid="{B09241E2-0557-453A-9ECE-677DF821E087}"/>
    <cellStyle name="Comma 10 3_AVA DVA EL" xfId="22696" xr:uid="{CD63BB4D-6297-431C-BCC6-278EE2592ADB}"/>
    <cellStyle name="Comma 10 4" xfId="22697" xr:uid="{121939B5-AE73-40FE-A2C7-9F3A29AE7C0C}"/>
    <cellStyle name="Comma 10 5" xfId="22698" xr:uid="{568C5084-3E5B-4B46-981D-538B3D1DF3D6}"/>
    <cellStyle name="Comma 10_AVA DVA EL" xfId="22699" xr:uid="{8D263918-5E51-4FDB-BB12-C9DD0866164B}"/>
    <cellStyle name="Comma 11" xfId="6394" xr:uid="{3A9D9899-D8D3-4606-B8F9-35D789D6FBE5}"/>
    <cellStyle name="Comma 11 2" xfId="22700" xr:uid="{612C9601-8CD8-43F8-9BA4-2FCD17BE26A5}"/>
    <cellStyle name="Comma 11 2 2" xfId="22701" xr:uid="{25B19D38-74ED-4764-A96D-C5F0AB60A2AC}"/>
    <cellStyle name="Comma 11 2 2 2" xfId="22702" xr:uid="{FE0DC92B-AD63-4D67-9F96-6A20309320E0}"/>
    <cellStyle name="Comma 11 2 2 3" xfId="22703" xr:uid="{83B37B8A-77D1-499D-8F0F-2FE0372F33C4}"/>
    <cellStyle name="Comma 11 2 2_AVA DVA EL" xfId="22704" xr:uid="{B514E30B-DB37-406B-8F02-3D60DFE812AA}"/>
    <cellStyle name="Comma 11 2 3" xfId="22705" xr:uid="{61841681-D59F-4893-AD1A-3AEA120299DF}"/>
    <cellStyle name="Comma 11 2 4" xfId="22706" xr:uid="{F99DC5DE-B5B2-422B-98E9-3945B9E3E737}"/>
    <cellStyle name="Comma 11 2_AVA DVA EL" xfId="22707" xr:uid="{A449B3F0-D817-48DA-B48C-B80F0B132E67}"/>
    <cellStyle name="Comma 11 3" xfId="22708" xr:uid="{513A680C-EEF0-4C3B-AB03-E5427B0B54E4}"/>
    <cellStyle name="Comma 11 3 2" xfId="22709" xr:uid="{72FD9CC5-D821-4B99-B6F5-F38E5FCB0145}"/>
    <cellStyle name="Comma 11 3 3" xfId="22710" xr:uid="{8420BA2C-CA37-4060-8ED8-81113A1E77BC}"/>
    <cellStyle name="Comma 11 3_AVA DVA EL" xfId="22711" xr:uid="{0FCB4132-856F-4128-A86D-9736991D7609}"/>
    <cellStyle name="Comma 11 4" xfId="22712" xr:uid="{6DC539F6-239C-4F05-AA2E-9D10FE2A0A10}"/>
    <cellStyle name="Comma 11 5" xfId="22713" xr:uid="{1489C4AC-2CDA-44DF-A402-6E009750CEA5}"/>
    <cellStyle name="Comma 11_AVA DVA EL" xfId="22714" xr:uid="{A46647CD-6C0B-46D1-83ED-D61EF702050B}"/>
    <cellStyle name="Comma 12" xfId="6395" xr:uid="{FD366E17-9400-437D-9EA5-8E01D5C42D53}"/>
    <cellStyle name="Comma 12 2" xfId="22715" xr:uid="{FB751A66-1806-4F62-B6A6-DA4DC2C1D4CD}"/>
    <cellStyle name="Comma 12 2 2" xfId="22716" xr:uid="{91B3F043-7AA2-4AEE-AFB2-971C46EE19BB}"/>
    <cellStyle name="Comma 12 2 2 2" xfId="22717" xr:uid="{7DFA586C-4CA6-480B-9E6A-7DA22CEEBDF8}"/>
    <cellStyle name="Comma 12 2 2 3" xfId="22718" xr:uid="{4660FC9A-BA57-4F12-85D9-869A38C2D63D}"/>
    <cellStyle name="Comma 12 2 2_AVA DVA EL" xfId="22719" xr:uid="{8C92985A-6CE0-4F84-A222-85D556FF82AD}"/>
    <cellStyle name="Comma 12 2 3" xfId="22720" xr:uid="{A02AAD6C-012E-4EE0-B9DB-D8B64A1396FA}"/>
    <cellStyle name="Comma 12 2 4" xfId="22721" xr:uid="{83604505-4A91-4AE5-ADFD-5CD21EBE6464}"/>
    <cellStyle name="Comma 12 2_AVA DVA EL" xfId="22722" xr:uid="{4412E381-0C37-4B77-B0C1-96FCB0EF9740}"/>
    <cellStyle name="Comma 12 3" xfId="22723" xr:uid="{BAB1B884-0314-4C94-8652-F4DE7AC9ADCB}"/>
    <cellStyle name="Comma 12 3 2" xfId="22724" xr:uid="{7DF17988-AFEB-491C-8917-9E7FF5C48D60}"/>
    <cellStyle name="Comma 12 3 3" xfId="22725" xr:uid="{A17D10A0-773F-4D44-8DC0-D0DE85800F5F}"/>
    <cellStyle name="Comma 12 3_AVA DVA EL" xfId="22726" xr:uid="{34B0D1D8-FC49-43AA-B9CE-6387D2029377}"/>
    <cellStyle name="Comma 12 4" xfId="22727" xr:uid="{7C32534F-3B1A-4C2F-BFF6-94768E08D751}"/>
    <cellStyle name="Comma 12 5" xfId="22728" xr:uid="{2771577E-89DD-458D-B27E-5B1F9210038A}"/>
    <cellStyle name="Comma 12_AVA DVA EL" xfId="22729" xr:uid="{1351E863-1D73-4591-A7B4-BF6110F92160}"/>
    <cellStyle name="Comma 13" xfId="6396" xr:uid="{A0E31F91-71B5-41AB-9B52-C280BFEEA7E1}"/>
    <cellStyle name="Comma 13 2" xfId="22730" xr:uid="{A3472A08-0A95-4D13-AE27-0C177C8C9674}"/>
    <cellStyle name="Comma 13 2 2" xfId="22731" xr:uid="{CE1F158D-C1BC-4529-B5F8-30D7DF0F3C8E}"/>
    <cellStyle name="Comma 13 2 2 2" xfId="22732" xr:uid="{05108B20-1EC2-43F3-B1C0-0C6A8A31BD5B}"/>
    <cellStyle name="Comma 13 2 2 3" xfId="22733" xr:uid="{74E3FE33-BF55-4641-AB29-C5BF769D2F56}"/>
    <cellStyle name="Comma 13 2 2_AVA DVA EL" xfId="22734" xr:uid="{0517B2D9-EC2D-4016-8B3C-FC8BD3C17901}"/>
    <cellStyle name="Comma 13 2 3" xfId="22735" xr:uid="{25605EA1-4C9F-48D5-9A31-7381EFF43E98}"/>
    <cellStyle name="Comma 13 2 4" xfId="22736" xr:uid="{F9010337-1EF3-431E-925B-7A4A6647E426}"/>
    <cellStyle name="Comma 13 2_AVA DVA EL" xfId="22737" xr:uid="{7F1006F7-1D8E-45A5-B49F-A02901AFB781}"/>
    <cellStyle name="Comma 13 3" xfId="22738" xr:uid="{F9958CC0-5A76-428D-B9F2-27B7BF0CD5DB}"/>
    <cellStyle name="Comma 13 3 2" xfId="22739" xr:uid="{0D97A7B2-A19F-452C-BEB3-FBCF1C8E030C}"/>
    <cellStyle name="Comma 13 3 3" xfId="22740" xr:uid="{E5806597-70BB-4A71-9E24-E4B2C1D3E9A0}"/>
    <cellStyle name="Comma 13 3_AVA DVA EL" xfId="22741" xr:uid="{2AA01EEF-E1B1-4BEF-9325-058B3A816CE8}"/>
    <cellStyle name="Comma 13 4" xfId="22742" xr:uid="{92C5863B-EDB1-4B60-BCBA-17D026917FCA}"/>
    <cellStyle name="Comma 13 5" xfId="22743" xr:uid="{2898B34D-0BDC-4425-8513-F03EA6F60A2E}"/>
    <cellStyle name="Comma 13_AVA DVA EL" xfId="22744" xr:uid="{15FCCBFB-9699-4913-A686-360621B6B86C}"/>
    <cellStyle name="Comma 14" xfId="7" xr:uid="{A514D6FE-8CB6-4C66-B67E-BE082FCD2742}"/>
    <cellStyle name="Comma 14 2" xfId="22745" xr:uid="{F99DF887-D6DC-482A-9B39-C4C57F349A1F}"/>
    <cellStyle name="Comma 14 2 2" xfId="22746" xr:uid="{F1C4B573-78E9-4268-9693-3ABE05A39166}"/>
    <cellStyle name="Comma 14 2 3" xfId="22747" xr:uid="{F875A0BE-629C-497A-8AE2-A9AD746B6464}"/>
    <cellStyle name="Comma 14 2_AVA DVA EL" xfId="22748" xr:uid="{E55304C8-1F98-49F5-9C29-DF41C99CC1FA}"/>
    <cellStyle name="Comma 14 3" xfId="22749" xr:uid="{15260722-1FC2-477A-B07C-D865ABC32E29}"/>
    <cellStyle name="Comma 14 4" xfId="22750" xr:uid="{243EC156-200A-41C9-BE71-68E3B931FD51}"/>
    <cellStyle name="Comma 14_AVA DVA EL" xfId="22751" xr:uid="{35BD8318-BC1B-4A2C-B6AE-295A5340F837}"/>
    <cellStyle name="Comma 15" xfId="6397" xr:uid="{E0CDFFDB-4060-4D22-A0E4-48A0286D94AD}"/>
    <cellStyle name="Comma 15 2" xfId="22752" xr:uid="{7405588C-86F9-4E7C-934F-00C8B9FC6708}"/>
    <cellStyle name="Comma 15 3" xfId="22753" xr:uid="{27C849BA-B0CD-43BE-BB49-57AB6668A08A}"/>
    <cellStyle name="Comma 15_AVA DVA EL" xfId="22754" xr:uid="{5221D1FD-76AD-4A73-A500-7AC94E0B426C}"/>
    <cellStyle name="Comma 16" xfId="6398" xr:uid="{A257B68A-EB0D-4CC4-880F-2C49EE58B3E6}"/>
    <cellStyle name="Comma 16 2" xfId="22755" xr:uid="{558D8EC6-E076-4420-A49B-005B8153723F}"/>
    <cellStyle name="Comma 16 3" xfId="22756" xr:uid="{1FE5CA47-279C-45BB-BBCB-692273F68269}"/>
    <cellStyle name="Comma 16_AVA DVA EL" xfId="22757" xr:uid="{228EF6DB-4E17-4498-BC72-69A9613AC2A6}"/>
    <cellStyle name="Comma 17" xfId="6399" xr:uid="{8794D734-3605-4804-B406-4E4C68CC1143}"/>
    <cellStyle name="Comma 17 2" xfId="41294" xr:uid="{11689056-F76F-401E-AA3C-7234FC318FE6}"/>
    <cellStyle name="Comma 17_Factbook" xfId="41295" xr:uid="{75711D60-25D2-4A52-88F5-B5B0A118E8E7}"/>
    <cellStyle name="Comma 18" xfId="6400" xr:uid="{A2FFBBED-C32D-45D6-B942-3E4DEEFC2C28}"/>
    <cellStyle name="Comma 18 2" xfId="41296" xr:uid="{DCE432A9-9E5A-439F-BCC8-BDF4AC7BB601}"/>
    <cellStyle name="Comma 18_Factbook" xfId="41297" xr:uid="{F38419FC-A3CA-4760-9CA6-9FD205B8B7A6}"/>
    <cellStyle name="Comma 19" xfId="6401" xr:uid="{9BAD2AB2-D34A-4DD6-BD79-223FFDBBAB7C}"/>
    <cellStyle name="Comma 19 2" xfId="41298" xr:uid="{81C075F1-66A0-4E66-B90E-081332C563A8}"/>
    <cellStyle name="Comma 19_Factbook" xfId="41299" xr:uid="{D5AD4BE9-4726-4A9A-BD68-662FD9432EA9}"/>
    <cellStyle name="Comma 2" xfId="6402" xr:uid="{242A0D48-4356-46B4-8B74-342BAECC1675}"/>
    <cellStyle name="Comma 2 10" xfId="22758" xr:uid="{9006B90A-01F9-46BA-9006-B00B752727EB}"/>
    <cellStyle name="Comma 2 10 2" xfId="22759" xr:uid="{8E63E7D5-471D-4E3A-8276-8DB5360DC3A6}"/>
    <cellStyle name="Comma 2 10 2 2" xfId="22760" xr:uid="{D90CD782-E960-49A3-9905-32DE38E6597D}"/>
    <cellStyle name="Comma 2 10 2 3" xfId="22761" xr:uid="{84FB8F9A-F0D8-4DA4-B4DF-9FA92DCD2630}"/>
    <cellStyle name="Comma 2 10 2_AVA DVA EL" xfId="22762" xr:uid="{0120D80D-61C7-4596-A978-096796EE74CA}"/>
    <cellStyle name="Comma 2 10 3" xfId="22763" xr:uid="{162F0669-031F-4F64-8A50-136611B0EBEC}"/>
    <cellStyle name="Comma 2 10_AVA DVA EL" xfId="22764" xr:uid="{E862293A-CE51-4371-A08D-20548A5D68FA}"/>
    <cellStyle name="Comma 2 11" xfId="22765" xr:uid="{0CC1721D-7178-4990-B2B6-4B2CB2F62923}"/>
    <cellStyle name="Comma 2 11 2" xfId="22766" xr:uid="{94E41A94-620B-4B77-8B8C-99B18E33BD9E}"/>
    <cellStyle name="Comma 2 11 2 2" xfId="22767" xr:uid="{588E36C6-C7DE-4382-989B-0E175A7E45A8}"/>
    <cellStyle name="Comma 2 11 2 3" xfId="22768" xr:uid="{69E7CA9D-05D5-4E14-93A2-052EA02430EF}"/>
    <cellStyle name="Comma 2 11 2_AVA DVA EL" xfId="22769" xr:uid="{F60DA12D-B017-4723-91C7-B4C3058631B1}"/>
    <cellStyle name="Comma 2 11 3" xfId="22770" xr:uid="{683D89E0-7617-43FD-A79B-E60E24831967}"/>
    <cellStyle name="Comma 2 11_AVA DVA EL" xfId="22771" xr:uid="{72417814-B750-447C-82B7-F1CDD37DCF83}"/>
    <cellStyle name="Comma 2 12" xfId="22772" xr:uid="{2F6D663D-E16C-4DA8-B396-04573CD15899}"/>
    <cellStyle name="Comma 2 12 2" xfId="22773" xr:uid="{6DCE270A-92D2-47D6-9C3A-CED627813262}"/>
    <cellStyle name="Comma 2 12 2 2" xfId="22774" xr:uid="{9A5A2739-0D33-4839-A5B3-386D8C6195B2}"/>
    <cellStyle name="Comma 2 12 2 3" xfId="22775" xr:uid="{D939A783-FDBB-4BF9-8E8C-B8890E9CD80D}"/>
    <cellStyle name="Comma 2 12 2_AVA DVA EL" xfId="22776" xr:uid="{91FF5D3D-9E79-41ED-991A-97AC97FE9675}"/>
    <cellStyle name="Comma 2 12 3" xfId="22777" xr:uid="{614B29F9-482C-4CA4-90F4-426CC339DC66}"/>
    <cellStyle name="Comma 2 12 4" xfId="22778" xr:uid="{BFC242BE-EFFF-48B6-9B69-9AF3E2263FEB}"/>
    <cellStyle name="Comma 2 12_AVA DVA EL" xfId="22779" xr:uid="{F6FC2ECA-94D9-4799-96BE-D8AFD32AB2B3}"/>
    <cellStyle name="Comma 2 13" xfId="22780" xr:uid="{BEBC3922-122E-4520-84A9-5C417F9495D3}"/>
    <cellStyle name="Comma 2 13 2" xfId="22781" xr:uid="{ECC33A7E-639E-4844-B5A2-EF78501D331E}"/>
    <cellStyle name="Comma 2 13 3" xfId="22782" xr:uid="{ED4393F2-88A1-41B6-9D17-FE2978E9A6F6}"/>
    <cellStyle name="Comma 2 13_AVA DVA EL" xfId="22783" xr:uid="{AE3DA679-3A85-41FE-8E5C-84CF7D444988}"/>
    <cellStyle name="Comma 2 14" xfId="22784" xr:uid="{33604C9E-787A-4B41-B583-885583163540}"/>
    <cellStyle name="Comma 2 14 2" xfId="22785" xr:uid="{E9ADD262-41C0-4997-BB18-D6FCDC2156F8}"/>
    <cellStyle name="Comma 2 14 3" xfId="22786" xr:uid="{6B910828-68FA-48F2-B34B-4B9E12B29068}"/>
    <cellStyle name="Comma 2 14_AVA DVA EL" xfId="22787" xr:uid="{D0D07F11-C746-42EB-B156-B8DD040C8A4B}"/>
    <cellStyle name="Comma 2 15" xfId="22788" xr:uid="{08CB72EE-58A3-415E-AA03-86F879512539}"/>
    <cellStyle name="Comma 2 15 2" xfId="22789" xr:uid="{87EC2D3D-C184-439B-93AB-C3AAF0D15ECF}"/>
    <cellStyle name="Comma 2 15 3" xfId="22790" xr:uid="{0AA45802-0982-4769-BB30-B7323CB5AE58}"/>
    <cellStyle name="Comma 2 15_AVA DVA EL" xfId="22791" xr:uid="{A26CDB06-E53C-40DE-BE6B-47449380D02C}"/>
    <cellStyle name="Comma 2 16" xfId="22792" xr:uid="{06A33092-64FC-45E1-8C0B-79506716D5C6}"/>
    <cellStyle name="Comma 2 16 2" xfId="22793" xr:uid="{77C7AE58-BB88-40D1-999F-AA3E78910077}"/>
    <cellStyle name="Comma 2 16 3" xfId="22794" xr:uid="{1C16BA0A-79DA-46FC-BAC4-4D6ED24CF016}"/>
    <cellStyle name="Comma 2 16_AVA DVA EL" xfId="22795" xr:uid="{C1910F3F-075E-418B-88B6-A1822848E938}"/>
    <cellStyle name="Comma 2 17" xfId="22796" xr:uid="{40094DE4-17C7-48F6-9873-02477D29784B}"/>
    <cellStyle name="Comma 2 17 2" xfId="22797" xr:uid="{B91F132C-B164-40CA-95BB-A75BCD057CFF}"/>
    <cellStyle name="Comma 2 17 3" xfId="22798" xr:uid="{51B258A2-A567-47C8-8977-3282B1A0441C}"/>
    <cellStyle name="Comma 2 17_AVA DVA EL" xfId="22799" xr:uid="{55BF5F8D-E6E1-4A88-923D-579D906FF7A1}"/>
    <cellStyle name="Comma 2 18" xfId="22800" xr:uid="{0ECCA1EC-F189-4949-A5F6-350DDBB21705}"/>
    <cellStyle name="Comma 2 18 2" xfId="22801" xr:uid="{5E4FBF05-701F-400D-A5EB-0E67AB4EEE7E}"/>
    <cellStyle name="Comma 2 18 3" xfId="22802" xr:uid="{0033B18B-96BA-441A-B6C0-3B8E8EB4DBB5}"/>
    <cellStyle name="Comma 2 18_AVA DVA EL" xfId="22803" xr:uid="{5A528009-7E83-43EF-B349-63FC208AF522}"/>
    <cellStyle name="Comma 2 19" xfId="22804" xr:uid="{063A157F-FEFF-4B2D-A26E-41494337F595}"/>
    <cellStyle name="Comma 2 19 2" xfId="22805" xr:uid="{C95C2E9B-5652-4D37-9ACE-C983BB57A4AC}"/>
    <cellStyle name="Comma 2 19 3" xfId="22806" xr:uid="{805020BD-267A-4F1D-8CF9-0B66B821289C}"/>
    <cellStyle name="Comma 2 19_AVA DVA EL" xfId="22807" xr:uid="{EC35F487-4E93-4585-9252-CD7E545D2514}"/>
    <cellStyle name="Comma 2 2" xfId="6403" xr:uid="{54A80630-BFE6-4FEC-8DAA-D5E2FB7B3B05}"/>
    <cellStyle name="Comma 2 2 10" xfId="22808" xr:uid="{DE6A4592-6A7E-41E3-A737-E35AE178337D}"/>
    <cellStyle name="Comma 2 2 10 2" xfId="22809" xr:uid="{F474D417-4DD7-423C-B118-2269E0990324}"/>
    <cellStyle name="Comma 2 2 10 3" xfId="22810" xr:uid="{0F5C29F4-4F09-4C3A-A5F4-C9FCD3CA56B8}"/>
    <cellStyle name="Comma 2 2 10_AVA DVA EL" xfId="22811" xr:uid="{5347F50B-D369-440F-B911-C74CDD561E93}"/>
    <cellStyle name="Comma 2 2 11" xfId="22812" xr:uid="{4E2B349A-32FD-408F-AB70-0CEAB34D70B4}"/>
    <cellStyle name="Comma 2 2 11 2" xfId="22813" xr:uid="{5B8CF538-3738-4CA0-A28F-546BA7D2B56C}"/>
    <cellStyle name="Comma 2 2 11 3" xfId="22814" xr:uid="{E2982F0F-7A64-4FEA-AD6C-06B66527BC28}"/>
    <cellStyle name="Comma 2 2 11_AVA DVA EL" xfId="22815" xr:uid="{EDB5E92B-A855-4BA5-84E5-93DEA9F9F168}"/>
    <cellStyle name="Comma 2 2 12" xfId="22816" xr:uid="{13B358B8-4CAC-437A-AD70-3D2114A5C3E4}"/>
    <cellStyle name="Comma 2 2 12 2" xfId="22817" xr:uid="{3BC10407-3703-40CF-95D3-B66260DFCB87}"/>
    <cellStyle name="Comma 2 2 12_AVA DVA EL" xfId="22818" xr:uid="{B6686D05-F90F-4975-BA5F-DB70675DCD4A}"/>
    <cellStyle name="Comma 2 2 13" xfId="22819" xr:uid="{BAE8C091-5A0A-4B29-819A-7F81366AB648}"/>
    <cellStyle name="Comma 2 2 14" xfId="22820" xr:uid="{A19AE747-29AC-460E-9355-95983356700F}"/>
    <cellStyle name="Comma 2 2 2" xfId="6404" xr:uid="{3E104135-A8A4-4042-BA55-DABB0DDDD7C2}"/>
    <cellStyle name="Comma 2 2 2 10" xfId="22821" xr:uid="{6C7E006C-5430-4443-A6A0-E7555F907633}"/>
    <cellStyle name="Comma 2 2 2 10 2" xfId="22822" xr:uid="{3EFB4540-AEBD-4B6E-A8A1-9B4E67409FDE}"/>
    <cellStyle name="Comma 2 2 2 10 3" xfId="22823" xr:uid="{95531356-25A7-4E55-87EB-CAC50BAABDDB}"/>
    <cellStyle name="Comma 2 2 2 10_AVA DVA EL" xfId="22824" xr:uid="{99A00018-B663-41C1-B24F-1931515FFE50}"/>
    <cellStyle name="Comma 2 2 2 11" xfId="22825" xr:uid="{AEDC625A-15AC-4CCC-8EC4-AFF889563F42}"/>
    <cellStyle name="Comma 2 2 2 11 2" xfId="22826" xr:uid="{65A20239-2B9E-4199-A05C-666B26C82C79}"/>
    <cellStyle name="Comma 2 2 2 11_AVA DVA EL" xfId="22827" xr:uid="{EDE51BA1-4626-425E-BB6C-90AF1A20FC50}"/>
    <cellStyle name="Comma 2 2 2 12" xfId="22828" xr:uid="{4106B4DF-2E52-4EEA-A1DA-518E4CD725DA}"/>
    <cellStyle name="Comma 2 2 2 13" xfId="22829" xr:uid="{BD473F88-B824-40E3-AFF0-FF12F3C68CCC}"/>
    <cellStyle name="Comma 2 2 2 2" xfId="22830" xr:uid="{EAF047AB-8D30-4855-BB93-78BAF3302830}"/>
    <cellStyle name="Comma 2 2 2 2 2" xfId="22831" xr:uid="{089D810F-8FF4-49F1-AF11-A0012DBF3632}"/>
    <cellStyle name="Comma 2 2 2 2 2 2" xfId="22832" xr:uid="{2D2EB315-20BA-4E7F-85E2-5598A666C244}"/>
    <cellStyle name="Comma 2 2 2 2 2 3" xfId="22833" xr:uid="{EA15A59C-B8FD-4862-94D6-7B24D032586E}"/>
    <cellStyle name="Comma 2 2 2 2 2_AVA DVA EL" xfId="22834" xr:uid="{8D196503-D986-4091-BA99-E258D1BC7D7E}"/>
    <cellStyle name="Comma 2 2 2 2 3" xfId="22835" xr:uid="{E4DC05B4-6A6A-405A-AD04-7E113C94A260}"/>
    <cellStyle name="Comma 2 2 2 2 3 2" xfId="22836" xr:uid="{A776FFD8-2017-4123-AA85-272216187979}"/>
    <cellStyle name="Comma 2 2 2 2 3 3" xfId="22837" xr:uid="{E7C428E7-2DE7-4648-A97B-475C6C1880CB}"/>
    <cellStyle name="Comma 2 2 2 2 3_AVA DVA EL" xfId="22838" xr:uid="{3053E1CD-C67A-44A4-8157-B98DA1899718}"/>
    <cellStyle name="Comma 2 2 2 2 4" xfId="22839" xr:uid="{D560AFA6-307A-4D02-A0E3-98F74EF74C20}"/>
    <cellStyle name="Comma 2 2 2 2 5" xfId="22840" xr:uid="{5D8896A9-10D4-4032-8AD3-26CDD560DA2C}"/>
    <cellStyle name="Comma 2 2 2 2_AVA DVA EL" xfId="22841" xr:uid="{19A6122F-F6ED-4C2D-8620-440B52ABCBA4}"/>
    <cellStyle name="Comma 2 2 2 3" xfId="22842" xr:uid="{E5A6439B-0240-4D48-A821-76462E136B50}"/>
    <cellStyle name="Comma 2 2 2 3 2" xfId="22843" xr:uid="{0B5DD484-197D-4588-9E5A-3D1248DD81D2}"/>
    <cellStyle name="Comma 2 2 2 3 3" xfId="22844" xr:uid="{BDFD5458-C6AF-4AD2-9347-F7D76CAD4855}"/>
    <cellStyle name="Comma 2 2 2 3_AVA DVA EL" xfId="22845" xr:uid="{2689F987-C51B-4244-93B7-8C7B16FC14AB}"/>
    <cellStyle name="Comma 2 2 2 4" xfId="22846" xr:uid="{DCC66945-85C8-49BC-9EA3-2B2F27C5C485}"/>
    <cellStyle name="Comma 2 2 2 4 2" xfId="22847" xr:uid="{B7770D9B-E338-4E9B-A3CB-9345303CFFD4}"/>
    <cellStyle name="Comma 2 2 2 4 3" xfId="22848" xr:uid="{4CAB6BC4-8BD5-459D-931E-16AF719002B7}"/>
    <cellStyle name="Comma 2 2 2 4_AVA DVA EL" xfId="22849" xr:uid="{73BC745D-CE35-4250-B946-A57FAD9C0354}"/>
    <cellStyle name="Comma 2 2 2 5" xfId="22850" xr:uid="{6402B080-4369-4C6A-A58C-9EFFAD5D659F}"/>
    <cellStyle name="Comma 2 2 2 5 2" xfId="22851" xr:uid="{4D5582F4-8696-4400-A7A5-B9BC645A73EC}"/>
    <cellStyle name="Comma 2 2 2 5 3" xfId="22852" xr:uid="{4EB4103B-8D87-40AF-8C68-5E827DE91293}"/>
    <cellStyle name="Comma 2 2 2 5_AVA DVA EL" xfId="22853" xr:uid="{CE29E87D-FB13-4FE1-997D-041718959C5A}"/>
    <cellStyle name="Comma 2 2 2 6" xfId="22854" xr:uid="{87B73902-A46C-4774-893D-3DCBD0855A50}"/>
    <cellStyle name="Comma 2 2 2 6 2" xfId="22855" xr:uid="{68C5F6EA-6B60-4A79-BA25-0A3B3411EC99}"/>
    <cellStyle name="Comma 2 2 2 6 3" xfId="22856" xr:uid="{294D4F78-D398-490B-89C8-E9162FD728F7}"/>
    <cellStyle name="Comma 2 2 2 6_AVA DVA EL" xfId="22857" xr:uid="{51B2F14E-F50B-41E3-B381-966A80161515}"/>
    <cellStyle name="Comma 2 2 2 7" xfId="22858" xr:uid="{2A808562-909D-42A5-AB1B-3E378E594F95}"/>
    <cellStyle name="Comma 2 2 2 7 2" xfId="22859" xr:uid="{A0E90DC9-7661-472C-9E82-CDB2A774C48B}"/>
    <cellStyle name="Comma 2 2 2 7 3" xfId="22860" xr:uid="{CDCA4DBF-C54A-45AD-A41F-5BB1AE168CFC}"/>
    <cellStyle name="Comma 2 2 2 7_AVA DVA EL" xfId="22861" xr:uid="{85CA88A3-E3D9-4C40-A24A-867699E0B0E2}"/>
    <cellStyle name="Comma 2 2 2 8" xfId="22862" xr:uid="{323A9634-1B41-4ED1-9F30-6706E6944117}"/>
    <cellStyle name="Comma 2 2 2 8 2" xfId="22863" xr:uid="{7F5DAEB4-B4E4-470F-AD52-CAF8D05A86E5}"/>
    <cellStyle name="Comma 2 2 2 8 3" xfId="22864" xr:uid="{9E1E9620-9C1A-4F3C-A59D-AD73B45A0DB1}"/>
    <cellStyle name="Comma 2 2 2 8_AVA DVA EL" xfId="22865" xr:uid="{CD5ABBCB-1E38-4960-A68B-489E217F2510}"/>
    <cellStyle name="Comma 2 2 2 9" xfId="22866" xr:uid="{3553E7EA-161F-40B2-BCF9-C906B9EB1AAF}"/>
    <cellStyle name="Comma 2 2 2 9 2" xfId="22867" xr:uid="{0C797E8E-DA31-49DC-B3EE-9A2E74EF4504}"/>
    <cellStyle name="Comma 2 2 2 9 3" xfId="22868" xr:uid="{3D77A7BE-0A10-49FA-8ECB-B33CA9DB88ED}"/>
    <cellStyle name="Comma 2 2 2 9_AVA DVA EL" xfId="22869" xr:uid="{DF20FC77-F80C-4E02-B7B0-D9513C1229BF}"/>
    <cellStyle name="Comma 2 2 2_AVA DVA EL" xfId="22870" xr:uid="{60CDDC96-5D9B-4272-9E0D-51FEF50A5E4D}"/>
    <cellStyle name="Comma 2 2 3" xfId="22871" xr:uid="{CC5C2CF6-AAB8-48CF-B6A2-5011CB511949}"/>
    <cellStyle name="Comma 2 2 3 2" xfId="22872" xr:uid="{D9608B5D-C3C2-49B5-9AFA-0C45E13B628A}"/>
    <cellStyle name="Comma 2 2 3 2 2" xfId="22873" xr:uid="{1DA185B4-4AF4-4AEC-B258-4B479C86538B}"/>
    <cellStyle name="Comma 2 2 3 2 3" xfId="22874" xr:uid="{1764365F-D7CA-40FA-86F7-BB602FBF186F}"/>
    <cellStyle name="Comma 2 2 3 2_AVA DVA EL" xfId="22875" xr:uid="{569640C1-F030-4D1C-AE3B-1C98E9280823}"/>
    <cellStyle name="Comma 2 2 3 3" xfId="22876" xr:uid="{8FFC885E-3476-4351-88BC-3B02735EDEDB}"/>
    <cellStyle name="Comma 2 2 3 3 2" xfId="22877" xr:uid="{D1D4B271-19EB-4DF1-994E-126DD66D09E6}"/>
    <cellStyle name="Comma 2 2 3 3 3" xfId="22878" xr:uid="{2783047A-4663-4A5E-ABF5-93BA07A2E988}"/>
    <cellStyle name="Comma 2 2 3 3_AVA DVA EL" xfId="22879" xr:uid="{7A2ED790-97E3-4750-8D28-5C1A337B32AF}"/>
    <cellStyle name="Comma 2 2 3 4" xfId="22880" xr:uid="{949ED9EB-FD80-4C1D-80F2-A59AEE205868}"/>
    <cellStyle name="Comma 2 2 3 4 2" xfId="22881" xr:uid="{FA539D6A-3D88-46DC-A8AE-8F088DF40E69}"/>
    <cellStyle name="Comma 2 2 3 4 3" xfId="22882" xr:uid="{1A656560-6977-4656-A6A3-02FDBD4BCF0A}"/>
    <cellStyle name="Comma 2 2 3 4_AVA DVA EL" xfId="22883" xr:uid="{8843E00E-0F79-4D6A-9A6C-776FB5BDB150}"/>
    <cellStyle name="Comma 2 2 3 5" xfId="22884" xr:uid="{74F0BBC9-DAB5-4739-952A-66DF2C747133}"/>
    <cellStyle name="Comma 2 2 3 5 2" xfId="22885" xr:uid="{3E317D37-2960-4B1D-A986-DE97ACF0126E}"/>
    <cellStyle name="Comma 2 2 3 5_AVA DVA EL" xfId="22886" xr:uid="{25800C0A-C300-4615-9905-4D39D4720FAE}"/>
    <cellStyle name="Comma 2 2 3 6" xfId="22887" xr:uid="{4FF0C1A7-2A7F-4E2B-9D30-9B790EA7FD15}"/>
    <cellStyle name="Comma 2 2 3 7" xfId="22888" xr:uid="{5DA4155F-3C4A-4F29-967A-700318EEC145}"/>
    <cellStyle name="Comma 2 2 3_AVA DVA EL" xfId="22889" xr:uid="{40D4EB2F-4BF0-498D-A713-A45BA7D430FE}"/>
    <cellStyle name="Comma 2 2 4" xfId="22890" xr:uid="{BC3E3482-A2ED-4A29-B349-A46C32F10AE9}"/>
    <cellStyle name="Comma 2 2 4 2" xfId="22891" xr:uid="{CF4B9AF6-F70B-4EB3-B6E4-D03D59628D82}"/>
    <cellStyle name="Comma 2 2 4 2 2" xfId="22892" xr:uid="{2A1EEFA7-0413-4589-BC0E-91802D313E27}"/>
    <cellStyle name="Comma 2 2 4 2 3" xfId="22893" xr:uid="{0A48EA59-CD57-436D-A24A-412E7C9931A5}"/>
    <cellStyle name="Comma 2 2 4 2_AVA DVA EL" xfId="22894" xr:uid="{04240306-EC1B-4274-8C7D-9FBF364E57B3}"/>
    <cellStyle name="Comma 2 2 4 3" xfId="22895" xr:uid="{13267064-2C34-4901-866C-4041926F9CBC}"/>
    <cellStyle name="Comma 2 2 4 3 2" xfId="22896" xr:uid="{CB458F4A-99E1-4CC5-A65F-443779E7E111}"/>
    <cellStyle name="Comma 2 2 4 3_AVA DVA EL" xfId="22897" xr:uid="{C62C5922-41E5-41C0-A5C1-9F58EEE10220}"/>
    <cellStyle name="Comma 2 2 4 4" xfId="22898" xr:uid="{287E7AF7-AC54-40AC-A314-95182B066482}"/>
    <cellStyle name="Comma 2 2 4 5" xfId="22899" xr:uid="{BEC1FFB8-D284-4E1A-A8CB-DE6441FD8017}"/>
    <cellStyle name="Comma 2 2 4_AVA DVA EL" xfId="22900" xr:uid="{2ACF7896-ECE8-44F9-96FA-6916B814DEC6}"/>
    <cellStyle name="Comma 2 2 5" xfId="22901" xr:uid="{DBD5A8AB-DB07-44DE-9932-7FDF28A040F4}"/>
    <cellStyle name="Comma 2 2 5 2" xfId="22902" xr:uid="{26FBC445-310E-4CC8-A561-EC57D8181686}"/>
    <cellStyle name="Comma 2 2 5 2 2" xfId="22903" xr:uid="{DDD27E0F-27C8-4028-AF00-5964DF119600}"/>
    <cellStyle name="Comma 2 2 5 2 3" xfId="22904" xr:uid="{318D7E98-35F8-41E2-87CE-CBEBA8F9C9B6}"/>
    <cellStyle name="Comma 2 2 5 2_AVA DVA EL" xfId="22905" xr:uid="{F55D5546-9EC9-4171-8A01-5A895B823A63}"/>
    <cellStyle name="Comma 2 2 5 3" xfId="22906" xr:uid="{77938AFA-CE7D-4A59-926E-B716340324E8}"/>
    <cellStyle name="Comma 2 2 5 3 2" xfId="22907" xr:uid="{7CC2EA8A-A2C9-4135-B6A0-E56B5BB35104}"/>
    <cellStyle name="Comma 2 2 5 3_AVA DVA EL" xfId="22908" xr:uid="{E1C58AE3-250A-4C9B-8BC3-2E7AA6617A5A}"/>
    <cellStyle name="Comma 2 2 5 4" xfId="22909" xr:uid="{3BD4C674-732F-4040-B01E-A29167A25964}"/>
    <cellStyle name="Comma 2 2 5 5" xfId="22910" xr:uid="{36E39511-78D4-440F-88D7-41C7192BAF2A}"/>
    <cellStyle name="Comma 2 2 5_AVA DVA EL" xfId="22911" xr:uid="{3C9F69F7-C9C9-4039-86EE-97FFEB761699}"/>
    <cellStyle name="Comma 2 2 6" xfId="22912" xr:uid="{DFD09F1F-005B-44A5-9D68-DCA7701B0C4C}"/>
    <cellStyle name="Comma 2 2 6 2" xfId="22913" xr:uid="{18E2874B-7BEE-45C3-96A4-22119D258DAB}"/>
    <cellStyle name="Comma 2 2 6 2 2" xfId="22914" xr:uid="{88152451-F554-4402-90F3-EB6551E2CC9D}"/>
    <cellStyle name="Comma 2 2 6 2 3" xfId="22915" xr:uid="{7DBA7687-DE56-4F13-8C5F-136611926C6D}"/>
    <cellStyle name="Comma 2 2 6 2_AVA DVA EL" xfId="22916" xr:uid="{9E80763C-E89B-4361-B261-64B7A2218722}"/>
    <cellStyle name="Comma 2 2 6 3" xfId="22917" xr:uid="{73F60B4D-C468-4594-8C11-27BE42A1BD6F}"/>
    <cellStyle name="Comma 2 2 6_AVA DVA EL" xfId="22918" xr:uid="{E83B0FE6-FD03-400F-8D3C-D6AA6351D66B}"/>
    <cellStyle name="Comma 2 2 7" xfId="22919" xr:uid="{1E640161-F812-438A-A651-ED469582FE4A}"/>
    <cellStyle name="Comma 2 2 7 2" xfId="22920" xr:uid="{F319A457-2A03-4958-97F6-A11DCC9F6E72}"/>
    <cellStyle name="Comma 2 2 7 2 2" xfId="22921" xr:uid="{5C99785D-1709-463C-99EA-FED4AF4D912A}"/>
    <cellStyle name="Comma 2 2 7 2 3" xfId="22922" xr:uid="{BBFFBFFB-0923-46E6-93C3-48B5DAC5FCB8}"/>
    <cellStyle name="Comma 2 2 7 2_AVA DVA EL" xfId="22923" xr:uid="{C73B0982-260A-4BD2-A024-A628F4AA5CF3}"/>
    <cellStyle name="Comma 2 2 7 3" xfId="22924" xr:uid="{CCB1480C-554C-4D93-996A-971C033B99C9}"/>
    <cellStyle name="Comma 2 2 7_AVA DVA EL" xfId="22925" xr:uid="{F534CEEE-29A7-4024-8691-4848AF6189E3}"/>
    <cellStyle name="Comma 2 2 8" xfId="22926" xr:uid="{252EFA99-ED30-468F-A84E-8890F9E187F8}"/>
    <cellStyle name="Comma 2 2 8 2" xfId="22927" xr:uid="{55BBC03B-1167-441E-B875-5B55BB812501}"/>
    <cellStyle name="Comma 2 2 8 3" xfId="22928" xr:uid="{8330B96F-64ED-4E9A-8D83-98B79C788D66}"/>
    <cellStyle name="Comma 2 2 8_AVA DVA EL" xfId="22929" xr:uid="{CFC8902C-C1C0-4445-AB3D-2E3803916733}"/>
    <cellStyle name="Comma 2 2 9" xfId="22930" xr:uid="{A34EE851-A568-48BD-8E0B-8ABC38EF8F87}"/>
    <cellStyle name="Comma 2 2 9 2" xfId="22931" xr:uid="{840EA765-9FE8-4798-9E72-819152B2DB07}"/>
    <cellStyle name="Comma 2 2 9 3" xfId="22932" xr:uid="{CAE1C0F4-1B24-4845-AAFD-F5478C60625E}"/>
    <cellStyle name="Comma 2 2 9_AVA DVA EL" xfId="22933" xr:uid="{029A519D-B0CB-4815-B416-5AD592DA66C0}"/>
    <cellStyle name="Comma 2 2_Adj_comprehensive_income_Trends" xfId="41300" xr:uid="{454363C5-3870-4EC3-B847-DABCD6ECF9BB}"/>
    <cellStyle name="Comma 2 20" xfId="22934" xr:uid="{7F6134D1-850F-4E3B-8716-3EADE8C2A1FB}"/>
    <cellStyle name="Comma 2 20 2" xfId="22935" xr:uid="{EB21986B-D769-4583-9027-028A3A1F857D}"/>
    <cellStyle name="Comma 2 20 3" xfId="22936" xr:uid="{2A054BBE-209F-48FB-80E1-AA35114158D7}"/>
    <cellStyle name="Comma 2 20_AVA DVA EL" xfId="22937" xr:uid="{C5314E3A-08C1-4C7B-BCA0-4170728A8759}"/>
    <cellStyle name="Comma 2 21" xfId="22938" xr:uid="{AFF0B07A-3FDE-4351-A0EC-1A836DD56ECE}"/>
    <cellStyle name="Comma 2 21 2" xfId="22939" xr:uid="{E3D94F50-2DBD-49F3-8A85-02B98F49D8BA}"/>
    <cellStyle name="Comma 2 21_AVA DVA EL" xfId="22940" xr:uid="{87651EC0-9B80-4C84-B1EE-4E36338C6A58}"/>
    <cellStyle name="Comma 2 22" xfId="22941" xr:uid="{BE91FE08-79FF-4823-9CE6-D6135FCB5B4B}"/>
    <cellStyle name="Comma 2 23" xfId="22942" xr:uid="{61E927A5-3705-419C-87FA-B67E9E8A351C}"/>
    <cellStyle name="Comma 2 3" xfId="6405" xr:uid="{0DF9AFC6-674A-4A86-A3CE-DCD06C427F1A}"/>
    <cellStyle name="Comma 2 3 2" xfId="22943" xr:uid="{55E6F361-477B-4194-95F7-AD65312744EF}"/>
    <cellStyle name="Comma 2 3 2 2" xfId="22944" xr:uid="{B4D4DD67-7C01-4627-BF55-1AFDFF27CF8A}"/>
    <cellStyle name="Comma 2 3 2 2 2" xfId="22945" xr:uid="{16AE8A77-37AC-4C70-A932-9863C28B7FD1}"/>
    <cellStyle name="Comma 2 3 2 2 3" xfId="22946" xr:uid="{77ACE9D7-6F36-4393-AF79-4452851BBCE5}"/>
    <cellStyle name="Comma 2 3 2 2_AVA DVA EL" xfId="22947" xr:uid="{B0BFF353-8F10-40C1-AA23-73F9D4196153}"/>
    <cellStyle name="Comma 2 3 2 3" xfId="22948" xr:uid="{B6725AED-4310-44A1-8C06-85D7668E3D4B}"/>
    <cellStyle name="Comma 2 3 2_AVA DVA EL" xfId="22949" xr:uid="{E5914FDE-8F60-4118-9568-03D3CECA58BD}"/>
    <cellStyle name="Comma 2 3 3" xfId="22950" xr:uid="{2DC26194-6659-406D-ADE3-5E632B662A39}"/>
    <cellStyle name="Comma 2 3 3 2" xfId="22951" xr:uid="{01288422-8285-46A9-96A6-F5206AAC3291}"/>
    <cellStyle name="Comma 2 3 3 2 2" xfId="22952" xr:uid="{1B1EBB12-56E8-4187-B7EB-DBB1F9D6F4D2}"/>
    <cellStyle name="Comma 2 3 3 2 3" xfId="22953" xr:uid="{6A52BCD1-2130-4C0D-B8F9-ADE21CBB2A59}"/>
    <cellStyle name="Comma 2 3 3 2_AVA DVA EL" xfId="22954" xr:uid="{60737935-3706-47AB-98B7-1589D227CBFB}"/>
    <cellStyle name="Comma 2 3 3 3" xfId="22955" xr:uid="{37A273BD-2E91-4926-B325-3C22215978B9}"/>
    <cellStyle name="Comma 2 3 3 4" xfId="22956" xr:uid="{3FCBE516-3C72-4E7D-920A-C5A75EE9C445}"/>
    <cellStyle name="Comma 2 3 3_AVA DVA EL" xfId="22957" xr:uid="{769D22C0-34BF-443E-A5D4-41AFDFF2C407}"/>
    <cellStyle name="Comma 2 3 4" xfId="22958" xr:uid="{D8D7BDD2-F71C-4835-BF32-C16BD735D247}"/>
    <cellStyle name="Comma 2 3 4 2" xfId="22959" xr:uid="{73630309-48A7-402A-B072-C3036A725AFE}"/>
    <cellStyle name="Comma 2 3 4 3" xfId="22960" xr:uid="{A061529D-B8A4-4382-A01F-BF690048234A}"/>
    <cellStyle name="Comma 2 3 4_AVA DVA EL" xfId="22961" xr:uid="{AD334DDB-A06B-48C5-9BC0-AF120B8EBBA3}"/>
    <cellStyle name="Comma 2 3 5" xfId="22962" xr:uid="{29A3736D-1A09-4C30-8018-0EB62CA44ED1}"/>
    <cellStyle name="Comma 2 3 5 2" xfId="22963" xr:uid="{0FBB35EA-D99F-4475-B8C2-539C90E35A7D}"/>
    <cellStyle name="Comma 2 3 5_AVA DVA EL" xfId="22964" xr:uid="{C2310333-A70D-4CDC-9E51-34A87F0B6B76}"/>
    <cellStyle name="Comma 2 3 6" xfId="22965" xr:uid="{E716ECF9-28EC-4DB4-B37C-468801D8B984}"/>
    <cellStyle name="Comma 2 3 7" xfId="22966" xr:uid="{BB7B8C86-19E7-479A-BE60-13D5A5CE87EE}"/>
    <cellStyle name="Comma 2 3_Adj_Income_statement" xfId="41301" xr:uid="{7E514174-FF74-4786-B2CA-0762272EFC86}"/>
    <cellStyle name="Comma 2 4" xfId="22967" xr:uid="{51C49786-D1EA-4D2C-8DBC-84923CA8D8CC}"/>
    <cellStyle name="Comma 2 4 10" xfId="22968" xr:uid="{C1405ECE-C9C1-43C1-AF42-9DC19C42C62B}"/>
    <cellStyle name="Comma 2 4 10 2" xfId="22969" xr:uid="{101196C3-B4C6-434C-822E-E435DF6740D5}"/>
    <cellStyle name="Comma 2 4 10 3" xfId="22970" xr:uid="{943DBB61-E5CF-4694-A766-7DBD6A0FF68D}"/>
    <cellStyle name="Comma 2 4 10_AVA DVA EL" xfId="22971" xr:uid="{7EDA2634-68AE-4D37-AFD7-F58CC3C51550}"/>
    <cellStyle name="Comma 2 4 11" xfId="22972" xr:uid="{C0D21B7B-585E-4CA3-8517-057BD9BB0211}"/>
    <cellStyle name="Comma 2 4 11 2" xfId="22973" xr:uid="{B00FB2AA-82CD-421D-A01E-361AD469E630}"/>
    <cellStyle name="Comma 2 4 11 3" xfId="22974" xr:uid="{A52A297D-78B1-4847-A0F2-80FD2BBC3EF7}"/>
    <cellStyle name="Comma 2 4 11_AVA DVA EL" xfId="22975" xr:uid="{B6F270DE-07E5-4B3E-8B6E-18B6DC896E5E}"/>
    <cellStyle name="Comma 2 4 12" xfId="22976" xr:uid="{D9C770AE-5F5D-4EE8-A77C-BB3AE1C62693}"/>
    <cellStyle name="Comma 2 4 12 2" xfId="22977" xr:uid="{F1141FB8-2D6D-4472-B40D-9B74EFD57275}"/>
    <cellStyle name="Comma 2 4 12 3" xfId="22978" xr:uid="{CEBAC6A9-9764-424B-8F33-459019B72237}"/>
    <cellStyle name="Comma 2 4 12_AVA DVA EL" xfId="22979" xr:uid="{D9025A63-5CCC-471C-AAB0-18DC1CCFB278}"/>
    <cellStyle name="Comma 2 4 13" xfId="22980" xr:uid="{5E0E9C87-7361-42E3-B37A-160CFC8928BC}"/>
    <cellStyle name="Comma 2 4 13 2" xfId="22981" xr:uid="{2C1DD307-2F93-489C-9037-E5A1CF283AEF}"/>
    <cellStyle name="Comma 2 4 13 3" xfId="22982" xr:uid="{962F7E33-3210-4FD4-87B1-2976219D1E5D}"/>
    <cellStyle name="Comma 2 4 13_AVA DVA EL" xfId="22983" xr:uid="{EDCC15D9-987B-4834-A7D6-3661C7B9AB39}"/>
    <cellStyle name="Comma 2 4 14" xfId="22984" xr:uid="{BEB261AE-0247-4359-B176-94F885480246}"/>
    <cellStyle name="Comma 2 4 14 2" xfId="22985" xr:uid="{294235EC-2394-4F7E-9C31-845641FC1422}"/>
    <cellStyle name="Comma 2 4 14_AVA DVA EL" xfId="22986" xr:uid="{D0F5C657-FBB0-4D8C-BC6F-BD048C9146D0}"/>
    <cellStyle name="Comma 2 4 15" xfId="22987" xr:uid="{C620F260-ECA6-474E-9082-4619F1D30B11}"/>
    <cellStyle name="Comma 2 4 16" xfId="22988" xr:uid="{96D4F4A4-A9E8-4C76-84C4-B9F1C6FC70C7}"/>
    <cellStyle name="Comma 2 4 2" xfId="22989" xr:uid="{F70AA5E3-D4BC-48C4-9199-C1CEE6E32275}"/>
    <cellStyle name="Comma 2 4 2 10" xfId="22990" xr:uid="{E5F1BB81-E282-4BD2-8ED7-BF0887FB61DD}"/>
    <cellStyle name="Comma 2 4 2 10 2" xfId="22991" xr:uid="{EA69B6E5-0FF2-41E2-9BAA-4605FFCC5567}"/>
    <cellStyle name="Comma 2 4 2 10 3" xfId="22992" xr:uid="{2ADD07EB-5F3B-403D-8AC1-BB3733939DDB}"/>
    <cellStyle name="Comma 2 4 2 10_AVA DVA EL" xfId="22993" xr:uid="{B8AC56FB-DE06-4E03-B0A1-604E5222D5E2}"/>
    <cellStyle name="Comma 2 4 2 11" xfId="22994" xr:uid="{67CE3052-9C45-4A54-B1BA-4908C2BA6F32}"/>
    <cellStyle name="Comma 2 4 2 11 2" xfId="22995" xr:uid="{632B2B3F-3F00-4CAD-9942-01EB3E21EAC2}"/>
    <cellStyle name="Comma 2 4 2 11 3" xfId="22996" xr:uid="{4B6B8BD6-764D-45D7-995B-06A3BD1E5C70}"/>
    <cellStyle name="Comma 2 4 2 11_AVA DVA EL" xfId="22997" xr:uid="{2A789F3A-A01C-4BD8-BF3F-5DEC29A86E78}"/>
    <cellStyle name="Comma 2 4 2 12" xfId="22998" xr:uid="{7F26CC8A-4321-48A8-B447-9EA74000BD68}"/>
    <cellStyle name="Comma 2 4 2 2" xfId="22999" xr:uid="{E85AA0D8-4CB6-4474-A01F-AE21A9B7D263}"/>
    <cellStyle name="Comma 2 4 2 2 10" xfId="23000" xr:uid="{4B842AFD-8214-418E-81C4-0832787BBA0A}"/>
    <cellStyle name="Comma 2 4 2 2 11" xfId="23001" xr:uid="{778908A3-1F4C-4E9C-82C4-D2EAC8CA547D}"/>
    <cellStyle name="Comma 2 4 2 2 2" xfId="23002" xr:uid="{D3F001A4-3586-4B26-8322-A9281E6D8343}"/>
    <cellStyle name="Comma 2 4 2 2 2 2" xfId="23003" xr:uid="{FE19E999-D266-4957-A707-18A8CE55F3BB}"/>
    <cellStyle name="Comma 2 4 2 2 2 2 2" xfId="23004" xr:uid="{CCDA1F67-4FF7-4C47-ACCA-1D3511BEEE03}"/>
    <cellStyle name="Comma 2 4 2 2 2 2 3" xfId="23005" xr:uid="{B595E7E6-CFC4-46B4-A7AC-6C5096655F57}"/>
    <cellStyle name="Comma 2 4 2 2 2 2_AVA DVA EL" xfId="23006" xr:uid="{CE742EF5-D353-4FD5-915C-3FD096A39097}"/>
    <cellStyle name="Comma 2 4 2 2 2 3" xfId="23007" xr:uid="{77551ADA-EB2C-46C0-8E26-097BF59C9234}"/>
    <cellStyle name="Comma 2 4 2 2 2 3 2" xfId="23008" xr:uid="{45BE43E8-A121-47D1-B5A7-CC5B0F3E8BD4}"/>
    <cellStyle name="Comma 2 4 2 2 2 3 3" xfId="23009" xr:uid="{99EF964D-8A15-43FC-A486-078E3869DDB4}"/>
    <cellStyle name="Comma 2 4 2 2 2 3_AVA DVA EL" xfId="23010" xr:uid="{65D99C5B-AD96-4407-AEC4-9ACC9E7F6105}"/>
    <cellStyle name="Comma 2 4 2 2 2 4" xfId="23011" xr:uid="{97D2F527-D50F-467D-9543-0993F349DDB3}"/>
    <cellStyle name="Comma 2 4 2 2 2 5" xfId="23012" xr:uid="{AB1585C1-5A3B-438E-B372-5B6AB6B4E828}"/>
    <cellStyle name="Comma 2 4 2 2 2_AVA DVA EL" xfId="23013" xr:uid="{F566BEB1-E87D-4A12-A18B-E85CE4E28DC4}"/>
    <cellStyle name="Comma 2 4 2 2 3" xfId="23014" xr:uid="{42E66391-60A1-4D1B-A591-922DE419C929}"/>
    <cellStyle name="Comma 2 4 2 2 3 2" xfId="23015" xr:uid="{6C2931B6-80AE-4A97-80F7-9B2992CDF2B4}"/>
    <cellStyle name="Comma 2 4 2 2 3 3" xfId="23016" xr:uid="{E297DD19-D6F1-469A-A972-519DB0957508}"/>
    <cellStyle name="Comma 2 4 2 2 3_AVA DVA EL" xfId="23017" xr:uid="{407E6CA6-7E96-4F15-936B-52D754C4A55D}"/>
    <cellStyle name="Comma 2 4 2 2 4" xfId="23018" xr:uid="{8FC81402-3964-4645-BAE6-4781DA6644A4}"/>
    <cellStyle name="Comma 2 4 2 2 4 2" xfId="23019" xr:uid="{5C2A1272-50CE-49A3-9090-33648910BE40}"/>
    <cellStyle name="Comma 2 4 2 2 4 3" xfId="23020" xr:uid="{3887A1CD-E921-4DC8-9044-44C28B07B898}"/>
    <cellStyle name="Comma 2 4 2 2 4_AVA DVA EL" xfId="23021" xr:uid="{C5C98533-3735-4124-8354-92E0E483CC64}"/>
    <cellStyle name="Comma 2 4 2 2 5" xfId="23022" xr:uid="{F7A306E0-F922-42AB-A8DF-01492DD71611}"/>
    <cellStyle name="Comma 2 4 2 2 5 2" xfId="23023" xr:uid="{C931F45B-1841-4124-A48F-5F8759577BEB}"/>
    <cellStyle name="Comma 2 4 2 2 5 3" xfId="23024" xr:uid="{B5303FF7-4D72-409E-B9BA-B9D7D6F39461}"/>
    <cellStyle name="Comma 2 4 2 2 5_AVA DVA EL" xfId="23025" xr:uid="{93840853-67B0-4602-94E3-9D3A7C59EE3B}"/>
    <cellStyle name="Comma 2 4 2 2 6" xfId="23026" xr:uid="{69730E73-A449-4110-869A-32EA9776FA9F}"/>
    <cellStyle name="Comma 2 4 2 2 6 2" xfId="23027" xr:uid="{144D1806-00BD-49E4-8E68-F7170EF7ADD8}"/>
    <cellStyle name="Comma 2 4 2 2 6 3" xfId="23028" xr:uid="{8F1E12F5-C96E-4FD3-A00A-AE61E0D987C6}"/>
    <cellStyle name="Comma 2 4 2 2 6_AVA DVA EL" xfId="23029" xr:uid="{DDB697CC-AF34-4AE2-A78B-62813B927A05}"/>
    <cellStyle name="Comma 2 4 2 2 7" xfId="23030" xr:uid="{D871C1F9-B755-4D6B-8C73-965538C2224B}"/>
    <cellStyle name="Comma 2 4 2 2 7 2" xfId="23031" xr:uid="{DF55AF8C-5E3B-43BB-BAA2-A8893979218D}"/>
    <cellStyle name="Comma 2 4 2 2 7 3" xfId="23032" xr:uid="{8B90B3FA-9E8D-4BD3-AECA-77DEFACB1C49}"/>
    <cellStyle name="Comma 2 4 2 2 7_AVA DVA EL" xfId="23033" xr:uid="{2C44FDBE-D0DD-4F3C-A52F-E9CA001D17BC}"/>
    <cellStyle name="Comma 2 4 2 2 8" xfId="23034" xr:uid="{BC3E7AAC-530C-4AB4-804A-867AC1052FB1}"/>
    <cellStyle name="Comma 2 4 2 2 8 2" xfId="23035" xr:uid="{87B71270-3A71-4D72-B3BA-96680FC95562}"/>
    <cellStyle name="Comma 2 4 2 2 8 3" xfId="23036" xr:uid="{45B05FD6-DEC5-40D2-AEF8-2398D79CE1D3}"/>
    <cellStyle name="Comma 2 4 2 2 8_AVA DVA EL" xfId="23037" xr:uid="{D83E0A30-DD24-4DC2-A0CC-56315F649A6D}"/>
    <cellStyle name="Comma 2 4 2 2 9" xfId="23038" xr:uid="{7F82B2A0-D242-480E-AFE1-6E15F269F059}"/>
    <cellStyle name="Comma 2 4 2 2 9 2" xfId="23039" xr:uid="{CD8DCDFB-12ED-459C-997B-0799AB8677C2}"/>
    <cellStyle name="Comma 2 4 2 2 9 3" xfId="23040" xr:uid="{5115FA0A-6710-4027-8734-A2FABE09B644}"/>
    <cellStyle name="Comma 2 4 2 2 9_AVA DVA EL" xfId="23041" xr:uid="{26E20699-F178-41CF-871E-120D377FA02D}"/>
    <cellStyle name="Comma 2 4 2 2_AVA DVA EL" xfId="23042" xr:uid="{2558E551-E690-4AAE-BB01-F6F662FA29AE}"/>
    <cellStyle name="Comma 2 4 2 3" xfId="23043" xr:uid="{91F3E489-E89E-4EAD-9972-BF329E6D5A9D}"/>
    <cellStyle name="Comma 2 4 2 3 2" xfId="23044" xr:uid="{5FE75631-B8C2-4567-82B6-154BA1B7ED39}"/>
    <cellStyle name="Comma 2 4 2 3 2 2" xfId="23045" xr:uid="{0865B275-0334-4EB6-9B6C-D33AD528A9B6}"/>
    <cellStyle name="Comma 2 4 2 3 2 3" xfId="23046" xr:uid="{A77143AF-CB7A-451C-B960-B5C468D17622}"/>
    <cellStyle name="Comma 2 4 2 3 2_AVA DVA EL" xfId="23047" xr:uid="{8142B198-4B76-4643-AE62-6A13AC536178}"/>
    <cellStyle name="Comma 2 4 2 3 3" xfId="23048" xr:uid="{72927C69-BA8B-40F7-8C94-6146851F8B6D}"/>
    <cellStyle name="Comma 2 4 2 3 3 2" xfId="23049" xr:uid="{0969F4E4-7231-4169-A89F-014F779F614A}"/>
    <cellStyle name="Comma 2 4 2 3 3 3" xfId="23050" xr:uid="{4D887A5B-8CB9-40F4-ACB3-AECAB725A30B}"/>
    <cellStyle name="Comma 2 4 2 3 3_AVA DVA EL" xfId="23051" xr:uid="{C908DA47-423E-46E8-B2B7-FE820CBC621A}"/>
    <cellStyle name="Comma 2 4 2 3 4" xfId="23052" xr:uid="{26A44528-B35B-402D-BE07-7B2D502632D7}"/>
    <cellStyle name="Comma 2 4 2 3 5" xfId="23053" xr:uid="{A7AFB899-3332-46D2-969C-A123231919BC}"/>
    <cellStyle name="Comma 2 4 2 3_AVA DVA EL" xfId="23054" xr:uid="{9D0052DE-09A4-48ED-821F-0CCECEF96A56}"/>
    <cellStyle name="Comma 2 4 2 4" xfId="23055" xr:uid="{2A4D289A-FFA1-4EA2-98AF-AFB30477A8B9}"/>
    <cellStyle name="Comma 2 4 2 4 2" xfId="23056" xr:uid="{17C19055-0047-4BFD-85AE-E21056AF9C44}"/>
    <cellStyle name="Comma 2 4 2 4 3" xfId="23057" xr:uid="{F204B565-4E04-4F7B-936B-BE34F73CE2C1}"/>
    <cellStyle name="Comma 2 4 2 4_AVA DVA EL" xfId="23058" xr:uid="{C61822EE-A8E1-49F3-9E9D-18BC5133EB26}"/>
    <cellStyle name="Comma 2 4 2 5" xfId="23059" xr:uid="{E0A17735-3CC8-49A8-8181-D5577A791E9B}"/>
    <cellStyle name="Comma 2 4 2 5 2" xfId="23060" xr:uid="{2509A3BF-E8A4-44D6-9CE9-ABFBC6295107}"/>
    <cellStyle name="Comma 2 4 2 5 3" xfId="23061" xr:uid="{684EBBE1-5080-4CB3-B687-B78C967C88C3}"/>
    <cellStyle name="Comma 2 4 2 5_AVA DVA EL" xfId="23062" xr:uid="{42920847-4D9D-4F5F-9876-8A41899DF7B4}"/>
    <cellStyle name="Comma 2 4 2 6" xfId="23063" xr:uid="{325FD651-FA34-4985-A4CD-C53431878C4D}"/>
    <cellStyle name="Comma 2 4 2 6 2" xfId="23064" xr:uid="{694F6681-ADC0-40FA-807E-DE4706AB82C8}"/>
    <cellStyle name="Comma 2 4 2 6 3" xfId="23065" xr:uid="{AA658A6B-F2FC-4EFC-900E-7DA67D52A31F}"/>
    <cellStyle name="Comma 2 4 2 6_AVA DVA EL" xfId="23066" xr:uid="{0AFB9FA1-F260-430A-ACA7-1CF90E6892C0}"/>
    <cellStyle name="Comma 2 4 2 7" xfId="23067" xr:uid="{1CFA15A4-12A3-4682-9A0C-7D2E2790A4E3}"/>
    <cellStyle name="Comma 2 4 2 7 2" xfId="23068" xr:uid="{A94908F5-18F6-4873-9ECA-E7A55ED095CA}"/>
    <cellStyle name="Comma 2 4 2 7 3" xfId="23069" xr:uid="{0E160D3B-686E-4FA4-82AA-B521E7EE9AC3}"/>
    <cellStyle name="Comma 2 4 2 7_AVA DVA EL" xfId="23070" xr:uid="{DE20BC09-E721-4553-9135-543D92B76CB8}"/>
    <cellStyle name="Comma 2 4 2 8" xfId="23071" xr:uid="{399C7173-5D2A-4C61-B4DC-A8CC08574179}"/>
    <cellStyle name="Comma 2 4 2 8 2" xfId="23072" xr:uid="{02D04903-364C-40DC-A9BD-B70F3A93E864}"/>
    <cellStyle name="Comma 2 4 2 8 3" xfId="23073" xr:uid="{7FCE15A4-5D14-4CD4-8F13-DE97F7B80D0A}"/>
    <cellStyle name="Comma 2 4 2 8_AVA DVA EL" xfId="23074" xr:uid="{49498742-F8E2-4719-89A3-71B1ED8109CD}"/>
    <cellStyle name="Comma 2 4 2 9" xfId="23075" xr:uid="{0D851369-3999-4497-B6AB-34BF4EAB7991}"/>
    <cellStyle name="Comma 2 4 2 9 2" xfId="23076" xr:uid="{163BC634-D913-4179-B026-6AFBAC6C2554}"/>
    <cellStyle name="Comma 2 4 2 9 3" xfId="23077" xr:uid="{B0489BD1-4E33-4807-9C9A-6AAD526880A1}"/>
    <cellStyle name="Comma 2 4 2 9_AVA DVA EL" xfId="23078" xr:uid="{DEF70C37-BC7C-4CA5-838C-4A64CB9B8D25}"/>
    <cellStyle name="Comma 2 4 2_AVA DVA EL" xfId="23079" xr:uid="{D98955C0-CEA9-4759-B4B1-4B1A8D6A0B3A}"/>
    <cellStyle name="Comma 2 4 3" xfId="23080" xr:uid="{32C76A6E-8C83-41AD-BE53-692889D3E18D}"/>
    <cellStyle name="Comma 2 4 3 10" xfId="23081" xr:uid="{4B42217B-7BC2-47FE-9DF3-282AD4E2A040}"/>
    <cellStyle name="Comma 2 4 3 11" xfId="23082" xr:uid="{2EADBF7F-F819-4C32-9D84-775540501DF1}"/>
    <cellStyle name="Comma 2 4 3 2" xfId="23083" xr:uid="{200C6611-AA93-4FA8-8A28-CD25C674D1E3}"/>
    <cellStyle name="Comma 2 4 3 2 2" xfId="23084" xr:uid="{52171221-CB56-454E-9B71-2DD332BD4771}"/>
    <cellStyle name="Comma 2 4 3 2 2 2" xfId="23085" xr:uid="{4223D44C-26C1-4C3B-AB0D-A2B4D83B1F46}"/>
    <cellStyle name="Comma 2 4 3 2 2 3" xfId="23086" xr:uid="{7FEE5974-77B1-4F20-8EEA-7FFF2DE1B692}"/>
    <cellStyle name="Comma 2 4 3 2 2_AVA DVA EL" xfId="23087" xr:uid="{6A446E6E-316C-492E-AA6F-10E9F973D651}"/>
    <cellStyle name="Comma 2 4 3 2 3" xfId="23088" xr:uid="{F4C38200-6E2F-4D53-AD27-8ED6B1CF236C}"/>
    <cellStyle name="Comma 2 4 3 2 3 2" xfId="23089" xr:uid="{C546F240-5912-4791-B6ED-0B840A5C7F21}"/>
    <cellStyle name="Comma 2 4 3 2 3 3" xfId="23090" xr:uid="{4DAF1DBD-ED1E-4D83-82DD-1A4D646ED002}"/>
    <cellStyle name="Comma 2 4 3 2 3_AVA DVA EL" xfId="23091" xr:uid="{34D2E2F5-813E-4589-80FF-C561A2D2593E}"/>
    <cellStyle name="Comma 2 4 3 2 4" xfId="23092" xr:uid="{A3E076F6-2827-469C-946C-3DAB9FBB3C44}"/>
    <cellStyle name="Comma 2 4 3 2 5" xfId="23093" xr:uid="{A9CF141B-917E-4CE6-A04F-691968AD4E2F}"/>
    <cellStyle name="Comma 2 4 3 2_AVA DVA EL" xfId="23094" xr:uid="{C0E3763A-4731-4F96-818B-FCC52C3C1D61}"/>
    <cellStyle name="Comma 2 4 3 3" xfId="23095" xr:uid="{43204640-7EB3-42AC-B1D6-66CA10128A8B}"/>
    <cellStyle name="Comma 2 4 3 3 2" xfId="23096" xr:uid="{D24B1F51-E42E-47F7-ABFD-9E5AF597A7E6}"/>
    <cellStyle name="Comma 2 4 3 3 3" xfId="23097" xr:uid="{11AB4489-82D1-4FA1-9EB4-FB933C06DD6B}"/>
    <cellStyle name="Comma 2 4 3 3_AVA DVA EL" xfId="23098" xr:uid="{7C6DFA7E-8E9B-4049-AE2A-7A35DBCFFC56}"/>
    <cellStyle name="Comma 2 4 3 4" xfId="23099" xr:uid="{FD4C1569-E968-4A66-B2CB-4E8BA012FA4B}"/>
    <cellStyle name="Comma 2 4 3 4 2" xfId="23100" xr:uid="{1A6362A4-8899-4D82-8AF1-BB85EC06A7D0}"/>
    <cellStyle name="Comma 2 4 3 4 3" xfId="23101" xr:uid="{90A968B7-D80A-4849-A9D4-EA6220B410D0}"/>
    <cellStyle name="Comma 2 4 3 4_AVA DVA EL" xfId="23102" xr:uid="{588AAADA-DED0-4207-A396-6822E8514885}"/>
    <cellStyle name="Comma 2 4 3 5" xfId="23103" xr:uid="{8D1ABACA-1F82-4DA8-B621-4DE05D49A303}"/>
    <cellStyle name="Comma 2 4 3 5 2" xfId="23104" xr:uid="{053D5A8E-EDF5-4F3A-8A7F-DED8E876CC25}"/>
    <cellStyle name="Comma 2 4 3 5 3" xfId="23105" xr:uid="{C79024FA-871E-4B9D-8406-5EFBED4D41BF}"/>
    <cellStyle name="Comma 2 4 3 5_AVA DVA EL" xfId="23106" xr:uid="{BF851D65-110E-42D7-B1C8-1B9E715262DF}"/>
    <cellStyle name="Comma 2 4 3 6" xfId="23107" xr:uid="{D226FE56-407B-407F-BD9F-371AB6F3D936}"/>
    <cellStyle name="Comma 2 4 3 6 2" xfId="23108" xr:uid="{62DC5E83-24FF-4EDD-8AC0-8D6039F27489}"/>
    <cellStyle name="Comma 2 4 3 6 3" xfId="23109" xr:uid="{8D24DB63-09B4-458D-99A9-FE4B0DFA4A97}"/>
    <cellStyle name="Comma 2 4 3 6_AVA DVA EL" xfId="23110" xr:uid="{3FEC6AED-9E0F-45FC-8D68-247D116692E5}"/>
    <cellStyle name="Comma 2 4 3 7" xfId="23111" xr:uid="{734CB8F1-0868-4BF9-AFB1-744E49E4D84E}"/>
    <cellStyle name="Comma 2 4 3 7 2" xfId="23112" xr:uid="{300C9708-F754-4693-BC53-9C56E881F5FF}"/>
    <cellStyle name="Comma 2 4 3 7 3" xfId="23113" xr:uid="{C71E9BEF-ED85-4BCF-A743-7FE6E1AB6B59}"/>
    <cellStyle name="Comma 2 4 3 7_AVA DVA EL" xfId="23114" xr:uid="{F034D8C2-04E9-4F75-921C-81615FE93AA2}"/>
    <cellStyle name="Comma 2 4 3 8" xfId="23115" xr:uid="{C3BA33B5-18E3-4F5D-BDB2-69D1A4C85028}"/>
    <cellStyle name="Comma 2 4 3 8 2" xfId="23116" xr:uid="{8841AFA9-9B69-4F8C-8AB6-163CD956F45A}"/>
    <cellStyle name="Comma 2 4 3 8 3" xfId="23117" xr:uid="{ED3460AD-AC79-4FE9-803C-D8568C4DAB1A}"/>
    <cellStyle name="Comma 2 4 3 8_AVA DVA EL" xfId="23118" xr:uid="{94B261CF-07C8-419B-93FC-BCB9E60AE18B}"/>
    <cellStyle name="Comma 2 4 3 9" xfId="23119" xr:uid="{25DF2440-DFD4-4CF2-B742-71767C456776}"/>
    <cellStyle name="Comma 2 4 3 9 2" xfId="23120" xr:uid="{9B4D7D9C-014C-4F44-999D-ACE8A357F523}"/>
    <cellStyle name="Comma 2 4 3 9 3" xfId="23121" xr:uid="{A9545155-B1F6-4496-9810-6B4765B15532}"/>
    <cellStyle name="Comma 2 4 3 9_AVA DVA EL" xfId="23122" xr:uid="{3C09C5DB-775A-4CE9-90CD-9176A1621697}"/>
    <cellStyle name="Comma 2 4 3_AVA DVA EL" xfId="23123" xr:uid="{59E97829-ABEF-4BD1-AC0B-A824D637292F}"/>
    <cellStyle name="Comma 2 4 4" xfId="23124" xr:uid="{D50EA05C-5AE9-45F2-9C99-016B427A665E}"/>
    <cellStyle name="Comma 2 4 4 2" xfId="23125" xr:uid="{704DDDD8-479A-4236-B869-A833D76FB7BB}"/>
    <cellStyle name="Comma 2 4 4 2 2" xfId="23126" xr:uid="{9F9F5BC8-04AE-4012-A93F-DE2807DBE2F6}"/>
    <cellStyle name="Comma 2 4 4 2 3" xfId="23127" xr:uid="{56E39EFC-C1E2-4A3D-9385-5AAB46279C66}"/>
    <cellStyle name="Comma 2 4 4 2_AVA DVA EL" xfId="23128" xr:uid="{B96A8A53-8147-44E7-9768-93C93D22BC10}"/>
    <cellStyle name="Comma 2 4 4 3" xfId="23129" xr:uid="{3DC40E45-2D1B-4471-A03D-07358141A1AC}"/>
    <cellStyle name="Comma 2 4 4 3 2" xfId="23130" xr:uid="{BDACDD4D-E73A-43AA-84DA-BFF64AA140E9}"/>
    <cellStyle name="Comma 2 4 4 3 3" xfId="23131" xr:uid="{9DCB3AF9-87AF-4F1F-8425-A24B07C15167}"/>
    <cellStyle name="Comma 2 4 4 3_AVA DVA EL" xfId="23132" xr:uid="{0A178E32-0E65-4DBD-A82C-C479B00BCA97}"/>
    <cellStyle name="Comma 2 4 4 4" xfId="23133" xr:uid="{0576A457-0AAF-4FB4-B9B6-923BD5C09068}"/>
    <cellStyle name="Comma 2 4 4 5" xfId="23134" xr:uid="{D5B5A310-0EB5-4786-9A05-9D0F14946386}"/>
    <cellStyle name="Comma 2 4 4_AVA DVA EL" xfId="23135" xr:uid="{F4B58EFC-ECE9-4879-83EF-993080108768}"/>
    <cellStyle name="Comma 2 4 5" xfId="23136" xr:uid="{63D34F91-C089-4A77-9E66-C71A1BC080F8}"/>
    <cellStyle name="Comma 2 4 5 2" xfId="23137" xr:uid="{17EBC472-F03D-4C7B-A4DB-346EC37258A6}"/>
    <cellStyle name="Comma 2 4 5 3" xfId="23138" xr:uid="{0AF3FBA8-6FDB-416B-A3FE-D72DB4949A6B}"/>
    <cellStyle name="Comma 2 4 5_AVA DVA EL" xfId="23139" xr:uid="{DB945E14-B65F-4943-AF29-C3FDA35F5324}"/>
    <cellStyle name="Comma 2 4 6" xfId="23140" xr:uid="{51367F4A-E6D5-462F-9F1C-26E184187E10}"/>
    <cellStyle name="Comma 2 4 6 2" xfId="23141" xr:uid="{CA3AD7C6-1B26-4AE1-BDA5-E933298711CF}"/>
    <cellStyle name="Comma 2 4 6 3" xfId="23142" xr:uid="{3A4F9C7A-BE53-4D8F-9879-571C593034DA}"/>
    <cellStyle name="Comma 2 4 6_AVA DVA EL" xfId="23143" xr:uid="{873D81E8-1779-4F9D-BE82-3A98F171BE0A}"/>
    <cellStyle name="Comma 2 4 7" xfId="23144" xr:uid="{F59FE4BB-9E4B-432A-BDE7-B3C0C15940A1}"/>
    <cellStyle name="Comma 2 4 7 2" xfId="23145" xr:uid="{4A657B40-9248-47F1-AAF0-36DF8300EE8C}"/>
    <cellStyle name="Comma 2 4 7 3" xfId="23146" xr:uid="{EED51E6A-3620-435C-B7A0-25A43174A478}"/>
    <cellStyle name="Comma 2 4 7_AVA DVA EL" xfId="23147" xr:uid="{06F3F42E-BA2E-4984-9061-5F3F1EF12E87}"/>
    <cellStyle name="Comma 2 4 8" xfId="23148" xr:uid="{4444993A-249C-4DF6-A76D-C1FDCDFFDE40}"/>
    <cellStyle name="Comma 2 4 8 2" xfId="23149" xr:uid="{FBCEE406-94A4-43A8-B8F2-4965F8085EBA}"/>
    <cellStyle name="Comma 2 4 8 3" xfId="23150" xr:uid="{D94C3760-EB37-406A-AF51-489E8A615421}"/>
    <cellStyle name="Comma 2 4 8_AVA DVA EL" xfId="23151" xr:uid="{BB3FD5AD-FA92-471B-8DDC-A02D86DF54F1}"/>
    <cellStyle name="Comma 2 4 9" xfId="23152" xr:uid="{99B7D4E7-0F7E-4017-8D6F-6336699C6701}"/>
    <cellStyle name="Comma 2 4 9 2" xfId="23153" xr:uid="{2637B0A4-BBD3-419B-A34A-E7141553E924}"/>
    <cellStyle name="Comma 2 4 9 3" xfId="23154" xr:uid="{6033D03E-6A0A-447B-A4BF-D2CD578A4CE0}"/>
    <cellStyle name="Comma 2 4 9_AVA DVA EL" xfId="23155" xr:uid="{6AED7696-63C8-45B4-B43E-9B360C1AA108}"/>
    <cellStyle name="Comma 2 4_AVA DVA EL" xfId="23156" xr:uid="{1F57A829-A54B-49E0-B6DE-F717F5176664}"/>
    <cellStyle name="Comma 2 5" xfId="23157" xr:uid="{B4FCF641-F268-47B5-A3EC-C94271B014BE}"/>
    <cellStyle name="Comma 2 5 10" xfId="23158" xr:uid="{031B86D8-0BDB-4855-A6D0-0562ACE79EA6}"/>
    <cellStyle name="Comma 2 5 10 2" xfId="23159" xr:uid="{96CD4EBD-1744-46FF-8401-4372DB2946D3}"/>
    <cellStyle name="Comma 2 5 10 3" xfId="23160" xr:uid="{50453AEF-2C5C-4717-A8D4-1081C4604141}"/>
    <cellStyle name="Comma 2 5 10_AVA DVA EL" xfId="23161" xr:uid="{E92AC3A1-70C1-431C-B9CE-6CA055222D86}"/>
    <cellStyle name="Comma 2 5 11" xfId="23162" xr:uid="{29F45B4E-10ED-434E-9752-E86F1852A9CD}"/>
    <cellStyle name="Comma 2 5 11 2" xfId="23163" xr:uid="{6C133AA7-AB4D-4F6C-A6A7-6695BA9B0EFB}"/>
    <cellStyle name="Comma 2 5 11 3" xfId="23164" xr:uid="{1281F279-D9CD-4A13-9055-36BD1E5045FE}"/>
    <cellStyle name="Comma 2 5 11_AVA DVA EL" xfId="23165" xr:uid="{6477A54D-E049-435F-BCA1-7609712252A8}"/>
    <cellStyle name="Comma 2 5 12" xfId="23166" xr:uid="{2ADA714B-0AD2-4709-B59B-EA763A24CC74}"/>
    <cellStyle name="Comma 2 5 12 2" xfId="23167" xr:uid="{F072EE04-2518-4F40-97BC-F0A3123CB081}"/>
    <cellStyle name="Comma 2 5 12_AVA DVA EL" xfId="23168" xr:uid="{BDC2A5B3-9E20-476B-A871-B303499572E1}"/>
    <cellStyle name="Comma 2 5 13" xfId="23169" xr:uid="{D6A060C7-499C-4B0B-BBB5-024DC8FF14E4}"/>
    <cellStyle name="Comma 2 5 14" xfId="23170" xr:uid="{C7E05F17-08D8-448E-9035-F64E165F00AF}"/>
    <cellStyle name="Comma 2 5 2" xfId="23171" xr:uid="{040404A3-B504-468E-BBA2-C63F522CE5C1}"/>
    <cellStyle name="Comma 2 5 2 10" xfId="23172" xr:uid="{8C15F12E-B646-4814-A33B-8427C5FA09C0}"/>
    <cellStyle name="Comma 2 5 2 11" xfId="23173" xr:uid="{5CE3BAD8-D093-4D87-8D35-C23FDD1260AF}"/>
    <cellStyle name="Comma 2 5 2 2" xfId="23174" xr:uid="{46FDA351-8DDC-4DFC-8F7C-6C5B74BA12A0}"/>
    <cellStyle name="Comma 2 5 2 2 2" xfId="23175" xr:uid="{3020A8B3-2D43-483B-91F3-F21B398966F6}"/>
    <cellStyle name="Comma 2 5 2 2 2 2" xfId="23176" xr:uid="{56D86756-C761-4C9A-9490-06575BFBA467}"/>
    <cellStyle name="Comma 2 5 2 2 2 3" xfId="23177" xr:uid="{00644769-56F7-4903-AB38-C95E3C4010BB}"/>
    <cellStyle name="Comma 2 5 2 2 2_AVA DVA EL" xfId="23178" xr:uid="{71E8250E-F3DC-4B0D-99F2-A547EF0823AE}"/>
    <cellStyle name="Comma 2 5 2 2 3" xfId="23179" xr:uid="{168D40F8-E082-4BDF-A673-016A89C6E460}"/>
    <cellStyle name="Comma 2 5 2 2 3 2" xfId="23180" xr:uid="{4353D5F0-70CC-47B1-8617-975FD89CEB48}"/>
    <cellStyle name="Comma 2 5 2 2 3 3" xfId="23181" xr:uid="{55DF3441-5CBC-4EC2-8067-F0AA7B297CE5}"/>
    <cellStyle name="Comma 2 5 2 2 3_AVA DVA EL" xfId="23182" xr:uid="{82E0C6E5-2A91-4A02-92B4-A892939ACE47}"/>
    <cellStyle name="Comma 2 5 2 2 4" xfId="23183" xr:uid="{33E07D1E-22EC-45BE-931D-CAF001560884}"/>
    <cellStyle name="Comma 2 5 2 2 5" xfId="23184" xr:uid="{A31DC67A-A69E-418B-A1F7-6EC3242D6442}"/>
    <cellStyle name="Comma 2 5 2 2_AVA DVA EL" xfId="23185" xr:uid="{55A60774-1CE4-4F4A-B89E-C6BD4ED2D97A}"/>
    <cellStyle name="Comma 2 5 2 3" xfId="23186" xr:uid="{84D9FAED-4E62-48C9-8BD7-0406B7EDDB2F}"/>
    <cellStyle name="Comma 2 5 2 3 2" xfId="23187" xr:uid="{CB6937CA-E9FC-4AA9-82DD-C989C51B987A}"/>
    <cellStyle name="Comma 2 5 2 3 3" xfId="23188" xr:uid="{801811B5-8BC0-426F-BCFC-9C5B068155EF}"/>
    <cellStyle name="Comma 2 5 2 3_AVA DVA EL" xfId="23189" xr:uid="{D89E7F1A-0D48-4DE6-86E6-8F647DF64771}"/>
    <cellStyle name="Comma 2 5 2 4" xfId="23190" xr:uid="{5C96321E-7847-4F94-931B-9D4DE12C000E}"/>
    <cellStyle name="Comma 2 5 2 4 2" xfId="23191" xr:uid="{E7EC6582-78CB-40BC-AC5A-883A9BA126C3}"/>
    <cellStyle name="Comma 2 5 2 4 3" xfId="23192" xr:uid="{1C6E8AA3-8CA1-4396-A7D0-9A0A6780EF3E}"/>
    <cellStyle name="Comma 2 5 2 4_AVA DVA EL" xfId="23193" xr:uid="{277BB288-B4EE-404F-9F72-178EDA2D72BE}"/>
    <cellStyle name="Comma 2 5 2 5" xfId="23194" xr:uid="{2B388E4C-7928-498A-BC9F-F34DC17BAD56}"/>
    <cellStyle name="Comma 2 5 2 5 2" xfId="23195" xr:uid="{23BCB9BA-2611-44F7-B905-30A99A18C806}"/>
    <cellStyle name="Comma 2 5 2 5 3" xfId="23196" xr:uid="{7D8813CA-5484-4C27-9E5F-A4A11DAB22AF}"/>
    <cellStyle name="Comma 2 5 2 5_AVA DVA EL" xfId="23197" xr:uid="{8CE9355C-E247-4521-B64D-FFE9A0A7380E}"/>
    <cellStyle name="Comma 2 5 2 6" xfId="23198" xr:uid="{31E75D6A-2E49-42EA-BF9B-96B5EC520D4A}"/>
    <cellStyle name="Comma 2 5 2 6 2" xfId="23199" xr:uid="{7E90F734-E7BD-42F3-B84C-8F1403767C3B}"/>
    <cellStyle name="Comma 2 5 2 6 3" xfId="23200" xr:uid="{DFE8F340-FAAD-4D02-A7B1-98CB4B717CFF}"/>
    <cellStyle name="Comma 2 5 2 6_AVA DVA EL" xfId="23201" xr:uid="{3B0433CF-9B65-4FD2-94BD-3B339D72EE24}"/>
    <cellStyle name="Comma 2 5 2 7" xfId="23202" xr:uid="{6D0AD4C4-AA9C-40BF-AE12-443C7B03B8C1}"/>
    <cellStyle name="Comma 2 5 2 7 2" xfId="23203" xr:uid="{34E73092-84D4-490F-BFE4-0031E782C01C}"/>
    <cellStyle name="Comma 2 5 2 7 3" xfId="23204" xr:uid="{3808BD3D-F642-44B0-88D8-6CF0476032E9}"/>
    <cellStyle name="Comma 2 5 2 7_AVA DVA EL" xfId="23205" xr:uid="{30A01178-EB03-47C8-8E1B-3E990FB405AC}"/>
    <cellStyle name="Comma 2 5 2 8" xfId="23206" xr:uid="{D0B01AD1-E431-48AE-A526-81B04B82A215}"/>
    <cellStyle name="Comma 2 5 2 8 2" xfId="23207" xr:uid="{3593B04B-5E35-45E3-9469-D6E9A3922339}"/>
    <cellStyle name="Comma 2 5 2 8 3" xfId="23208" xr:uid="{6AC9F385-02CE-4951-8C48-E1B461A3A028}"/>
    <cellStyle name="Comma 2 5 2 8_AVA DVA EL" xfId="23209" xr:uid="{7097EC03-004C-4850-A6CD-E6C3E7B20E13}"/>
    <cellStyle name="Comma 2 5 2 9" xfId="23210" xr:uid="{988B34AE-6B19-4A29-9CFF-86018BC641FB}"/>
    <cellStyle name="Comma 2 5 2 9 2" xfId="23211" xr:uid="{50B94B04-4CC9-434A-A86C-F9957FB7D43A}"/>
    <cellStyle name="Comma 2 5 2 9 3" xfId="23212" xr:uid="{8EEBA93E-325F-4040-8614-2CCE7DF86406}"/>
    <cellStyle name="Comma 2 5 2 9_AVA DVA EL" xfId="23213" xr:uid="{BA4B87A9-84C5-48B7-AEF7-49F7893DB531}"/>
    <cellStyle name="Comma 2 5 2_AVA DVA EL" xfId="23214" xr:uid="{A6ABC4F7-5F48-4973-8A9F-9DECD268606F}"/>
    <cellStyle name="Comma 2 5 3" xfId="23215" xr:uid="{65CE9985-2652-4F7D-99BD-9895DE3724A4}"/>
    <cellStyle name="Comma 2 5 3 2" xfId="23216" xr:uid="{62B4953C-E4CA-483F-B8DE-8625A8508FF0}"/>
    <cellStyle name="Comma 2 5 3 2 2" xfId="23217" xr:uid="{78ABF8D1-DD40-4E7C-9722-BDB5195C7A8A}"/>
    <cellStyle name="Comma 2 5 3 2 3" xfId="23218" xr:uid="{730AF285-5FED-40F0-9462-CE01A3917C28}"/>
    <cellStyle name="Comma 2 5 3 2_AVA DVA EL" xfId="23219" xr:uid="{10EA234B-D2D2-434F-ABC5-6D8838E02690}"/>
    <cellStyle name="Comma 2 5 3 3" xfId="23220" xr:uid="{C35E65D0-17AF-4A07-B4B5-B19488016958}"/>
    <cellStyle name="Comma 2 5 3 3 2" xfId="23221" xr:uid="{563AE780-1BD2-4A8B-8D9A-2569750403A3}"/>
    <cellStyle name="Comma 2 5 3 3 3" xfId="23222" xr:uid="{8D417A1B-EA2D-4AAF-B42A-E18C3100B36A}"/>
    <cellStyle name="Comma 2 5 3 3_AVA DVA EL" xfId="23223" xr:uid="{7B2FE273-3C36-4CD5-AA97-04464A797677}"/>
    <cellStyle name="Comma 2 5 3 4" xfId="23224" xr:uid="{56A6DE9B-1559-40DB-B554-31EB4E43D504}"/>
    <cellStyle name="Comma 2 5 3 5" xfId="23225" xr:uid="{72D47C62-AAD7-4982-ADD3-AFE1E9E1CE5E}"/>
    <cellStyle name="Comma 2 5 3_AVA DVA EL" xfId="23226" xr:uid="{1B05EB00-1543-451A-90F9-150CBB45300E}"/>
    <cellStyle name="Comma 2 5 4" xfId="23227" xr:uid="{3E1160C0-D78E-47D3-9582-3CB5ECB6EFFC}"/>
    <cellStyle name="Comma 2 5 4 2" xfId="23228" xr:uid="{F2719622-4BAF-436E-A03A-CD26EA5795F6}"/>
    <cellStyle name="Comma 2 5 4 3" xfId="23229" xr:uid="{B1EE0544-7653-4199-8ECD-5C9B66CB39DD}"/>
    <cellStyle name="Comma 2 5 4_AVA DVA EL" xfId="23230" xr:uid="{25064E1E-40C5-42BA-840D-BD9EAC65C1D2}"/>
    <cellStyle name="Comma 2 5 5" xfId="23231" xr:uid="{C7B47FBD-4F06-4D6C-8C23-43A258968DC7}"/>
    <cellStyle name="Comma 2 5 5 2" xfId="23232" xr:uid="{9AE2CD80-41CB-46E4-A4AF-197A3E7B91F6}"/>
    <cellStyle name="Comma 2 5 5 3" xfId="23233" xr:uid="{BC5204A1-858A-4EB1-B317-AEBCBD3CF30A}"/>
    <cellStyle name="Comma 2 5 5_AVA DVA EL" xfId="23234" xr:uid="{204BB52D-C831-422B-9219-E9C059E78578}"/>
    <cellStyle name="Comma 2 5 6" xfId="23235" xr:uid="{40F9728B-04A5-413B-BD57-EE968E99E1B2}"/>
    <cellStyle name="Comma 2 5 6 2" xfId="23236" xr:uid="{4CA1D879-ACFF-495E-AB7A-EE5BCE7540CC}"/>
    <cellStyle name="Comma 2 5 6 3" xfId="23237" xr:uid="{3F235BC3-ED29-4327-8498-EA2A78045207}"/>
    <cellStyle name="Comma 2 5 6_AVA DVA EL" xfId="23238" xr:uid="{9A8B0D85-9F0D-48A1-BEB2-657058D43608}"/>
    <cellStyle name="Comma 2 5 7" xfId="23239" xr:uid="{E74C547A-71EE-446A-8853-3490662F40C0}"/>
    <cellStyle name="Comma 2 5 7 2" xfId="23240" xr:uid="{B606B118-0D20-47D6-90FB-B9F6A436F547}"/>
    <cellStyle name="Comma 2 5 7 3" xfId="23241" xr:uid="{B24A543C-2FAB-4CFA-94CA-0703BDEFF9EB}"/>
    <cellStyle name="Comma 2 5 7_AVA DVA EL" xfId="23242" xr:uid="{C6260B83-80C5-4982-8CEB-7B2DE2D19929}"/>
    <cellStyle name="Comma 2 5 8" xfId="23243" xr:uid="{06B084E2-5738-48FF-A30C-320D861B1D88}"/>
    <cellStyle name="Comma 2 5 8 2" xfId="23244" xr:uid="{60F6CAEF-4CD1-4EA8-BEA2-D95C83D0361C}"/>
    <cellStyle name="Comma 2 5 8 3" xfId="23245" xr:uid="{B70F245B-966F-4BB1-A763-5E021983F01D}"/>
    <cellStyle name="Comma 2 5 8_AVA DVA EL" xfId="23246" xr:uid="{5610CDE6-FF63-4726-BBF2-4B599F880523}"/>
    <cellStyle name="Comma 2 5 9" xfId="23247" xr:uid="{48D7E3F0-E213-448E-829B-679C19B27A77}"/>
    <cellStyle name="Comma 2 5 9 2" xfId="23248" xr:uid="{23F3E485-3EAA-418F-BAB8-8BC8C62562B3}"/>
    <cellStyle name="Comma 2 5 9 3" xfId="23249" xr:uid="{EE711845-DA5B-4058-BAB2-EC979B0325F1}"/>
    <cellStyle name="Comma 2 5 9_AVA DVA EL" xfId="23250" xr:uid="{0374AE74-7D59-45A4-91D9-CED59ACECBE7}"/>
    <cellStyle name="Comma 2 5_AVA DVA EL" xfId="23251" xr:uid="{71688632-4082-44D5-B396-6333EC80157F}"/>
    <cellStyle name="Comma 2 6" xfId="23252" xr:uid="{B214F098-FF38-47D8-89B3-84A669F1A465}"/>
    <cellStyle name="Comma 2 6 10" xfId="23253" xr:uid="{FFA160D0-0C27-49BF-AA35-BD8DC14DE185}"/>
    <cellStyle name="Comma 2 6 10 2" xfId="23254" xr:uid="{99FA54EE-DF5D-4243-9C9A-63DBBB3B12A9}"/>
    <cellStyle name="Comma 2 6 10 3" xfId="23255" xr:uid="{47EB3A20-C0AE-4A45-AC7F-DF69046C5B4A}"/>
    <cellStyle name="Comma 2 6 10_AVA DVA EL" xfId="23256" xr:uid="{928678F8-570A-4FB4-AA73-F4024233F69F}"/>
    <cellStyle name="Comma 2 6 11" xfId="23257" xr:uid="{99B01DC6-5EE8-436F-A117-DFF9833F8768}"/>
    <cellStyle name="Comma 2 6 11 2" xfId="23258" xr:uid="{D7E823A2-B463-4D0C-96D6-3DA50945DBB0}"/>
    <cellStyle name="Comma 2 6 11 3" xfId="23259" xr:uid="{C2525307-4B9F-4D47-8AC3-D54F0672A914}"/>
    <cellStyle name="Comma 2 6 11_AVA DVA EL" xfId="23260" xr:uid="{72E43473-1EAF-42FB-B991-A11B26248CF0}"/>
    <cellStyle name="Comma 2 6 12" xfId="23261" xr:uid="{657287A0-2335-4ACF-B928-B45FA2018DAA}"/>
    <cellStyle name="Comma 2 6 12 2" xfId="23262" xr:uid="{45107CB3-0983-49F0-B38F-612B919C49CC}"/>
    <cellStyle name="Comma 2 6 12_AVA DVA EL" xfId="23263" xr:uid="{5ED48CD3-257A-4FAD-884E-106421A5603A}"/>
    <cellStyle name="Comma 2 6 13" xfId="23264" xr:uid="{B1E1A141-3CC5-411E-9CCA-27D454390E9E}"/>
    <cellStyle name="Comma 2 6 14" xfId="23265" xr:uid="{EDE05D95-419D-4E06-918C-DAFF6F6440C1}"/>
    <cellStyle name="Comma 2 6 2" xfId="23266" xr:uid="{325E62CB-E761-4ABD-85D9-DB1E7C2E8FE8}"/>
    <cellStyle name="Comma 2 6 2 10" xfId="23267" xr:uid="{656182DF-C081-4121-90C0-E90AAB63EB61}"/>
    <cellStyle name="Comma 2 6 2 11" xfId="23268" xr:uid="{A79CAF1D-B8A0-4807-8FD3-89475393EC11}"/>
    <cellStyle name="Comma 2 6 2 2" xfId="23269" xr:uid="{4D596730-1000-4ADC-9B82-256640DAEB43}"/>
    <cellStyle name="Comma 2 6 2 2 2" xfId="23270" xr:uid="{1C8A7547-4AAC-4E51-9849-FBCF63FAF799}"/>
    <cellStyle name="Comma 2 6 2 2 2 2" xfId="23271" xr:uid="{177BC2EC-8675-4D0E-8C2B-61D6C8C495B6}"/>
    <cellStyle name="Comma 2 6 2 2 2 3" xfId="23272" xr:uid="{26356310-7076-4D49-A594-2D4B611E4754}"/>
    <cellStyle name="Comma 2 6 2 2 2_AVA DVA EL" xfId="23273" xr:uid="{A8B73C93-6EEB-44CA-9125-FD3C145268D6}"/>
    <cellStyle name="Comma 2 6 2 2 3" xfId="23274" xr:uid="{7CD70C67-D86B-46A9-93B4-24A119DD88DD}"/>
    <cellStyle name="Comma 2 6 2 2 3 2" xfId="23275" xr:uid="{98CA0805-D8CC-4703-A87B-DA9AFF186349}"/>
    <cellStyle name="Comma 2 6 2 2 3 3" xfId="23276" xr:uid="{EAFD2BD1-CE6C-4C5E-9E83-9C38DF54EC1A}"/>
    <cellStyle name="Comma 2 6 2 2 3_AVA DVA EL" xfId="23277" xr:uid="{4C66BB72-B578-43A2-B72C-F0E1CC7D59D2}"/>
    <cellStyle name="Comma 2 6 2 2 4" xfId="23278" xr:uid="{1F0D4A91-597F-4CAC-871E-9112ABC9915C}"/>
    <cellStyle name="Comma 2 6 2 2 5" xfId="23279" xr:uid="{A5280288-204A-4C62-803D-9E01E35E0A5E}"/>
    <cellStyle name="Comma 2 6 2 2_AVA DVA EL" xfId="23280" xr:uid="{11B00570-4B97-4F43-A0DF-30908AF9734B}"/>
    <cellStyle name="Comma 2 6 2 3" xfId="23281" xr:uid="{63EDFA3D-1F48-4433-BBF2-4222B1A11925}"/>
    <cellStyle name="Comma 2 6 2 3 2" xfId="23282" xr:uid="{2EEB538C-FF70-4A90-B80F-D15A5012D6D6}"/>
    <cellStyle name="Comma 2 6 2 3 3" xfId="23283" xr:uid="{85CE0F97-1DD2-4A9A-BF8B-57EAF4725A37}"/>
    <cellStyle name="Comma 2 6 2 3_AVA DVA EL" xfId="23284" xr:uid="{7B1D97CD-4039-441F-88B1-73C9AA2E64E4}"/>
    <cellStyle name="Comma 2 6 2 4" xfId="23285" xr:uid="{B08818AD-6C42-4ECF-B47C-58C3DE237887}"/>
    <cellStyle name="Comma 2 6 2 4 2" xfId="23286" xr:uid="{DC9D7758-C003-41C0-A18F-50169F176ED4}"/>
    <cellStyle name="Comma 2 6 2 4 3" xfId="23287" xr:uid="{71573C42-0245-411A-A7F1-F90702A87D35}"/>
    <cellStyle name="Comma 2 6 2 4_AVA DVA EL" xfId="23288" xr:uid="{067EF6BE-0341-4012-A462-BCDF48921A2A}"/>
    <cellStyle name="Comma 2 6 2 5" xfId="23289" xr:uid="{D5A65776-4885-46D4-A213-523CA0733DF4}"/>
    <cellStyle name="Comma 2 6 2 5 2" xfId="23290" xr:uid="{8907E5B3-20A1-4666-AA67-2C8E239B173D}"/>
    <cellStyle name="Comma 2 6 2 5 3" xfId="23291" xr:uid="{CCACE8FE-5945-4E37-81A1-FA922A4FF9C1}"/>
    <cellStyle name="Comma 2 6 2 5_AVA DVA EL" xfId="23292" xr:uid="{C38C15E7-0A33-427B-870F-8E87251CBD47}"/>
    <cellStyle name="Comma 2 6 2 6" xfId="23293" xr:uid="{2B00FE0E-B7BA-4A18-847C-5468084F6F90}"/>
    <cellStyle name="Comma 2 6 2 6 2" xfId="23294" xr:uid="{1A12C4BA-8F6B-45CA-84A1-5B29E66582D2}"/>
    <cellStyle name="Comma 2 6 2 6 3" xfId="23295" xr:uid="{7A5D1281-2C9C-45B3-AF31-B963A7549AE8}"/>
    <cellStyle name="Comma 2 6 2 6_AVA DVA EL" xfId="23296" xr:uid="{6B49C723-2075-40EC-9491-6F5E9AA6E1EA}"/>
    <cellStyle name="Comma 2 6 2 7" xfId="23297" xr:uid="{E4BCE94D-7C6C-4E9F-879E-22F6EAA9A7C8}"/>
    <cellStyle name="Comma 2 6 2 7 2" xfId="23298" xr:uid="{05CFE41F-5B88-4F06-969F-3200ACC91B80}"/>
    <cellStyle name="Comma 2 6 2 7 3" xfId="23299" xr:uid="{D2B533E3-4368-4CF3-8A5A-85D43DDC62DE}"/>
    <cellStyle name="Comma 2 6 2 7_AVA DVA EL" xfId="23300" xr:uid="{8B85B801-1BBC-47A1-BEE7-A4F6607731D7}"/>
    <cellStyle name="Comma 2 6 2 8" xfId="23301" xr:uid="{EEA80F9F-DF55-476E-B104-1D556B5D32C1}"/>
    <cellStyle name="Comma 2 6 2 8 2" xfId="23302" xr:uid="{A88DD039-C5B5-4E47-8301-08301AA3C38E}"/>
    <cellStyle name="Comma 2 6 2 8 3" xfId="23303" xr:uid="{45237D91-4495-468E-A537-E9AA51E8360C}"/>
    <cellStyle name="Comma 2 6 2 8_AVA DVA EL" xfId="23304" xr:uid="{BCC8BAB5-B3DC-49EB-B80A-3EF14378EDF1}"/>
    <cellStyle name="Comma 2 6 2 9" xfId="23305" xr:uid="{94CAE7C3-4365-4F5F-9B6C-D51814EA8F07}"/>
    <cellStyle name="Comma 2 6 2 9 2" xfId="23306" xr:uid="{5383ED62-D098-4E77-A9DE-892D5D063D8F}"/>
    <cellStyle name="Comma 2 6 2 9 3" xfId="23307" xr:uid="{7B0B994D-C4B2-4165-8946-9B23C732123E}"/>
    <cellStyle name="Comma 2 6 2 9_AVA DVA EL" xfId="23308" xr:uid="{02EB646E-9D3B-4444-A458-FC89DA7F2F44}"/>
    <cellStyle name="Comma 2 6 2_AVA DVA EL" xfId="23309" xr:uid="{A89C7060-AAA1-4E11-8ED8-11C4ED19BC7C}"/>
    <cellStyle name="Comma 2 6 3" xfId="23310" xr:uid="{83AD2C35-7943-4EA7-AF52-8820C5C43B47}"/>
    <cellStyle name="Comma 2 6 3 2" xfId="23311" xr:uid="{75D07CDB-E430-4A56-8A7D-6EE79B52ED00}"/>
    <cellStyle name="Comma 2 6 3 2 2" xfId="23312" xr:uid="{F16D386C-99FB-4E8E-AFA2-ABA0CF3F84E0}"/>
    <cellStyle name="Comma 2 6 3 2 3" xfId="23313" xr:uid="{EB8A9DFE-4BA0-4075-B7E8-4B9605D48FD2}"/>
    <cellStyle name="Comma 2 6 3 2_AVA DVA EL" xfId="23314" xr:uid="{A53CA154-0DEB-4002-A510-E49D9DD8C3CB}"/>
    <cellStyle name="Comma 2 6 3 3" xfId="23315" xr:uid="{A8CB7CC6-E28B-4736-B954-8A70BE924C6C}"/>
    <cellStyle name="Comma 2 6 3 3 2" xfId="23316" xr:uid="{217934D2-F9FF-4303-A83B-C148DC8BBB0C}"/>
    <cellStyle name="Comma 2 6 3 3 3" xfId="23317" xr:uid="{5EDA7E5C-DDC0-4B82-A967-1682B6A6FAA0}"/>
    <cellStyle name="Comma 2 6 3 3_AVA DVA EL" xfId="23318" xr:uid="{50A89CDB-38EC-4850-8162-C9C98CDA4812}"/>
    <cellStyle name="Comma 2 6 3 4" xfId="23319" xr:uid="{50CA1F92-B641-4127-A940-025B8F0FFBDA}"/>
    <cellStyle name="Comma 2 6 3 5" xfId="23320" xr:uid="{BDD61444-9148-4D63-BA12-6FF7F71BD1A3}"/>
    <cellStyle name="Comma 2 6 3_AVA DVA EL" xfId="23321" xr:uid="{94A0F4AD-BEFF-4ED0-BDFD-181ED230B10A}"/>
    <cellStyle name="Comma 2 6 4" xfId="23322" xr:uid="{5337299F-1463-4093-8CA0-DF84114CB7AA}"/>
    <cellStyle name="Comma 2 6 4 2" xfId="23323" xr:uid="{510D1FA8-6901-4B23-A22C-53B7904BE5CA}"/>
    <cellStyle name="Comma 2 6 4 3" xfId="23324" xr:uid="{7DDC4D8E-6C28-4EEE-B1D8-334D909F7B0B}"/>
    <cellStyle name="Comma 2 6 4_AVA DVA EL" xfId="23325" xr:uid="{63D5C17D-160B-4680-B684-D51F5C72EA03}"/>
    <cellStyle name="Comma 2 6 5" xfId="23326" xr:uid="{6E37F0F1-20EF-4462-9138-784252898A3B}"/>
    <cellStyle name="Comma 2 6 5 2" xfId="23327" xr:uid="{7D440DE3-E120-42CA-AEBB-CF75CB362158}"/>
    <cellStyle name="Comma 2 6 5 3" xfId="23328" xr:uid="{03C3CCB0-FB65-4AE5-9907-40598382241F}"/>
    <cellStyle name="Comma 2 6 5_AVA DVA EL" xfId="23329" xr:uid="{2BBC9351-C7C5-47E1-8EC1-905A7737D0A0}"/>
    <cellStyle name="Comma 2 6 6" xfId="23330" xr:uid="{46D096FE-6292-4308-A061-0BE2B40F27C4}"/>
    <cellStyle name="Comma 2 6 6 2" xfId="23331" xr:uid="{99EA920B-6728-416B-857F-D6661C01EC5A}"/>
    <cellStyle name="Comma 2 6 6 3" xfId="23332" xr:uid="{546BEF68-8CFD-43B3-B1E4-F9C5B0DF85B4}"/>
    <cellStyle name="Comma 2 6 6_AVA DVA EL" xfId="23333" xr:uid="{EF9B6D4E-47E3-4B5A-8F6E-63E1EBEE3BB0}"/>
    <cellStyle name="Comma 2 6 7" xfId="23334" xr:uid="{288E9F03-9924-40C3-ADDA-47C92184FE6E}"/>
    <cellStyle name="Comma 2 6 7 2" xfId="23335" xr:uid="{F8715A62-BE97-4D2B-B434-140571B6958E}"/>
    <cellStyle name="Comma 2 6 7 3" xfId="23336" xr:uid="{E1C36890-65EC-4172-AC5C-7E217C861894}"/>
    <cellStyle name="Comma 2 6 7_AVA DVA EL" xfId="23337" xr:uid="{2140E9C0-D864-4037-9D8B-4A9349E64F5C}"/>
    <cellStyle name="Comma 2 6 8" xfId="23338" xr:uid="{3C259144-E830-4AB9-B0AE-B2FD78DE429A}"/>
    <cellStyle name="Comma 2 6 8 2" xfId="23339" xr:uid="{C5714D0E-123B-469E-92E2-9ED2311B2EF6}"/>
    <cellStyle name="Comma 2 6 8 3" xfId="23340" xr:uid="{37F2CF1B-ABE6-480F-8C8D-9B51ED8A37A1}"/>
    <cellStyle name="Comma 2 6 8_AVA DVA EL" xfId="23341" xr:uid="{FBD4B0D5-2965-4F0B-9E4A-B70CE55297AD}"/>
    <cellStyle name="Comma 2 6 9" xfId="23342" xr:uid="{272D4AD8-7C4A-4CFB-AE9E-457371210D64}"/>
    <cellStyle name="Comma 2 6 9 2" xfId="23343" xr:uid="{A9E35829-4DAC-4273-BC7A-AD33E6F99811}"/>
    <cellStyle name="Comma 2 6 9 3" xfId="23344" xr:uid="{3CD19953-BF2C-4C74-A243-3DFC24F76D65}"/>
    <cellStyle name="Comma 2 6 9_AVA DVA EL" xfId="23345" xr:uid="{4FCF1546-01F8-4C02-9985-E0C309793423}"/>
    <cellStyle name="Comma 2 6_AVA DVA EL" xfId="23346" xr:uid="{0D70251D-8792-44A0-BF76-FA13CA7DA107}"/>
    <cellStyle name="Comma 2 7" xfId="23347" xr:uid="{42082A2C-62A8-40C0-84E3-344EB23C3574}"/>
    <cellStyle name="Comma 2 7 2" xfId="23348" xr:uid="{565B01F3-74CF-4FC2-842E-B6F56DAA611B}"/>
    <cellStyle name="Comma 2 7 2 2" xfId="23349" xr:uid="{77C0E1B8-3318-481B-A940-ED970B71EDFF}"/>
    <cellStyle name="Comma 2 7 2 3" xfId="23350" xr:uid="{FACC394F-B080-4B21-9FCB-6B56C9F550F2}"/>
    <cellStyle name="Comma 2 7 2_AVA DVA EL" xfId="23351" xr:uid="{18DB3A0C-CA88-4049-8EAF-1624B5F3D9FF}"/>
    <cellStyle name="Comma 2 7 3" xfId="23352" xr:uid="{7EB0EBEA-4153-4BBA-BAE2-9499E65C1693}"/>
    <cellStyle name="Comma 2 7_AVA DVA EL" xfId="23353" xr:uid="{E28C5A3A-CE91-4B4C-88E1-DE282D0FA202}"/>
    <cellStyle name="Comma 2 8" xfId="23354" xr:uid="{23B16543-51E8-4592-BEB6-C3B06A06F652}"/>
    <cellStyle name="Comma 2 8 10" xfId="23355" xr:uid="{1C0B7E92-DC50-4244-9327-1EC537B057E8}"/>
    <cellStyle name="Comma 2 8 10 2" xfId="23356" xr:uid="{68916368-81B6-434B-8AB2-8F6B7FF3F60B}"/>
    <cellStyle name="Comma 2 8 10 3" xfId="23357" xr:uid="{64AB09A1-7400-4838-94D3-61960707DC01}"/>
    <cellStyle name="Comma 2 8 10_AVA DVA EL" xfId="23358" xr:uid="{8571349B-24F9-489E-913F-45C744296936}"/>
    <cellStyle name="Comma 2 8 11" xfId="23359" xr:uid="{59129B09-0277-4437-882D-8DEB5AF77526}"/>
    <cellStyle name="Comma 2 8 2" xfId="23360" xr:uid="{6784D1C5-AE5A-4F04-953A-7C50D3A93127}"/>
    <cellStyle name="Comma 2 8 2 2" xfId="23361" xr:uid="{C88DAF2D-670E-41CB-A6AA-1683833C9F3B}"/>
    <cellStyle name="Comma 2 8 2 2 2" xfId="23362" xr:uid="{501BFA28-4069-4F7F-9E6C-9872CCF72283}"/>
    <cellStyle name="Comma 2 8 2 2 3" xfId="23363" xr:uid="{09611FE8-5A6C-4489-8F7D-6405B08A7CE6}"/>
    <cellStyle name="Comma 2 8 2 2_AVA DVA EL" xfId="23364" xr:uid="{ADBB088E-0116-4EFD-9E93-ECF5387E7362}"/>
    <cellStyle name="Comma 2 8 2 3" xfId="23365" xr:uid="{CABD9872-4E92-46B1-90E0-0B17522EB039}"/>
    <cellStyle name="Comma 2 8 2 3 2" xfId="23366" xr:uid="{5B33F677-FDE9-4407-A9A5-FA2A16246849}"/>
    <cellStyle name="Comma 2 8 2 3 3" xfId="23367" xr:uid="{3A4E156C-03FC-4EDA-A137-BC68BB545C8A}"/>
    <cellStyle name="Comma 2 8 2 3_AVA DVA EL" xfId="23368" xr:uid="{ECFE0F9D-3374-429D-9163-7199E1A32982}"/>
    <cellStyle name="Comma 2 8 2 4" xfId="23369" xr:uid="{F321DAEA-54A9-4674-8143-D48F2887D28E}"/>
    <cellStyle name="Comma 2 8 2 5" xfId="23370" xr:uid="{0CEAEB6A-875D-4320-9EF7-40022AB9FDB2}"/>
    <cellStyle name="Comma 2 8 2_AVA DVA EL" xfId="23371" xr:uid="{DE5898D1-31A7-4AC9-A3B0-F09F47207C0B}"/>
    <cellStyle name="Comma 2 8 3" xfId="23372" xr:uid="{B08BA9EC-827D-4230-8E70-64171E417AC1}"/>
    <cellStyle name="Comma 2 8 3 2" xfId="23373" xr:uid="{57E5AA7C-62AA-47C1-B6B3-388888881FDF}"/>
    <cellStyle name="Comma 2 8 3 3" xfId="23374" xr:uid="{69398561-60A3-4175-9C0F-5A03A35F2C65}"/>
    <cellStyle name="Comma 2 8 3_AVA DVA EL" xfId="23375" xr:uid="{D62FBFF9-B93F-4FCC-9F75-59E4BEF9D840}"/>
    <cellStyle name="Comma 2 8 4" xfId="23376" xr:uid="{E0DB5FC1-1F09-4569-9B02-7F205158B540}"/>
    <cellStyle name="Comma 2 8 4 2" xfId="23377" xr:uid="{1F7C0F97-C943-4200-8B2B-45E4C114D1F0}"/>
    <cellStyle name="Comma 2 8 4 3" xfId="23378" xr:uid="{176BCE03-16B2-41CA-A957-A6FB4FD37057}"/>
    <cellStyle name="Comma 2 8 4_AVA DVA EL" xfId="23379" xr:uid="{43673748-ACD0-4876-A22C-4D8DEF3AE562}"/>
    <cellStyle name="Comma 2 8 5" xfId="23380" xr:uid="{47078CF9-EC28-4C1C-BE52-176FA49DE27C}"/>
    <cellStyle name="Comma 2 8 5 2" xfId="23381" xr:uid="{0FCA8385-1AAE-411A-94A2-69BEE10B4E4C}"/>
    <cellStyle name="Comma 2 8 5 3" xfId="23382" xr:uid="{6925D1BC-27E6-46A3-9474-2AF9D6EA27B1}"/>
    <cellStyle name="Comma 2 8 5_AVA DVA EL" xfId="23383" xr:uid="{DAC1C78E-3D46-4792-BE4A-1F5F12976EC1}"/>
    <cellStyle name="Comma 2 8 6" xfId="23384" xr:uid="{4529565D-F4FF-4B58-900F-A189AD5B5336}"/>
    <cellStyle name="Comma 2 8 6 2" xfId="23385" xr:uid="{D685E1EC-49C3-471B-A66B-4F17DC7ACBFD}"/>
    <cellStyle name="Comma 2 8 6 3" xfId="23386" xr:uid="{8D741348-8B2A-4877-8BC0-1EA07D66288A}"/>
    <cellStyle name="Comma 2 8 6_AVA DVA EL" xfId="23387" xr:uid="{EC82AB87-9F1F-41D8-859A-9682FD89ACA9}"/>
    <cellStyle name="Comma 2 8 7" xfId="23388" xr:uid="{6E754E88-B198-49C5-BE2C-A1D3A8CABE2C}"/>
    <cellStyle name="Comma 2 8 7 2" xfId="23389" xr:uid="{7A8BF239-8DAF-4BC3-A5CE-48559DF1D0E9}"/>
    <cellStyle name="Comma 2 8 7 3" xfId="23390" xr:uid="{EE585183-FC06-42DC-9CDA-950E075D3C1A}"/>
    <cellStyle name="Comma 2 8 7_AVA DVA EL" xfId="23391" xr:uid="{D6D04781-85B7-479E-AE73-ED1659755AC8}"/>
    <cellStyle name="Comma 2 8 8" xfId="23392" xr:uid="{D7ADF6F7-ECB8-4A1B-9C59-6830391A1B66}"/>
    <cellStyle name="Comma 2 8 8 2" xfId="23393" xr:uid="{B93D9A76-356B-48F5-A921-C85B94B4CC94}"/>
    <cellStyle name="Comma 2 8 8 3" xfId="23394" xr:uid="{28109BE5-45DF-40D9-A297-BF534C613342}"/>
    <cellStyle name="Comma 2 8 8_AVA DVA EL" xfId="23395" xr:uid="{962F2F17-ED63-492D-A80B-334268D1B341}"/>
    <cellStyle name="Comma 2 8 9" xfId="23396" xr:uid="{40D5D7DC-E48C-4D55-9B31-B1B23FD0F3DF}"/>
    <cellStyle name="Comma 2 8 9 2" xfId="23397" xr:uid="{D9A72EE3-FBB8-46BE-915D-2DBD63F30E69}"/>
    <cellStyle name="Comma 2 8 9 3" xfId="23398" xr:uid="{7DEC815B-8BC9-4F4A-937E-65C5E935B0E2}"/>
    <cellStyle name="Comma 2 8 9_AVA DVA EL" xfId="23399" xr:uid="{1A34A315-6E91-47D9-9F28-8227C1C9D9C5}"/>
    <cellStyle name="Comma 2 8_AVA DVA EL" xfId="23400" xr:uid="{9E249576-61CE-4C41-B265-41F10A6239DD}"/>
    <cellStyle name="Comma 2 9" xfId="23401" xr:uid="{747D5761-E5A2-4E96-8075-5C408A6C1F0D}"/>
    <cellStyle name="Comma 2 9 2" xfId="23402" xr:uid="{00060E4C-CAB2-49FF-BDBA-1E112927D1BD}"/>
    <cellStyle name="Comma 2 9 2 2" xfId="23403" xr:uid="{2291DD18-4BC8-4A4A-A18D-C2CFDD93529A}"/>
    <cellStyle name="Comma 2 9 2 3" xfId="23404" xr:uid="{23E23794-CA1F-4F27-AB5C-692785D60CF9}"/>
    <cellStyle name="Comma 2 9 2_AVA DVA EL" xfId="23405" xr:uid="{C0D672CE-BFA9-45DE-A173-A832DDEF3084}"/>
    <cellStyle name="Comma 2 9 3" xfId="23406" xr:uid="{2FAF7FFE-0CC2-4CD2-B6DB-BD4D529A71BE}"/>
    <cellStyle name="Comma 2 9 3 2" xfId="23407" xr:uid="{8541E265-DFC4-4A25-A996-68DFB52D75E3}"/>
    <cellStyle name="Comma 2 9 3 3" xfId="23408" xr:uid="{8FD36A2E-9434-4530-81F3-C578D9AFA26F}"/>
    <cellStyle name="Comma 2 9 3_AVA DVA EL" xfId="23409" xr:uid="{935DBD33-74F0-4639-BEF1-5B1EAC417DEA}"/>
    <cellStyle name="Comma 2 9 4" xfId="23410" xr:uid="{6AD020FB-8414-462B-98B3-2BF74FA3BB1F}"/>
    <cellStyle name="Comma 2 9 4 2" xfId="23411" xr:uid="{7A3FC619-0781-4091-9E4A-75818676488A}"/>
    <cellStyle name="Comma 2 9 4 3" xfId="23412" xr:uid="{AEFF3AAF-53DF-4AEC-9331-72CD90BA6695}"/>
    <cellStyle name="Comma 2 9 4_AVA DVA EL" xfId="23413" xr:uid="{4AE71F6C-8E73-4E37-A758-817BA1C83FC3}"/>
    <cellStyle name="Comma 2 9 5" xfId="23414" xr:uid="{F9530C9B-A940-4C87-80F3-374BD72DD91B}"/>
    <cellStyle name="Comma 2 9_AVA DVA EL" xfId="23415" xr:uid="{80F805A8-07AC-4975-B7BB-10FC8818B910}"/>
    <cellStyle name="Comma 2*" xfId="6406" xr:uid="{2EDD672A-2F68-442A-8296-1D84424FCC03}"/>
    <cellStyle name="Comma 2* 2" xfId="23416" xr:uid="{91BE0A67-D045-4156-8409-77FC9C7BF615}"/>
    <cellStyle name="Comma 2* 3" xfId="23417" xr:uid="{38111418-ACBD-48FE-BFFB-9451450AF7FA}"/>
    <cellStyle name="Comma 2*_AVA DVA EL" xfId="23418" xr:uid="{F9A22904-01A6-4C1F-ADDB-98A84360D186}"/>
    <cellStyle name="Comma 2_29-04-021" xfId="6407" xr:uid="{BAE98760-2C29-48EC-859C-4C4B68A35228}"/>
    <cellStyle name="Comma 20" xfId="6408" xr:uid="{CCF5EEEC-6F2C-4E28-90D5-61E6B67BE180}"/>
    <cellStyle name="Comma 20 2" xfId="41302" xr:uid="{D5076BD3-1BB6-4626-B6A6-6ADF9A3943D9}"/>
    <cellStyle name="Comma 20_Factbook" xfId="41303" xr:uid="{1F0550F3-487A-43FF-B5C8-D3AB98EAB31C}"/>
    <cellStyle name="Comma 21" xfId="23419" xr:uid="{DC0EBD25-372C-4CBA-9263-ED5D80B08669}"/>
    <cellStyle name="Comma 22" xfId="23420" xr:uid="{81EA8755-A543-40DA-8B1F-4E0BCB94E141}"/>
    <cellStyle name="Comma 23" xfId="41304" xr:uid="{45BBC14C-CA75-423F-AA0A-6757E41D3B0B}"/>
    <cellStyle name="Comma 24" xfId="41305" xr:uid="{F125472E-C5BE-4B1D-88EF-83E593CC7EAF}"/>
    <cellStyle name="Comma 25" xfId="41306" xr:uid="{E37C6E56-4E16-4AEF-8FC4-35688F7217B7}"/>
    <cellStyle name="Comma 26" xfId="41307" xr:uid="{202E062A-0175-481A-AE9D-268D0B1D01EB}"/>
    <cellStyle name="Comma 27" xfId="41308" xr:uid="{BB26F6C9-9667-4404-8542-A4BE180D0C45}"/>
    <cellStyle name="Comma 28" xfId="41309" xr:uid="{C5A72B7F-1E3E-450D-B09F-A403978CCDA3}"/>
    <cellStyle name="Comma 29" xfId="41310" xr:uid="{8BBDD588-6D65-4618-BCE3-B284359BE019}"/>
    <cellStyle name="Comma 3" xfId="6409" xr:uid="{6732B613-78E5-48D1-AEDC-895D17C73757}"/>
    <cellStyle name="Comma 3 10" xfId="23421" xr:uid="{C2694C7C-5854-4156-9900-823A1822C76A}"/>
    <cellStyle name="Comma 3 10 2" xfId="23422" xr:uid="{CEF37EC5-1D31-42B3-AE58-A10C5A048CA4}"/>
    <cellStyle name="Comma 3 10 3" xfId="23423" xr:uid="{A8E5EB52-A80F-408E-860E-5D2D07A1959C}"/>
    <cellStyle name="Comma 3 10_AVA DVA EL" xfId="23424" xr:uid="{BE3246D1-A666-4B73-B339-EDE301D5AA40}"/>
    <cellStyle name="Comma 3 11" xfId="23425" xr:uid="{51B6D9AD-FA94-4428-8A57-15EF19DD6F3C}"/>
    <cellStyle name="Comma 3 11 2" xfId="23426" xr:uid="{B957BE40-B313-4561-9EF3-1E98360E721F}"/>
    <cellStyle name="Comma 3 11 3" xfId="23427" xr:uid="{ADF4E21A-6C73-4F9A-ADC6-7938C619FCB6}"/>
    <cellStyle name="Comma 3 11_AVA DVA EL" xfId="23428" xr:uid="{F2544A7B-0869-41F9-9394-A912F22E74CF}"/>
    <cellStyle name="Comma 3 12" xfId="23429" xr:uid="{44B1F852-D0CC-4181-907B-3AB4D0BEC13A}"/>
    <cellStyle name="Comma 3 12 2" xfId="23430" xr:uid="{913A9572-84F7-4E8C-968D-BCB1695A3DA2}"/>
    <cellStyle name="Comma 3 12 3" xfId="23431" xr:uid="{DE4A6C0D-9849-4E80-ACC7-92CF669BAA0E}"/>
    <cellStyle name="Comma 3 12_AVA DVA EL" xfId="23432" xr:uid="{2547FBBC-093C-4B1A-A917-01A484748384}"/>
    <cellStyle name="Comma 3 13" xfId="23433" xr:uid="{BA12830D-4A2E-4A7E-835F-92EB02A1A100}"/>
    <cellStyle name="Comma 3 13 2" xfId="23434" xr:uid="{5CC3AEB3-00F0-45C8-A201-315F006184AD}"/>
    <cellStyle name="Comma 3 13 3" xfId="23435" xr:uid="{55DF44F5-8C87-458A-A7A9-443DB0032CF6}"/>
    <cellStyle name="Comma 3 13_AVA DVA EL" xfId="23436" xr:uid="{FFDF053B-FFE4-4851-BD27-952B7A8C53D7}"/>
    <cellStyle name="Comma 3 14" xfId="23437" xr:uid="{7B7DFF71-C98E-45C3-B86F-A602FE7ED07B}"/>
    <cellStyle name="Comma 3 14 2" xfId="23438" xr:uid="{33B11B9D-23AC-4BC5-8DFF-59A925678F45}"/>
    <cellStyle name="Comma 3 14 3" xfId="23439" xr:uid="{E46F2228-DDEE-4CC0-8AA3-D01E5D7E21B2}"/>
    <cellStyle name="Comma 3 14_AVA DVA EL" xfId="23440" xr:uid="{DA4E4305-9F34-4535-9D2A-01083A0A706E}"/>
    <cellStyle name="Comma 3 15" xfId="23441" xr:uid="{BD4BC474-1F2B-4BB4-934B-89D9F9CA8D50}"/>
    <cellStyle name="Comma 3 15 2" xfId="23442" xr:uid="{7FD4BF1E-AD11-44B1-854B-90A8915FC818}"/>
    <cellStyle name="Comma 3 15 3" xfId="23443" xr:uid="{CB81AC24-7688-4A9C-A0A2-5DCCB29E85C8}"/>
    <cellStyle name="Comma 3 15_AVA DVA EL" xfId="23444" xr:uid="{0F3668FF-D654-4FC7-A160-916C7470B7A2}"/>
    <cellStyle name="Comma 3 16" xfId="23445" xr:uid="{D1B500EF-CFE6-48AA-987D-02FC96C6B506}"/>
    <cellStyle name="Comma 3 16 2" xfId="23446" xr:uid="{1085FBED-7964-45A8-A845-86603D6D2008}"/>
    <cellStyle name="Comma 3 16 2 2" xfId="23447" xr:uid="{A8DB16F3-E919-4591-800E-3C14ADB11461}"/>
    <cellStyle name="Comma 3 16 2 3" xfId="23448" xr:uid="{FC3456AE-DD4E-4927-A2CD-E1578659FD61}"/>
    <cellStyle name="Comma 3 16 2_AVA DVA EL" xfId="23449" xr:uid="{B8924271-4ED8-4542-9E5E-56C36B43565B}"/>
    <cellStyle name="Comma 3 16 3" xfId="23450" xr:uid="{515C0DAD-D431-44F6-A486-7B71AB0FC394}"/>
    <cellStyle name="Comma 3 16 4" xfId="23451" xr:uid="{67FFD1BE-D2DB-48E7-97B9-633DE41270F4}"/>
    <cellStyle name="Comma 3 16_AVA DVA EL" xfId="23452" xr:uid="{D81A6679-87EB-4630-96A7-CF17F95B4B09}"/>
    <cellStyle name="Comma 3 17" xfId="23453" xr:uid="{D4412ACD-58D4-4849-895E-5251257F06BE}"/>
    <cellStyle name="Comma 3 17 2" xfId="23454" xr:uid="{5909786A-162A-4641-A561-42AE15D4C158}"/>
    <cellStyle name="Comma 3 17 3" xfId="23455" xr:uid="{ED4AF4B8-8132-4D13-AFEF-5988406E7A2F}"/>
    <cellStyle name="Comma 3 17_AVA DVA EL" xfId="23456" xr:uid="{DA833546-E1CC-439F-A94B-C03F2FB5A8A9}"/>
    <cellStyle name="Comma 3 18" xfId="23457" xr:uid="{767AC223-625C-4C0B-9451-E8B74218CF92}"/>
    <cellStyle name="Comma 3 18 2" xfId="23458" xr:uid="{03D92825-833C-45D5-B044-B01DCF1A9C55}"/>
    <cellStyle name="Comma 3 18 3" xfId="23459" xr:uid="{4957A909-01EC-4A01-9486-AF6EEAED089C}"/>
    <cellStyle name="Comma 3 18_AVA DVA EL" xfId="23460" xr:uid="{6855131D-7D67-4A7A-A4B0-2CC781C417D9}"/>
    <cellStyle name="Comma 3 19" xfId="23461" xr:uid="{84AFC573-8256-48E6-BAF2-079CF2806DAB}"/>
    <cellStyle name="Comma 3 2" xfId="6410" xr:uid="{3E571A61-64FA-465B-83D3-ADBFEFAD424A}"/>
    <cellStyle name="Comma 3 2 10" xfId="23462" xr:uid="{0BB0E505-6BB7-4A6E-AA3F-3FF9F6562964}"/>
    <cellStyle name="Comma 3 2 10 2" xfId="23463" xr:uid="{64894CA8-CC37-41F5-AB67-E044641C7C2D}"/>
    <cellStyle name="Comma 3 2 10 3" xfId="23464" xr:uid="{4FE3CCDA-1F9C-4FD1-A68D-5ECA263899FE}"/>
    <cellStyle name="Comma 3 2 10_AVA DVA EL" xfId="23465" xr:uid="{12CC4B9C-CEF5-4750-A257-DEE010C9C2A9}"/>
    <cellStyle name="Comma 3 2 11" xfId="23466" xr:uid="{E7E6168B-F768-4888-8D0F-8B4C860CF0AE}"/>
    <cellStyle name="Comma 3 2 11 2" xfId="23467" xr:uid="{168F3370-36C7-4204-9D5B-59B443A8BD83}"/>
    <cellStyle name="Comma 3 2 11 3" xfId="23468" xr:uid="{580931F8-CB58-4A59-B6E5-70366D63BE6E}"/>
    <cellStyle name="Comma 3 2 11_AVA DVA EL" xfId="23469" xr:uid="{4443F4C5-1E28-485C-9111-85BD982BCE24}"/>
    <cellStyle name="Comma 3 2 12" xfId="23470" xr:uid="{FDB458BE-5519-4125-8EE8-C6D4E1D73111}"/>
    <cellStyle name="Comma 3 2 12 2" xfId="23471" xr:uid="{C94E9C1C-5EAF-4556-87AE-1641C47EC48C}"/>
    <cellStyle name="Comma 3 2 12 3" xfId="23472" xr:uid="{9D17DF16-AF11-4343-9E55-82F076BFBF0B}"/>
    <cellStyle name="Comma 3 2 12_AVA DVA EL" xfId="23473" xr:uid="{35888646-8F6B-40EC-AC37-622E525014BE}"/>
    <cellStyle name="Comma 3 2 13" xfId="23474" xr:uid="{CB720398-8864-476E-9E97-9F12E7E77F54}"/>
    <cellStyle name="Comma 3 2 13 2" xfId="23475" xr:uid="{5FAFE8A5-BD72-42A4-B11B-3C00E7B8FC2C}"/>
    <cellStyle name="Comma 3 2 13 3" xfId="23476" xr:uid="{E883A683-3857-49AA-A098-85F7C42271BA}"/>
    <cellStyle name="Comma 3 2 13_AVA DVA EL" xfId="23477" xr:uid="{64DD0E32-C3FA-4D31-9B17-51563EFA0F02}"/>
    <cellStyle name="Comma 3 2 14" xfId="23478" xr:uid="{D6FBF47B-AB0D-406F-998E-9C966ADC9239}"/>
    <cellStyle name="Comma 3 2 14 2" xfId="23479" xr:uid="{1409234C-C72B-4265-A20E-BE560D85F1FE}"/>
    <cellStyle name="Comma 3 2 14 3" xfId="23480" xr:uid="{F15CA01F-C4F7-45CD-A103-8CB9CFC5BCC6}"/>
    <cellStyle name="Comma 3 2 14_AVA DVA EL" xfId="23481" xr:uid="{23EBD506-3DB9-4D8C-A98A-F599D7196759}"/>
    <cellStyle name="Comma 3 2 15" xfId="23482" xr:uid="{069556F1-A1B0-4260-82F7-EA1F59793C2B}"/>
    <cellStyle name="Comma 3 2 15 2" xfId="23483" xr:uid="{CCB7183C-1BAB-4B31-9B5F-AF490AF79C79}"/>
    <cellStyle name="Comma 3 2 15 3" xfId="23484" xr:uid="{F4AF4C13-D733-4A35-B9F2-11CBF5620B34}"/>
    <cellStyle name="Comma 3 2 15_AVA DVA EL" xfId="23485" xr:uid="{92502DF5-D2BC-4F67-B856-A186280F9BA8}"/>
    <cellStyle name="Comma 3 2 16" xfId="23486" xr:uid="{5B5E02AC-2E1D-4697-BD26-FFBFC64D2FA0}"/>
    <cellStyle name="Comma 3 2 2" xfId="23487" xr:uid="{B683752A-1743-4267-A6CC-AB8D3220494E}"/>
    <cellStyle name="Comma 3 2 2 10" xfId="23488" xr:uid="{4EDACE0C-6CDA-46A7-BA34-0339B16EC498}"/>
    <cellStyle name="Comma 3 2 2 10 2" xfId="23489" xr:uid="{018C4879-A5D9-43AB-8912-E5D2F50FD507}"/>
    <cellStyle name="Comma 3 2 2 10 3" xfId="23490" xr:uid="{A7DE5CAA-0772-48CB-9C9B-8284A9E5D276}"/>
    <cellStyle name="Comma 3 2 2 10_AVA DVA EL" xfId="23491" xr:uid="{5DEC4046-9F42-4F8A-96A9-D349AE659CAD}"/>
    <cellStyle name="Comma 3 2 2 11" xfId="23492" xr:uid="{1C9A00ED-D221-4FD0-92AD-54154BBF6837}"/>
    <cellStyle name="Comma 3 2 2 11 2" xfId="23493" xr:uid="{A5BE0210-67E8-47C4-AFF2-9D12202878ED}"/>
    <cellStyle name="Comma 3 2 2 11 3" xfId="23494" xr:uid="{1C5583EA-0A16-4C07-80B5-0902AFACDFB4}"/>
    <cellStyle name="Comma 3 2 2 11_AVA DVA EL" xfId="23495" xr:uid="{92AADC31-7566-4885-9318-CC0E86F2EA76}"/>
    <cellStyle name="Comma 3 2 2 12" xfId="23496" xr:uid="{68CCDFD3-2F2C-4A01-837C-7297F80209DE}"/>
    <cellStyle name="Comma 3 2 2 12 2" xfId="23497" xr:uid="{D91A11F8-F9B9-4A27-A4C6-F932E0EB4310}"/>
    <cellStyle name="Comma 3 2 2 12 3" xfId="23498" xr:uid="{8B8A6EF7-5B39-43EB-89F9-805BDDDE38F1}"/>
    <cellStyle name="Comma 3 2 2 12_AVA DVA EL" xfId="23499" xr:uid="{F402D45F-DA99-4F94-B1B8-AD5856C6ABA6}"/>
    <cellStyle name="Comma 3 2 2 13" xfId="23500" xr:uid="{0722B914-CCE4-462C-834D-18803521FBFC}"/>
    <cellStyle name="Comma 3 2 2 2" xfId="23501" xr:uid="{2DA8C242-B573-4BF5-A786-B01791060C21}"/>
    <cellStyle name="Comma 3 2 2 2 10" xfId="23502" xr:uid="{5EB40617-EB6D-4597-BB1E-F831C057820B}"/>
    <cellStyle name="Comma 3 2 2 2 10 2" xfId="23503" xr:uid="{57FCB297-15B9-40E9-9B11-45874768A1D1}"/>
    <cellStyle name="Comma 3 2 2 2 10 3" xfId="23504" xr:uid="{7E59D39B-A7C1-4F05-9C41-1BE966A5DD14}"/>
    <cellStyle name="Comma 3 2 2 2 10_AVA DVA EL" xfId="23505" xr:uid="{8B81C29E-9788-411F-BB46-0AE5E0760077}"/>
    <cellStyle name="Comma 3 2 2 2 11" xfId="23506" xr:uid="{A8D03FE3-32BE-4773-9912-F872DCD2A2AD}"/>
    <cellStyle name="Comma 3 2 2 2 11 2" xfId="23507" xr:uid="{1A974B99-C9C5-48AB-807B-2A9EE75CDD8F}"/>
    <cellStyle name="Comma 3 2 2 2 11 3" xfId="23508" xr:uid="{5E2D0719-FD27-4FA4-B3C3-11D8C2162AF5}"/>
    <cellStyle name="Comma 3 2 2 2 11_AVA DVA EL" xfId="23509" xr:uid="{2AA9AA9A-9B82-4327-A67E-5D8A181D1E93}"/>
    <cellStyle name="Comma 3 2 2 2 12" xfId="23510" xr:uid="{06B3A594-B391-45E3-86C8-99F69477A760}"/>
    <cellStyle name="Comma 3 2 2 2 2" xfId="23511" xr:uid="{8C2A5CC4-AA51-4ED8-BDA5-F30306877538}"/>
    <cellStyle name="Comma 3 2 2 2 2 10" xfId="23512" xr:uid="{34361E7D-F69A-4F0D-A87E-10E7D69F3FA2}"/>
    <cellStyle name="Comma 3 2 2 2 2 11" xfId="23513" xr:uid="{C7A91E36-A0DD-4A14-B0A0-36C039FDC28E}"/>
    <cellStyle name="Comma 3 2 2 2 2 2" xfId="23514" xr:uid="{0F9411B4-3AD0-45F4-BC3F-1910B88B3921}"/>
    <cellStyle name="Comma 3 2 2 2 2 2 2" xfId="23515" xr:uid="{C24280E4-73EE-4A6C-875D-19421EAD5251}"/>
    <cellStyle name="Comma 3 2 2 2 2 2 2 2" xfId="23516" xr:uid="{444B666F-FD87-45DF-9B4A-34DB5A5BFD99}"/>
    <cellStyle name="Comma 3 2 2 2 2 2 2 3" xfId="23517" xr:uid="{5D2A52FC-8646-49C9-9680-625CB32B6457}"/>
    <cellStyle name="Comma 3 2 2 2 2 2 2_AVA DVA EL" xfId="23518" xr:uid="{DA6CCCD5-60C6-41DC-8A5D-61F0F2C8DB6A}"/>
    <cellStyle name="Comma 3 2 2 2 2 2 3" xfId="23519" xr:uid="{C5A8BFCB-1F4A-4835-88F3-785124D03754}"/>
    <cellStyle name="Comma 3 2 2 2 2 2 3 2" xfId="23520" xr:uid="{458E17F3-9FD8-4042-9998-9DD92DC8F2EC}"/>
    <cellStyle name="Comma 3 2 2 2 2 2 3 3" xfId="23521" xr:uid="{9FA06FCA-F364-4F6A-BFB4-D1DCE4ADCBD9}"/>
    <cellStyle name="Comma 3 2 2 2 2 2 3_AVA DVA EL" xfId="23522" xr:uid="{FD0AFCC8-39D5-42D1-B61C-BD16887A019E}"/>
    <cellStyle name="Comma 3 2 2 2 2 2 4" xfId="23523" xr:uid="{5CFCE5D7-91BB-44A5-9451-CE75D5F7F75F}"/>
    <cellStyle name="Comma 3 2 2 2 2 2 5" xfId="23524" xr:uid="{27DC594D-F637-4D0D-BE3C-093C54A32C0B}"/>
    <cellStyle name="Comma 3 2 2 2 2 2_AVA DVA EL" xfId="23525" xr:uid="{D509CAB5-C17E-406C-9314-86233DE28822}"/>
    <cellStyle name="Comma 3 2 2 2 2 3" xfId="23526" xr:uid="{D7E176A8-5FD4-4D45-9E32-516A595FCA76}"/>
    <cellStyle name="Comma 3 2 2 2 2 3 2" xfId="23527" xr:uid="{D5C80C3D-5056-4530-9A79-4C4A5493C5BF}"/>
    <cellStyle name="Comma 3 2 2 2 2 3 3" xfId="23528" xr:uid="{80C38890-EF23-4AEB-A3D1-5E3CE71FF769}"/>
    <cellStyle name="Comma 3 2 2 2 2 3_AVA DVA EL" xfId="23529" xr:uid="{67BC30E6-93FE-4ED8-AEE1-2C28E49D0100}"/>
    <cellStyle name="Comma 3 2 2 2 2 4" xfId="23530" xr:uid="{56E13471-57EE-475F-AE51-68A3A73F72A2}"/>
    <cellStyle name="Comma 3 2 2 2 2 4 2" xfId="23531" xr:uid="{BFFB7613-F8FE-4D40-8940-3379BB2D6C55}"/>
    <cellStyle name="Comma 3 2 2 2 2 4 3" xfId="23532" xr:uid="{B81B1EBA-EACE-4056-946F-ADA9B36EF7A8}"/>
    <cellStyle name="Comma 3 2 2 2 2 4_AVA DVA EL" xfId="23533" xr:uid="{84525524-D253-4FCF-8472-C0522A81AE9C}"/>
    <cellStyle name="Comma 3 2 2 2 2 5" xfId="23534" xr:uid="{4AD1BBA0-B512-4BE0-8517-596E7D41E20C}"/>
    <cellStyle name="Comma 3 2 2 2 2 5 2" xfId="23535" xr:uid="{9EE73F33-FD28-41AB-AD9C-20083326CBDB}"/>
    <cellStyle name="Comma 3 2 2 2 2 5 3" xfId="23536" xr:uid="{5791C8B1-9275-4472-A80C-8C842F77C980}"/>
    <cellStyle name="Comma 3 2 2 2 2 5_AVA DVA EL" xfId="23537" xr:uid="{5F38ABD2-65BC-469A-BBC9-9F0C26F411FB}"/>
    <cellStyle name="Comma 3 2 2 2 2 6" xfId="23538" xr:uid="{F5769705-5D69-4752-A1CB-22EAA60304E8}"/>
    <cellStyle name="Comma 3 2 2 2 2 6 2" xfId="23539" xr:uid="{7FE4097E-5DDB-44DE-89EB-1FD0E9BE3242}"/>
    <cellStyle name="Comma 3 2 2 2 2 6 3" xfId="23540" xr:uid="{BE75E830-D283-4B41-B30B-D8883D96E95D}"/>
    <cellStyle name="Comma 3 2 2 2 2 6_AVA DVA EL" xfId="23541" xr:uid="{295A9C31-D12F-4309-8DE2-AB54CA5317D3}"/>
    <cellStyle name="Comma 3 2 2 2 2 7" xfId="23542" xr:uid="{7BAB22B4-3A8E-4F6F-A3C7-C1C42A1424FB}"/>
    <cellStyle name="Comma 3 2 2 2 2 7 2" xfId="23543" xr:uid="{9FC62B53-48E3-48B1-B34E-BD60EBDA2058}"/>
    <cellStyle name="Comma 3 2 2 2 2 7 3" xfId="23544" xr:uid="{76E296EE-70AD-4BFC-B37F-C3305BE8DBAC}"/>
    <cellStyle name="Comma 3 2 2 2 2 7_AVA DVA EL" xfId="23545" xr:uid="{BDAB4FCF-0BC4-4F1C-8EF6-095203B5B1BF}"/>
    <cellStyle name="Comma 3 2 2 2 2 8" xfId="23546" xr:uid="{D4B7F02B-6FE0-4DF3-9DCE-8E893AEEBC16}"/>
    <cellStyle name="Comma 3 2 2 2 2 8 2" xfId="23547" xr:uid="{FDBEC623-AA76-4AA2-A8C8-543BDDE2E3EB}"/>
    <cellStyle name="Comma 3 2 2 2 2 8 3" xfId="23548" xr:uid="{3812F116-2027-495E-91EA-6BA9C25F2C6A}"/>
    <cellStyle name="Comma 3 2 2 2 2 8_AVA DVA EL" xfId="23549" xr:uid="{25045FE8-E093-448A-88E7-A835B494C9D1}"/>
    <cellStyle name="Comma 3 2 2 2 2 9" xfId="23550" xr:uid="{1CAA6BE0-E861-40AE-A53D-098266A19CAA}"/>
    <cellStyle name="Comma 3 2 2 2 2 9 2" xfId="23551" xr:uid="{6B81450E-30FD-4864-A50E-22FD64B52780}"/>
    <cellStyle name="Comma 3 2 2 2 2 9 3" xfId="23552" xr:uid="{D721C6C2-946E-4F54-B4B0-B7022D207ED6}"/>
    <cellStyle name="Comma 3 2 2 2 2 9_AVA DVA EL" xfId="23553" xr:uid="{3B080B34-BF16-4193-8198-BA4034C4EC16}"/>
    <cellStyle name="Comma 3 2 2 2 2_AVA DVA EL" xfId="23554" xr:uid="{6EAB29FE-52AB-4DDC-B054-EFF2FE139ACA}"/>
    <cellStyle name="Comma 3 2 2 2 3" xfId="23555" xr:uid="{957D49CD-C9DE-4F91-8944-E6A584D6AFBF}"/>
    <cellStyle name="Comma 3 2 2 2 3 2" xfId="23556" xr:uid="{30F6A8F3-4DAC-4CBC-AA74-8D92875F5CEA}"/>
    <cellStyle name="Comma 3 2 2 2 3 2 2" xfId="23557" xr:uid="{3CE43F99-D516-45BA-B92B-62891F8C3DFD}"/>
    <cellStyle name="Comma 3 2 2 2 3 2 3" xfId="23558" xr:uid="{B6E4366C-D08E-4951-B262-63BEF230DEFB}"/>
    <cellStyle name="Comma 3 2 2 2 3 2_AVA DVA EL" xfId="23559" xr:uid="{0D4D1B46-90A7-4317-87D2-904369B3FC28}"/>
    <cellStyle name="Comma 3 2 2 2 3 3" xfId="23560" xr:uid="{D06C6124-6EFF-4212-BE12-FEFF374B2F3B}"/>
    <cellStyle name="Comma 3 2 2 2 3 3 2" xfId="23561" xr:uid="{B64C2510-0D89-4014-96F0-68E07931E0BC}"/>
    <cellStyle name="Comma 3 2 2 2 3 3 3" xfId="23562" xr:uid="{62DD0413-507A-41F9-A986-5ED5C22BD323}"/>
    <cellStyle name="Comma 3 2 2 2 3 3_AVA DVA EL" xfId="23563" xr:uid="{3EE23A56-B072-40CD-8411-7987C9050488}"/>
    <cellStyle name="Comma 3 2 2 2 3 4" xfId="23564" xr:uid="{A821AA52-1187-49E8-9010-1146BDA29C26}"/>
    <cellStyle name="Comma 3 2 2 2 3 5" xfId="23565" xr:uid="{7F3F06D4-F2BE-43ED-A9CB-306C50CB2333}"/>
    <cellStyle name="Comma 3 2 2 2 3_AVA DVA EL" xfId="23566" xr:uid="{B8C2B4BC-DA8C-4586-AD4A-407C751A2917}"/>
    <cellStyle name="Comma 3 2 2 2 4" xfId="23567" xr:uid="{015E75E9-E835-4621-ACFC-FFB7DEF29662}"/>
    <cellStyle name="Comma 3 2 2 2 4 2" xfId="23568" xr:uid="{770D2421-112E-41EE-93D7-964612FCB9FE}"/>
    <cellStyle name="Comma 3 2 2 2 4 3" xfId="23569" xr:uid="{B47D905B-75DE-44A9-80F3-A164240A9654}"/>
    <cellStyle name="Comma 3 2 2 2 4_AVA DVA EL" xfId="23570" xr:uid="{3373A85E-1E97-4E6A-9BA1-B3BF325A2B30}"/>
    <cellStyle name="Comma 3 2 2 2 5" xfId="23571" xr:uid="{C3F8A823-2955-4270-A821-3CD016E6D982}"/>
    <cellStyle name="Comma 3 2 2 2 5 2" xfId="23572" xr:uid="{DC90A8C2-E485-4D10-BAFD-B20068D1A8B2}"/>
    <cellStyle name="Comma 3 2 2 2 5 3" xfId="23573" xr:uid="{169702C7-E4B7-41AC-9769-203770C533DA}"/>
    <cellStyle name="Comma 3 2 2 2 5_AVA DVA EL" xfId="23574" xr:uid="{79D85ED2-0C9C-4566-9DA5-ADF056B49BCE}"/>
    <cellStyle name="Comma 3 2 2 2 6" xfId="23575" xr:uid="{D009C19B-33AF-4B12-ADED-56B26EA4AD45}"/>
    <cellStyle name="Comma 3 2 2 2 6 2" xfId="23576" xr:uid="{BCC265C8-377F-4E0E-9893-5BAA095B0586}"/>
    <cellStyle name="Comma 3 2 2 2 6 3" xfId="23577" xr:uid="{0B3ED8E9-52F9-4EDF-A948-1468CB8A3122}"/>
    <cellStyle name="Comma 3 2 2 2 6_AVA DVA EL" xfId="23578" xr:uid="{0136ABDB-FCF1-4CED-B652-1F48607B6077}"/>
    <cellStyle name="Comma 3 2 2 2 7" xfId="23579" xr:uid="{CCF709EC-20E3-47FA-BFD9-78DACD1BBF9D}"/>
    <cellStyle name="Comma 3 2 2 2 7 2" xfId="23580" xr:uid="{C8889A9D-8FF9-4882-B38F-44486BF07D36}"/>
    <cellStyle name="Comma 3 2 2 2 7 3" xfId="23581" xr:uid="{FC72C099-441F-41A7-B332-3065AFEA060E}"/>
    <cellStyle name="Comma 3 2 2 2 7_AVA DVA EL" xfId="23582" xr:uid="{8A384288-0EF5-45D5-B5AA-795A900D4C0A}"/>
    <cellStyle name="Comma 3 2 2 2 8" xfId="23583" xr:uid="{A57BED24-2C87-4780-BC70-4F573DBC2975}"/>
    <cellStyle name="Comma 3 2 2 2 8 2" xfId="23584" xr:uid="{E4427DAA-735C-485F-9597-C970F8445240}"/>
    <cellStyle name="Comma 3 2 2 2 8 3" xfId="23585" xr:uid="{188C7643-1432-45EC-A038-43DE3052FC1F}"/>
    <cellStyle name="Comma 3 2 2 2 8_AVA DVA EL" xfId="23586" xr:uid="{C344089C-090D-4666-9F92-4CA8AF599EFB}"/>
    <cellStyle name="Comma 3 2 2 2 9" xfId="23587" xr:uid="{416BE335-8D5E-4003-BEA8-765882737C8E}"/>
    <cellStyle name="Comma 3 2 2 2 9 2" xfId="23588" xr:uid="{BD4492CD-B0CB-492D-BE81-E7FD64991CB0}"/>
    <cellStyle name="Comma 3 2 2 2 9 3" xfId="23589" xr:uid="{9E35B24C-3E76-4404-A70C-F4DFF0ABA01D}"/>
    <cellStyle name="Comma 3 2 2 2 9_AVA DVA EL" xfId="23590" xr:uid="{2A9B7285-3794-4DC6-BFEF-7D723358221A}"/>
    <cellStyle name="Comma 3 2 2 2_AVA DVA EL" xfId="23591" xr:uid="{D66B48F3-F4F5-4DE3-837E-77BBE3B78E55}"/>
    <cellStyle name="Comma 3 2 2 3" xfId="23592" xr:uid="{4A279295-9502-415D-97CE-34AC9CB566FD}"/>
    <cellStyle name="Comma 3 2 2 3 10" xfId="23593" xr:uid="{D1FD3FAC-82AC-4C11-BE21-7B2C96B32C6F}"/>
    <cellStyle name="Comma 3 2 2 3 11" xfId="23594" xr:uid="{8FC9EF4A-DC1D-4312-9F13-4458B0B05399}"/>
    <cellStyle name="Comma 3 2 2 3 2" xfId="23595" xr:uid="{4DCE8390-F4A7-47BF-A3A9-40FDDE85DB75}"/>
    <cellStyle name="Comma 3 2 2 3 2 2" xfId="23596" xr:uid="{3EF16D83-1B66-4484-BCDA-3CF8C3FD7AFD}"/>
    <cellStyle name="Comma 3 2 2 3 2 2 2" xfId="23597" xr:uid="{EEB38498-0E3F-4644-8B5C-AF451BD78E30}"/>
    <cellStyle name="Comma 3 2 2 3 2 2 3" xfId="23598" xr:uid="{61B96967-4A5F-40FD-91FD-EA2D0A51306C}"/>
    <cellStyle name="Comma 3 2 2 3 2 2_AVA DVA EL" xfId="23599" xr:uid="{81C52395-72C1-4B49-A867-42E775610CA4}"/>
    <cellStyle name="Comma 3 2 2 3 2 3" xfId="23600" xr:uid="{899EB53F-3AB9-40DB-9F53-4D32AACD6F77}"/>
    <cellStyle name="Comma 3 2 2 3 2 3 2" xfId="23601" xr:uid="{DCDC2F93-2F63-48A5-9BC4-3120DC7DCEB6}"/>
    <cellStyle name="Comma 3 2 2 3 2 3 3" xfId="23602" xr:uid="{A64ECCCD-531C-4C36-9D63-0E7050B3EE55}"/>
    <cellStyle name="Comma 3 2 2 3 2 3_AVA DVA EL" xfId="23603" xr:uid="{02F7829F-926F-49FC-B14B-04AF69BD90D9}"/>
    <cellStyle name="Comma 3 2 2 3 2 4" xfId="23604" xr:uid="{E42E25A9-59A7-4C40-8F71-671AA60EDA5F}"/>
    <cellStyle name="Comma 3 2 2 3 2 5" xfId="23605" xr:uid="{97DA6B04-8273-4F6E-A73F-23D4AA3D8B93}"/>
    <cellStyle name="Comma 3 2 2 3 2_AVA DVA EL" xfId="23606" xr:uid="{D743FB12-B7A4-434F-9C2C-5C51C0498238}"/>
    <cellStyle name="Comma 3 2 2 3 3" xfId="23607" xr:uid="{BBB2F592-6E74-48EC-9137-23E73E49688F}"/>
    <cellStyle name="Comma 3 2 2 3 3 2" xfId="23608" xr:uid="{E0186C74-9B8D-4BB1-AAFC-0F12E91AF4AA}"/>
    <cellStyle name="Comma 3 2 2 3 3 3" xfId="23609" xr:uid="{B20B17DC-88BA-4292-8469-00192AA72515}"/>
    <cellStyle name="Comma 3 2 2 3 3_AVA DVA EL" xfId="23610" xr:uid="{8A62FB2C-C4E4-499D-B6FB-BD3AB6E2CE18}"/>
    <cellStyle name="Comma 3 2 2 3 4" xfId="23611" xr:uid="{34D5B995-BD76-4899-913B-6BF85F65A126}"/>
    <cellStyle name="Comma 3 2 2 3 4 2" xfId="23612" xr:uid="{B3722781-7CF6-4B8E-96C6-530ED617EA7F}"/>
    <cellStyle name="Comma 3 2 2 3 4 3" xfId="23613" xr:uid="{4BECEFA5-82AE-4730-BE89-6B3252382BA7}"/>
    <cellStyle name="Comma 3 2 2 3 4_AVA DVA EL" xfId="23614" xr:uid="{80EF4CE9-FCF5-4C06-8867-F40FC88BAA71}"/>
    <cellStyle name="Comma 3 2 2 3 5" xfId="23615" xr:uid="{C2F20ABA-11DF-43E6-936D-FA38425D483E}"/>
    <cellStyle name="Comma 3 2 2 3 5 2" xfId="23616" xr:uid="{84E38DC4-2BE2-4081-BA94-8A916B516373}"/>
    <cellStyle name="Comma 3 2 2 3 5 3" xfId="23617" xr:uid="{A104B4B2-B7C9-41F0-B76E-9D23EA30B73E}"/>
    <cellStyle name="Comma 3 2 2 3 5_AVA DVA EL" xfId="23618" xr:uid="{6A0B1DBA-A707-464E-98BD-0DCE66A26D77}"/>
    <cellStyle name="Comma 3 2 2 3 6" xfId="23619" xr:uid="{C00A5839-C6D5-43C1-B3B7-FDF1AF1CC685}"/>
    <cellStyle name="Comma 3 2 2 3 6 2" xfId="23620" xr:uid="{AF4BCED7-EC9F-485E-86F9-4D741A29E1B5}"/>
    <cellStyle name="Comma 3 2 2 3 6 3" xfId="23621" xr:uid="{FA40D5A4-9336-4805-BB24-6E676137D4F1}"/>
    <cellStyle name="Comma 3 2 2 3 6_AVA DVA EL" xfId="23622" xr:uid="{9BC94C6B-20B0-4581-8EB5-BD41ED09D6DC}"/>
    <cellStyle name="Comma 3 2 2 3 7" xfId="23623" xr:uid="{0D2EE622-A4DE-4600-ABF3-C28131C8DE18}"/>
    <cellStyle name="Comma 3 2 2 3 7 2" xfId="23624" xr:uid="{4FB6B9A2-44C5-41F8-94C7-09A1F296265A}"/>
    <cellStyle name="Comma 3 2 2 3 7 3" xfId="23625" xr:uid="{CEF484D5-6475-41D4-9A92-76C61C05619C}"/>
    <cellStyle name="Comma 3 2 2 3 7_AVA DVA EL" xfId="23626" xr:uid="{55B5BF0B-9BAC-4EFA-AC1D-1AF1C15AED3D}"/>
    <cellStyle name="Comma 3 2 2 3 8" xfId="23627" xr:uid="{E8FFA8B1-83B0-4F90-A2B0-0CC117D994DF}"/>
    <cellStyle name="Comma 3 2 2 3 8 2" xfId="23628" xr:uid="{33E1CDF9-ECCB-4A7E-8B76-FA0155C35C13}"/>
    <cellStyle name="Comma 3 2 2 3 8 3" xfId="23629" xr:uid="{3CAEA3F8-99E2-4880-9AB0-E32A4571E8CB}"/>
    <cellStyle name="Comma 3 2 2 3 8_AVA DVA EL" xfId="23630" xr:uid="{9FFA2148-DC95-49BC-B68E-9B2DB571C6BD}"/>
    <cellStyle name="Comma 3 2 2 3 9" xfId="23631" xr:uid="{DAAB7132-DBF6-44C0-9750-B3205B2EB976}"/>
    <cellStyle name="Comma 3 2 2 3 9 2" xfId="23632" xr:uid="{4BC78080-312D-41FF-AF42-10FEF68AD66A}"/>
    <cellStyle name="Comma 3 2 2 3 9 3" xfId="23633" xr:uid="{EF803BB0-B4CB-4FC2-AA35-E0C6DA95A029}"/>
    <cellStyle name="Comma 3 2 2 3 9_AVA DVA EL" xfId="23634" xr:uid="{D0488BB1-548C-4D85-AC1A-DBC89CA772F0}"/>
    <cellStyle name="Comma 3 2 2 3_AVA DVA EL" xfId="23635" xr:uid="{5630944C-AA77-47EC-BFBA-4F1DBE01C90F}"/>
    <cellStyle name="Comma 3 2 2 4" xfId="23636" xr:uid="{387FE493-5AEC-4C69-9C31-59267642AAF3}"/>
    <cellStyle name="Comma 3 2 2 4 2" xfId="23637" xr:uid="{000ED121-4229-4FCC-818C-81DEBE452F6B}"/>
    <cellStyle name="Comma 3 2 2 4 2 2" xfId="23638" xr:uid="{C1FC1677-F4D4-41EC-8077-DA2B46BB4533}"/>
    <cellStyle name="Comma 3 2 2 4 2 3" xfId="23639" xr:uid="{5C65C302-115C-4883-A38A-6CE5D76F37CB}"/>
    <cellStyle name="Comma 3 2 2 4 2_AVA DVA EL" xfId="23640" xr:uid="{7C6225D5-7846-40C2-83FA-C2940CACACB1}"/>
    <cellStyle name="Comma 3 2 2 4 3" xfId="23641" xr:uid="{1AC9A464-8D35-41DD-B867-147813980015}"/>
    <cellStyle name="Comma 3 2 2 4 3 2" xfId="23642" xr:uid="{CF6CA339-E40B-41CC-80ED-1A5352186281}"/>
    <cellStyle name="Comma 3 2 2 4 3 3" xfId="23643" xr:uid="{77306F1B-F43B-416F-8F47-D164AFFE983E}"/>
    <cellStyle name="Comma 3 2 2 4 3_AVA DVA EL" xfId="23644" xr:uid="{C1525B32-4A05-4A3C-9A03-79EF5889A7A0}"/>
    <cellStyle name="Comma 3 2 2 4 4" xfId="23645" xr:uid="{6A980DA8-20F6-4C06-AF81-777E3C8A4D7C}"/>
    <cellStyle name="Comma 3 2 2 4 5" xfId="23646" xr:uid="{01BA5924-66FD-424E-A3E7-499F07E26629}"/>
    <cellStyle name="Comma 3 2 2 4_AVA DVA EL" xfId="23647" xr:uid="{12F92A08-DD70-4211-B1BE-BBFF17AA9DDE}"/>
    <cellStyle name="Comma 3 2 2 5" xfId="23648" xr:uid="{6FDD7702-B80D-4921-A584-6D42D03FF9AA}"/>
    <cellStyle name="Comma 3 2 2 5 2" xfId="23649" xr:uid="{9EB1B9E9-C791-48F2-9BC7-29D327D2DC32}"/>
    <cellStyle name="Comma 3 2 2 5 3" xfId="23650" xr:uid="{5F44BC8E-18FB-442D-9E6F-B7E55361B484}"/>
    <cellStyle name="Comma 3 2 2 5_AVA DVA EL" xfId="23651" xr:uid="{F36AE8A2-EB54-4DC8-8E2B-C077C6BC8FD6}"/>
    <cellStyle name="Comma 3 2 2 6" xfId="23652" xr:uid="{6E0D05C4-F9EF-452E-97A0-6D08A44A3D73}"/>
    <cellStyle name="Comma 3 2 2 6 2" xfId="23653" xr:uid="{A18A874F-7842-4BFC-94ED-259D12B2D0EE}"/>
    <cellStyle name="Comma 3 2 2 6 3" xfId="23654" xr:uid="{B0B1D933-BAE3-4AFD-8581-F1980A0A5450}"/>
    <cellStyle name="Comma 3 2 2 6_AVA DVA EL" xfId="23655" xr:uid="{2B17F979-48BE-44AB-9A90-A73EC602839B}"/>
    <cellStyle name="Comma 3 2 2 7" xfId="23656" xr:uid="{E0A66CD0-9DF4-4CA6-A5D6-C7E54CE39889}"/>
    <cellStyle name="Comma 3 2 2 7 2" xfId="23657" xr:uid="{7FD432DF-0FFF-440E-913E-70C4906A6AC0}"/>
    <cellStyle name="Comma 3 2 2 7 3" xfId="23658" xr:uid="{CF213663-C749-4E84-B947-4A6248BD3D80}"/>
    <cellStyle name="Comma 3 2 2 7_AVA DVA EL" xfId="23659" xr:uid="{67A4FAA0-B80F-404A-B9BE-5F1BEEED477A}"/>
    <cellStyle name="Comma 3 2 2 8" xfId="23660" xr:uid="{7BE1C281-26ED-4345-B136-63A940C60CEB}"/>
    <cellStyle name="Comma 3 2 2 8 2" xfId="23661" xr:uid="{FD721811-EC02-4D12-9CB9-F8D790B79041}"/>
    <cellStyle name="Comma 3 2 2 8 3" xfId="23662" xr:uid="{BA076C98-3523-41E1-91E6-341021D5A39B}"/>
    <cellStyle name="Comma 3 2 2 8_AVA DVA EL" xfId="23663" xr:uid="{69F83BBB-7FCC-440D-897F-16CA1F4506EF}"/>
    <cellStyle name="Comma 3 2 2 9" xfId="23664" xr:uid="{D277F1CE-7F8A-4710-9D0B-C83E784D1B1C}"/>
    <cellStyle name="Comma 3 2 2 9 2" xfId="23665" xr:uid="{33C36C1F-3613-40E5-9AEA-317522A3C0F6}"/>
    <cellStyle name="Comma 3 2 2 9 3" xfId="23666" xr:uid="{473208B0-7995-42EB-BC1C-3B2918FE5BFA}"/>
    <cellStyle name="Comma 3 2 2 9_AVA DVA EL" xfId="23667" xr:uid="{2CCE1BBF-3C49-4BAE-A78B-639702F5392D}"/>
    <cellStyle name="Comma 3 2 2_Adj_Primary_capital" xfId="23668" xr:uid="{0FB88C2E-F76A-4D60-AD36-A0288F126088}"/>
    <cellStyle name="Comma 3 2 3" xfId="23669" xr:uid="{F02219F7-E0B4-4D6F-8807-3D8D01F781EC}"/>
    <cellStyle name="Comma 3 2 3 10" xfId="23670" xr:uid="{A867D319-E69D-43C3-A02A-D683F090C330}"/>
    <cellStyle name="Comma 3 2 3 10 2" xfId="23671" xr:uid="{026747C7-C67F-4D72-9773-591F637EF89F}"/>
    <cellStyle name="Comma 3 2 3 10 3" xfId="23672" xr:uid="{6FE8FB76-FE9C-48BB-B5B1-7473188F8AC4}"/>
    <cellStyle name="Comma 3 2 3 10_AVA DVA EL" xfId="23673" xr:uid="{7DE71DEB-0D12-4E6D-BC13-305A490316FA}"/>
    <cellStyle name="Comma 3 2 3 11" xfId="23674" xr:uid="{0293090D-CA56-4777-A5DB-FC8A099FA7B4}"/>
    <cellStyle name="Comma 3 2 3 11 2" xfId="23675" xr:uid="{E3743B83-06E2-4D75-8382-5B4602B30396}"/>
    <cellStyle name="Comma 3 2 3 11 3" xfId="23676" xr:uid="{4F6CF30D-9E85-440E-8E1D-E8A8F87F8164}"/>
    <cellStyle name="Comma 3 2 3 11_AVA DVA EL" xfId="23677" xr:uid="{995B0ED9-58E9-4698-90DA-03178A9276C5}"/>
    <cellStyle name="Comma 3 2 3 12" xfId="23678" xr:uid="{BE55D812-517B-4C90-9CC8-6A20DCA94BBC}"/>
    <cellStyle name="Comma 3 2 3 12 2" xfId="23679" xr:uid="{C8EA56DE-0E20-4EAB-957A-7E28AC121921}"/>
    <cellStyle name="Comma 3 2 3 12 3" xfId="23680" xr:uid="{2BA92EDD-9AF7-41BB-A648-A0E9BC61D6FD}"/>
    <cellStyle name="Comma 3 2 3 12_AVA DVA EL" xfId="23681" xr:uid="{83DE5399-ABD1-4832-9603-ECD76FA9372E}"/>
    <cellStyle name="Comma 3 2 3 13" xfId="23682" xr:uid="{FA43BD82-42D9-4A9B-8E1C-D42041A937F2}"/>
    <cellStyle name="Comma 3 2 3 2" xfId="23683" xr:uid="{3B089216-733C-4A83-B193-DD35EB350A21}"/>
    <cellStyle name="Comma 3 2 3 2 10" xfId="23684" xr:uid="{97BE90A4-F5A2-4AB5-AE92-F67B737C195D}"/>
    <cellStyle name="Comma 3 2 3 2 10 2" xfId="23685" xr:uid="{53C7697C-F779-4BAD-B63D-513376D6DBA9}"/>
    <cellStyle name="Comma 3 2 3 2 10 3" xfId="23686" xr:uid="{CF022C9D-CBB5-40AB-8349-1C1B559D9E02}"/>
    <cellStyle name="Comma 3 2 3 2 10_AVA DVA EL" xfId="23687" xr:uid="{86A905DD-AEF6-48DD-901C-072928895363}"/>
    <cellStyle name="Comma 3 2 3 2 11" xfId="23688" xr:uid="{6C83E173-CE2C-472F-B4F0-659D764AF17B}"/>
    <cellStyle name="Comma 3 2 3 2 12" xfId="23689" xr:uid="{A8F70509-B66E-4091-97F2-9944C4A75F3D}"/>
    <cellStyle name="Comma 3 2 3 2 2" xfId="23690" xr:uid="{F998E54C-AD3A-4EAA-A190-12BB94E46E93}"/>
    <cellStyle name="Comma 3 2 3 2 2 10" xfId="23691" xr:uid="{22AA7A11-0E4E-4678-87B1-2629F50E6AA6}"/>
    <cellStyle name="Comma 3 2 3 2 2 11" xfId="23692" xr:uid="{DF753358-155D-4BDB-8668-8BFE61F446AD}"/>
    <cellStyle name="Comma 3 2 3 2 2 2" xfId="23693" xr:uid="{C9763B4A-C675-46FB-8011-373A7BAEB19C}"/>
    <cellStyle name="Comma 3 2 3 2 2 2 2" xfId="23694" xr:uid="{C5689489-9A19-4628-9858-E34CF8ED8FFE}"/>
    <cellStyle name="Comma 3 2 3 2 2 2 2 2" xfId="23695" xr:uid="{8AB8693D-EDDD-43A1-895F-774D0C6FFC76}"/>
    <cellStyle name="Comma 3 2 3 2 2 2 2 3" xfId="23696" xr:uid="{F48A187E-E347-4C88-B7C6-82EB77CD5658}"/>
    <cellStyle name="Comma 3 2 3 2 2 2 2_AVA DVA EL" xfId="23697" xr:uid="{52BF0B8A-165F-46B1-AA9A-5B7198F7703B}"/>
    <cellStyle name="Comma 3 2 3 2 2 2 3" xfId="23698" xr:uid="{D178A52D-CC62-466D-8640-C033AAD83BA1}"/>
    <cellStyle name="Comma 3 2 3 2 2 2 3 2" xfId="23699" xr:uid="{BB2E6FE1-E752-46D5-BE8B-889CDBD5D0B5}"/>
    <cellStyle name="Comma 3 2 3 2 2 2 3 3" xfId="23700" xr:uid="{605BC7B7-9790-42A3-92F0-4D8A33D6CEC9}"/>
    <cellStyle name="Comma 3 2 3 2 2 2 3_AVA DVA EL" xfId="23701" xr:uid="{F817A332-5462-4124-B604-A9DE5457DA97}"/>
    <cellStyle name="Comma 3 2 3 2 2 2 4" xfId="23702" xr:uid="{382F76D0-FE43-4098-B651-A9BD8039A20D}"/>
    <cellStyle name="Comma 3 2 3 2 2 2 5" xfId="23703" xr:uid="{2D99ABA1-C38D-4999-876D-95DB0DE6831D}"/>
    <cellStyle name="Comma 3 2 3 2 2 2_AVA DVA EL" xfId="23704" xr:uid="{A5BE7805-6A2A-4D4F-9D1B-597574B4F1C8}"/>
    <cellStyle name="Comma 3 2 3 2 2 3" xfId="23705" xr:uid="{7B19F8CA-EF16-4270-9608-3A659F5F5785}"/>
    <cellStyle name="Comma 3 2 3 2 2 3 2" xfId="23706" xr:uid="{76B54887-BBC2-4A3A-9FFD-34525B5F157B}"/>
    <cellStyle name="Comma 3 2 3 2 2 3 3" xfId="23707" xr:uid="{72B22788-25C0-4900-ADE0-AAEBBCC5A777}"/>
    <cellStyle name="Comma 3 2 3 2 2 3_AVA DVA EL" xfId="23708" xr:uid="{AD3E1E2D-614D-49E2-A000-68F35534417E}"/>
    <cellStyle name="Comma 3 2 3 2 2 4" xfId="23709" xr:uid="{1C433779-9360-47F0-97E6-AFFDF05C847E}"/>
    <cellStyle name="Comma 3 2 3 2 2 4 2" xfId="23710" xr:uid="{C93A9834-044B-4304-97BE-6CD1FBB1A03B}"/>
    <cellStyle name="Comma 3 2 3 2 2 4 3" xfId="23711" xr:uid="{C67E297C-A65B-40C1-95CC-6B4B9F2F30A5}"/>
    <cellStyle name="Comma 3 2 3 2 2 4_AVA DVA EL" xfId="23712" xr:uid="{0A5E2129-E806-46DA-90FD-2351EA6F2697}"/>
    <cellStyle name="Comma 3 2 3 2 2 5" xfId="23713" xr:uid="{312B91F6-05B3-477A-8DAA-8A05DD89F3E8}"/>
    <cellStyle name="Comma 3 2 3 2 2 5 2" xfId="23714" xr:uid="{B3DF10DC-7057-464D-B3ED-7E87E4158D9E}"/>
    <cellStyle name="Comma 3 2 3 2 2 5 3" xfId="23715" xr:uid="{043C95B1-1361-425D-AB7F-8EA1DBF5FDB0}"/>
    <cellStyle name="Comma 3 2 3 2 2 5_AVA DVA EL" xfId="23716" xr:uid="{2FFB53DA-04E9-4FE3-A337-82FF993B0457}"/>
    <cellStyle name="Comma 3 2 3 2 2 6" xfId="23717" xr:uid="{04443233-345B-48EE-B5EC-0721B5A2CE3F}"/>
    <cellStyle name="Comma 3 2 3 2 2 6 2" xfId="23718" xr:uid="{8CEA25C6-F859-4D77-AF6E-E1E646B7FCF7}"/>
    <cellStyle name="Comma 3 2 3 2 2 6 3" xfId="23719" xr:uid="{DF675344-CC61-4B8F-89AA-32F16FDA26BB}"/>
    <cellStyle name="Comma 3 2 3 2 2 6_AVA DVA EL" xfId="23720" xr:uid="{8AC9F748-16C7-4120-9A35-BF53967BDD71}"/>
    <cellStyle name="Comma 3 2 3 2 2 7" xfId="23721" xr:uid="{46DD2499-5E51-402F-829F-F2AED294BF2B}"/>
    <cellStyle name="Comma 3 2 3 2 2 7 2" xfId="23722" xr:uid="{E277A17B-EC8D-4BC6-BAD2-32BB846ADB5B}"/>
    <cellStyle name="Comma 3 2 3 2 2 7 3" xfId="23723" xr:uid="{3647F72A-8A0B-4A0E-9CCF-A209C9EB2E6C}"/>
    <cellStyle name="Comma 3 2 3 2 2 7_AVA DVA EL" xfId="23724" xr:uid="{DA4FE114-23AD-4862-9871-D3D010C778E2}"/>
    <cellStyle name="Comma 3 2 3 2 2 8" xfId="23725" xr:uid="{8EF9F4C1-6409-4BE4-8C59-CED6F6E00C2A}"/>
    <cellStyle name="Comma 3 2 3 2 2 8 2" xfId="23726" xr:uid="{0E0DDDED-78D3-4AE5-BC31-124FC7943F21}"/>
    <cellStyle name="Comma 3 2 3 2 2 8 3" xfId="23727" xr:uid="{DF7E4307-F282-44A4-B93B-7D48E266830F}"/>
    <cellStyle name="Comma 3 2 3 2 2 8_AVA DVA EL" xfId="23728" xr:uid="{C7BCA77B-EC1D-493B-83E4-1B15FD93BFF7}"/>
    <cellStyle name="Comma 3 2 3 2 2 9" xfId="23729" xr:uid="{D0A7EF9D-740D-4DF6-9FE6-92CAF8C6F766}"/>
    <cellStyle name="Comma 3 2 3 2 2 9 2" xfId="23730" xr:uid="{D7ABF394-D751-4FE1-BA90-F343F40858C2}"/>
    <cellStyle name="Comma 3 2 3 2 2 9 3" xfId="23731" xr:uid="{E8A6DEE5-7456-47AE-BDA7-31C1D94E9A01}"/>
    <cellStyle name="Comma 3 2 3 2 2 9_AVA DVA EL" xfId="23732" xr:uid="{ED010448-B428-4B53-B8BB-36A46009E030}"/>
    <cellStyle name="Comma 3 2 3 2 2_AVA DVA EL" xfId="23733" xr:uid="{807B31AD-7EFB-4BFB-A612-2F6648D1ED45}"/>
    <cellStyle name="Comma 3 2 3 2 3" xfId="23734" xr:uid="{ED803FB3-456B-43DC-979F-9B2964B384FD}"/>
    <cellStyle name="Comma 3 2 3 2 3 2" xfId="23735" xr:uid="{9C0241BE-3A72-4705-9E52-48A7BC387AF5}"/>
    <cellStyle name="Comma 3 2 3 2 3 2 2" xfId="23736" xr:uid="{A486988B-92DB-44EE-B06E-8AA5E84FC8A6}"/>
    <cellStyle name="Comma 3 2 3 2 3 2 3" xfId="23737" xr:uid="{88F0EB3B-D6C7-47F4-A9A5-4ECDA9D3B326}"/>
    <cellStyle name="Comma 3 2 3 2 3 2_AVA DVA EL" xfId="23738" xr:uid="{20DC41CF-5231-4561-A815-21F1D30C2EBE}"/>
    <cellStyle name="Comma 3 2 3 2 3 3" xfId="23739" xr:uid="{7C3156FE-4262-427B-A8F0-785E6111F3B0}"/>
    <cellStyle name="Comma 3 2 3 2 3 3 2" xfId="23740" xr:uid="{B4ED86BD-FD1F-4748-A574-6F4D0DD66F1A}"/>
    <cellStyle name="Comma 3 2 3 2 3 3 3" xfId="23741" xr:uid="{B0B1BE1E-AD25-4E18-BA83-C90225350C27}"/>
    <cellStyle name="Comma 3 2 3 2 3 3_AVA DVA EL" xfId="23742" xr:uid="{8910C493-FE05-4F20-9B8D-F066025FD666}"/>
    <cellStyle name="Comma 3 2 3 2 3 4" xfId="23743" xr:uid="{B2C0F020-B20E-4018-86BC-9EE7AF09E459}"/>
    <cellStyle name="Comma 3 2 3 2 3 5" xfId="23744" xr:uid="{717B6674-784F-45F9-BBBC-25375A1A8EB2}"/>
    <cellStyle name="Comma 3 2 3 2 3_AVA DVA EL" xfId="23745" xr:uid="{9426CF56-3672-4458-8653-B5B9857DBD36}"/>
    <cellStyle name="Comma 3 2 3 2 4" xfId="23746" xr:uid="{EA991EBC-2DF3-4757-B9A0-C05916A254EF}"/>
    <cellStyle name="Comma 3 2 3 2 4 2" xfId="23747" xr:uid="{D78ABAF5-EBBA-498A-B1C3-91BEC31AED12}"/>
    <cellStyle name="Comma 3 2 3 2 4 3" xfId="23748" xr:uid="{686DC99F-0EB2-469D-A5E6-9A62D793DD07}"/>
    <cellStyle name="Comma 3 2 3 2 4_AVA DVA EL" xfId="23749" xr:uid="{4C00CA89-525A-4561-A37D-5E24232D6EF3}"/>
    <cellStyle name="Comma 3 2 3 2 5" xfId="23750" xr:uid="{7249C459-6BC3-4C18-89F4-C7A284BE3D25}"/>
    <cellStyle name="Comma 3 2 3 2 5 2" xfId="23751" xr:uid="{EA39AC5A-3B04-4F2E-BA7A-EC63C207C55D}"/>
    <cellStyle name="Comma 3 2 3 2 5 3" xfId="23752" xr:uid="{C9192999-3CC3-4DCA-BC21-C0B30921385E}"/>
    <cellStyle name="Comma 3 2 3 2 5_AVA DVA EL" xfId="23753" xr:uid="{0E50EA47-53C7-4D4B-A45B-BADF40FF54BE}"/>
    <cellStyle name="Comma 3 2 3 2 6" xfId="23754" xr:uid="{415F2957-654B-4A84-B5B8-D1C9D93BBB28}"/>
    <cellStyle name="Comma 3 2 3 2 6 2" xfId="23755" xr:uid="{1C43D282-FE06-45CF-AC58-9B3098A0A12D}"/>
    <cellStyle name="Comma 3 2 3 2 6 3" xfId="23756" xr:uid="{5E51FF59-75A2-48E6-9C83-0AA01F5FD70B}"/>
    <cellStyle name="Comma 3 2 3 2 6_AVA DVA EL" xfId="23757" xr:uid="{F5AD580E-3AC8-4C21-B7AE-83D5D1ABFA47}"/>
    <cellStyle name="Comma 3 2 3 2 7" xfId="23758" xr:uid="{7A529D18-1265-47D6-B894-85D8E02692DB}"/>
    <cellStyle name="Comma 3 2 3 2 7 2" xfId="23759" xr:uid="{BFF53538-58D0-4B7A-9F22-C4DCF3F6959B}"/>
    <cellStyle name="Comma 3 2 3 2 7 3" xfId="23760" xr:uid="{9C59C2DC-405C-4F78-935C-8D4E1E738AFF}"/>
    <cellStyle name="Comma 3 2 3 2 7_AVA DVA EL" xfId="23761" xr:uid="{EC5A30AC-02A0-468E-B3F7-A67B48FB86D6}"/>
    <cellStyle name="Comma 3 2 3 2 8" xfId="23762" xr:uid="{41A368AB-2126-4A0F-A022-FD4637F08D27}"/>
    <cellStyle name="Comma 3 2 3 2 8 2" xfId="23763" xr:uid="{45AB7C9B-3079-455F-90AF-1B49D0C52265}"/>
    <cellStyle name="Comma 3 2 3 2 8 3" xfId="23764" xr:uid="{1CCCAE22-FC02-4507-88C1-0F4755AAD11E}"/>
    <cellStyle name="Comma 3 2 3 2 8_AVA DVA EL" xfId="23765" xr:uid="{B5C18CBC-7BDE-46B4-A129-BCBFDEE6687E}"/>
    <cellStyle name="Comma 3 2 3 2 9" xfId="23766" xr:uid="{3AF64EF3-D95F-44BF-BEF6-DF8DCE349B6F}"/>
    <cellStyle name="Comma 3 2 3 2 9 2" xfId="23767" xr:uid="{D300C0B3-78A7-4A96-9A5B-FA6F52EE559C}"/>
    <cellStyle name="Comma 3 2 3 2 9 3" xfId="23768" xr:uid="{90946E5F-0205-4A6C-A3FA-F27D377DF30B}"/>
    <cellStyle name="Comma 3 2 3 2 9_AVA DVA EL" xfId="23769" xr:uid="{5F3785A6-DEEE-4F77-B56C-3E700DF49A14}"/>
    <cellStyle name="Comma 3 2 3 2_AVA DVA EL" xfId="23770" xr:uid="{9B332161-00D8-4699-918C-CFEFF71591CC}"/>
    <cellStyle name="Comma 3 2 3 3" xfId="23771" xr:uid="{5F48B75D-54FB-4E59-8ED6-9943CB40F713}"/>
    <cellStyle name="Comma 3 2 3 3 10" xfId="23772" xr:uid="{7F9BE0E2-9278-49F5-82C6-2A3FC2761331}"/>
    <cellStyle name="Comma 3 2 3 3 11" xfId="23773" xr:uid="{BEF22BED-7477-4C39-A5FB-4A137D1BF83B}"/>
    <cellStyle name="Comma 3 2 3 3 2" xfId="23774" xr:uid="{B8D3143B-2FF1-46C9-9645-B46E12D69ADD}"/>
    <cellStyle name="Comma 3 2 3 3 2 2" xfId="23775" xr:uid="{6A65B605-D06A-40B9-88FE-DC7F795288D0}"/>
    <cellStyle name="Comma 3 2 3 3 2 2 2" xfId="23776" xr:uid="{1068EF51-8096-4EA1-B77F-688B2FEB224B}"/>
    <cellStyle name="Comma 3 2 3 3 2 2 3" xfId="23777" xr:uid="{3839B55B-FF98-4A62-83F7-20672A64A401}"/>
    <cellStyle name="Comma 3 2 3 3 2 2_AVA DVA EL" xfId="23778" xr:uid="{83F74059-6CDA-46AF-9745-1CC42475D5E7}"/>
    <cellStyle name="Comma 3 2 3 3 2 3" xfId="23779" xr:uid="{B725C823-C809-4461-B3E0-CD26B5BFBCE1}"/>
    <cellStyle name="Comma 3 2 3 3 2 3 2" xfId="23780" xr:uid="{5E1D514C-86B0-442D-BC59-CD6E9F13D534}"/>
    <cellStyle name="Comma 3 2 3 3 2 3 3" xfId="23781" xr:uid="{A80DB70E-479A-445E-A025-5E0ADCEA4994}"/>
    <cellStyle name="Comma 3 2 3 3 2 3_AVA DVA EL" xfId="23782" xr:uid="{76B2DA34-A8B1-41E4-B3E4-CE249F4E76D2}"/>
    <cellStyle name="Comma 3 2 3 3 2 4" xfId="23783" xr:uid="{8BA473C1-1EDA-409F-9135-EAEB0279EBCC}"/>
    <cellStyle name="Comma 3 2 3 3 2 5" xfId="23784" xr:uid="{92D0B4FB-B65F-4C3F-B67E-E74812310121}"/>
    <cellStyle name="Comma 3 2 3 3 2_AVA DVA EL" xfId="23785" xr:uid="{A9E41F84-299C-40E7-B6A8-D0085EA14F7D}"/>
    <cellStyle name="Comma 3 2 3 3 3" xfId="23786" xr:uid="{EDFFA065-D5D2-4F99-8B98-43F7E846295A}"/>
    <cellStyle name="Comma 3 2 3 3 3 2" xfId="23787" xr:uid="{30E4CA8F-FA59-4713-96D2-204268B4E547}"/>
    <cellStyle name="Comma 3 2 3 3 3 3" xfId="23788" xr:uid="{8B826882-625D-4EC8-BC2D-2068BA2EA3E0}"/>
    <cellStyle name="Comma 3 2 3 3 3_AVA DVA EL" xfId="23789" xr:uid="{810D0FAD-7F85-4091-A4A3-A98C727989FB}"/>
    <cellStyle name="Comma 3 2 3 3 4" xfId="23790" xr:uid="{FA890E2A-DF06-4CE7-9A27-8AC1B771DA8B}"/>
    <cellStyle name="Comma 3 2 3 3 4 2" xfId="23791" xr:uid="{54A6B2AC-ACE4-4F53-91CB-6E3B293834C6}"/>
    <cellStyle name="Comma 3 2 3 3 4 3" xfId="23792" xr:uid="{38E1280B-2AC3-431B-801B-A59AEC7C3C9B}"/>
    <cellStyle name="Comma 3 2 3 3 4_AVA DVA EL" xfId="23793" xr:uid="{0433FF57-F093-4253-90F5-908CE7A849F4}"/>
    <cellStyle name="Comma 3 2 3 3 5" xfId="23794" xr:uid="{A1AE3E74-325B-4E02-9FE5-216843DF0E13}"/>
    <cellStyle name="Comma 3 2 3 3 5 2" xfId="23795" xr:uid="{36ABD367-4851-421F-A023-BE65A7151E65}"/>
    <cellStyle name="Comma 3 2 3 3 5 3" xfId="23796" xr:uid="{0111D03C-1164-4714-8448-28055324E745}"/>
    <cellStyle name="Comma 3 2 3 3 5_AVA DVA EL" xfId="23797" xr:uid="{21246BB3-005F-4CBF-ABAA-F5EA1C6222D8}"/>
    <cellStyle name="Comma 3 2 3 3 6" xfId="23798" xr:uid="{ADC516EC-9C60-4BB6-9F21-79AC60A86FDE}"/>
    <cellStyle name="Comma 3 2 3 3 6 2" xfId="23799" xr:uid="{D4C2F7CE-4891-47FC-A9A4-91899BB4C45B}"/>
    <cellStyle name="Comma 3 2 3 3 6 3" xfId="23800" xr:uid="{27CB3F3F-1B85-4A58-8B46-60F86204103E}"/>
    <cellStyle name="Comma 3 2 3 3 6_AVA DVA EL" xfId="23801" xr:uid="{02D52265-F06C-41A5-871C-1E3C483CFB14}"/>
    <cellStyle name="Comma 3 2 3 3 7" xfId="23802" xr:uid="{A8C44A7F-16AF-4D69-AEA9-EC238EDC6CED}"/>
    <cellStyle name="Comma 3 2 3 3 7 2" xfId="23803" xr:uid="{A9703FA0-8B5D-4D1C-BFDE-DB083B25CC63}"/>
    <cellStyle name="Comma 3 2 3 3 7 3" xfId="23804" xr:uid="{52C3250E-D8A6-4617-AEDB-8DCD51C278A7}"/>
    <cellStyle name="Comma 3 2 3 3 7_AVA DVA EL" xfId="23805" xr:uid="{99727716-FCD5-4E6C-A26D-D12492235312}"/>
    <cellStyle name="Comma 3 2 3 3 8" xfId="23806" xr:uid="{302EE20C-5F67-4440-9028-EA9BC8D3DB61}"/>
    <cellStyle name="Comma 3 2 3 3 8 2" xfId="23807" xr:uid="{79CDD5D6-E1B7-4CB5-AC82-7B890BE5121C}"/>
    <cellStyle name="Comma 3 2 3 3 8 3" xfId="23808" xr:uid="{3EACD13E-407B-44FD-B2CC-D8088C2E8CA8}"/>
    <cellStyle name="Comma 3 2 3 3 8_AVA DVA EL" xfId="23809" xr:uid="{0C594CF8-53DB-4FCC-9297-19620FBBCC0A}"/>
    <cellStyle name="Comma 3 2 3 3 9" xfId="23810" xr:uid="{CA535E7A-E90F-41EA-AB49-54B2B5703A6F}"/>
    <cellStyle name="Comma 3 2 3 3 9 2" xfId="23811" xr:uid="{A013C0F8-3F5D-457F-B215-2ACAF408D978}"/>
    <cellStyle name="Comma 3 2 3 3 9 3" xfId="23812" xr:uid="{81C5A3C6-000F-48BB-874B-DCE224850316}"/>
    <cellStyle name="Comma 3 2 3 3 9_AVA DVA EL" xfId="23813" xr:uid="{D2AC3AE0-9C8B-495F-BEBA-2780D1CDC5E7}"/>
    <cellStyle name="Comma 3 2 3 3_AVA DVA EL" xfId="23814" xr:uid="{A4C28671-66FF-4FB2-ABA6-F54D82E2592C}"/>
    <cellStyle name="Comma 3 2 3 4" xfId="23815" xr:uid="{65116A44-EF32-4FAA-80CF-9F10F3926993}"/>
    <cellStyle name="Comma 3 2 3 4 2" xfId="23816" xr:uid="{81314CE4-E835-4C03-B655-60DE99B8A665}"/>
    <cellStyle name="Comma 3 2 3 4 2 2" xfId="23817" xr:uid="{4423E6DF-2FB1-44E7-9C7A-8DFE1F1869E3}"/>
    <cellStyle name="Comma 3 2 3 4 2 3" xfId="23818" xr:uid="{85F84320-837D-46A5-9E0B-6565644825BE}"/>
    <cellStyle name="Comma 3 2 3 4 2_AVA DVA EL" xfId="23819" xr:uid="{2E655598-0772-41E4-9A62-9AA304BE727A}"/>
    <cellStyle name="Comma 3 2 3 4 3" xfId="23820" xr:uid="{F93DBFB9-88AA-494E-B25E-4BB3B3BF0DE0}"/>
    <cellStyle name="Comma 3 2 3 4 3 2" xfId="23821" xr:uid="{E60BA838-E138-4020-95CF-C6042478652C}"/>
    <cellStyle name="Comma 3 2 3 4 3 3" xfId="23822" xr:uid="{F98005B9-E5C3-4EA1-BCAA-741EAD26390A}"/>
    <cellStyle name="Comma 3 2 3 4 3_AVA DVA EL" xfId="23823" xr:uid="{8FE95360-39D9-4BEE-9AF2-F0DB24364689}"/>
    <cellStyle name="Comma 3 2 3 4 4" xfId="23824" xr:uid="{C94AB434-784C-438B-B0F1-F91A268654DE}"/>
    <cellStyle name="Comma 3 2 3 4 5" xfId="23825" xr:uid="{6C48C16B-D5E2-4C0B-B922-44416A18B9D2}"/>
    <cellStyle name="Comma 3 2 3 4_AVA DVA EL" xfId="23826" xr:uid="{052C7AE3-F677-4F2E-AB2F-18A0684D26E8}"/>
    <cellStyle name="Comma 3 2 3 5" xfId="23827" xr:uid="{11F9578E-3F66-4809-BC29-7A5D8C11AC54}"/>
    <cellStyle name="Comma 3 2 3 5 2" xfId="23828" xr:uid="{D293DB62-7F1E-4B7B-8B0B-D488342CEBC7}"/>
    <cellStyle name="Comma 3 2 3 5 3" xfId="23829" xr:uid="{F8C94459-2218-4638-86F1-7AA36C8622DB}"/>
    <cellStyle name="Comma 3 2 3 5_AVA DVA EL" xfId="23830" xr:uid="{0D857BBD-4D5E-430C-99F5-AEE89F9B0A78}"/>
    <cellStyle name="Comma 3 2 3 6" xfId="23831" xr:uid="{1D90C35D-4138-4524-8169-FEB8D920FB5A}"/>
    <cellStyle name="Comma 3 2 3 6 2" xfId="23832" xr:uid="{8D634156-4F36-4700-82B2-10460EE292E4}"/>
    <cellStyle name="Comma 3 2 3 6 3" xfId="23833" xr:uid="{712D5BF9-8D78-4B9D-AFD1-3D49861362A6}"/>
    <cellStyle name="Comma 3 2 3 6_AVA DVA EL" xfId="23834" xr:uid="{D63AB89A-26E2-4D86-AC5D-B697D12EA00E}"/>
    <cellStyle name="Comma 3 2 3 7" xfId="23835" xr:uid="{48D1271E-151A-4106-A1C0-8F91B5DD8242}"/>
    <cellStyle name="Comma 3 2 3 7 2" xfId="23836" xr:uid="{8AF56687-1DCA-40C2-94C6-AABC08EDE243}"/>
    <cellStyle name="Comma 3 2 3 7 3" xfId="23837" xr:uid="{A86B6A9B-E079-42D5-B720-973AB896FB66}"/>
    <cellStyle name="Comma 3 2 3 7_AVA DVA EL" xfId="23838" xr:uid="{F539EC3F-4A23-4AE6-8AC8-FB12002FC649}"/>
    <cellStyle name="Comma 3 2 3 8" xfId="23839" xr:uid="{E5CC8B04-4FD6-4A61-AE62-22826BA9DF61}"/>
    <cellStyle name="Comma 3 2 3 8 2" xfId="23840" xr:uid="{C925E22D-0CEE-4194-8883-EE46168CE827}"/>
    <cellStyle name="Comma 3 2 3 8 3" xfId="23841" xr:uid="{A882FCC5-83DB-4DAF-AD08-7B2205844500}"/>
    <cellStyle name="Comma 3 2 3 8_AVA DVA EL" xfId="23842" xr:uid="{61D590C1-2364-4E34-8C32-F1319A090462}"/>
    <cellStyle name="Comma 3 2 3 9" xfId="23843" xr:uid="{DAA6EC6A-9C5D-4B13-9617-FACCCE704489}"/>
    <cellStyle name="Comma 3 2 3 9 2" xfId="23844" xr:uid="{19915A4F-79F3-425E-A69D-D6AB8CF00B30}"/>
    <cellStyle name="Comma 3 2 3 9 3" xfId="23845" xr:uid="{AF57FC38-DAF8-43C0-A05B-B8DDB8A3BD21}"/>
    <cellStyle name="Comma 3 2 3 9_AVA DVA EL" xfId="23846" xr:uid="{B545FB8E-6909-49CA-A669-53FD00E4F209}"/>
    <cellStyle name="Comma 3 2 3_AVA DVA EL" xfId="23847" xr:uid="{BD6C9A8F-7F63-42AF-A971-F6566BB5780C}"/>
    <cellStyle name="Comma 3 2 4" xfId="23848" xr:uid="{38B5187B-B8EC-4862-8F30-F25E58F73247}"/>
    <cellStyle name="Comma 3 2 4 10" xfId="23849" xr:uid="{4C02126A-EE90-4DAC-B5FD-7BEC9F4E3D45}"/>
    <cellStyle name="Comma 3 2 4 10 2" xfId="23850" xr:uid="{324C73BB-239A-4763-9B0B-71AF48C482B5}"/>
    <cellStyle name="Comma 3 2 4 10 3" xfId="23851" xr:uid="{124E31C0-60F7-411B-877C-02B615D24D3F}"/>
    <cellStyle name="Comma 3 2 4 10_AVA DVA EL" xfId="23852" xr:uid="{4FB284E7-BF8A-4265-9491-9EF8AB042E6A}"/>
    <cellStyle name="Comma 3 2 4 11" xfId="23853" xr:uid="{8E0D7D82-75E7-48E1-B489-EB44365677BC}"/>
    <cellStyle name="Comma 3 2 4 12" xfId="23854" xr:uid="{A662B478-E819-4050-81AF-753E4E7EC141}"/>
    <cellStyle name="Comma 3 2 4 2" xfId="23855" xr:uid="{DDEBEA13-8E80-46F0-9C5B-89AF7AF5722E}"/>
    <cellStyle name="Comma 3 2 4 2 10" xfId="23856" xr:uid="{C0DF77BA-CB9E-4A47-8A07-0408E99E44F4}"/>
    <cellStyle name="Comma 3 2 4 2 11" xfId="23857" xr:uid="{C5BA1B4E-4906-4D8B-B7BE-A0ED59C30400}"/>
    <cellStyle name="Comma 3 2 4 2 2" xfId="23858" xr:uid="{576C02C9-F90E-4C64-A317-A37F08738D9A}"/>
    <cellStyle name="Comma 3 2 4 2 2 2" xfId="23859" xr:uid="{C38BADD5-5828-4C9C-A3F6-8B0C468BA7E4}"/>
    <cellStyle name="Comma 3 2 4 2 2 2 2" xfId="23860" xr:uid="{A137C0B7-33D7-4CEF-BF23-1401180C29A1}"/>
    <cellStyle name="Comma 3 2 4 2 2 2 3" xfId="23861" xr:uid="{64477FFB-ABBB-49C1-ADA0-95A785C4432D}"/>
    <cellStyle name="Comma 3 2 4 2 2 2_AVA DVA EL" xfId="23862" xr:uid="{747F663F-4E1F-4BD2-9FD1-6AAEA73F8468}"/>
    <cellStyle name="Comma 3 2 4 2 2 3" xfId="23863" xr:uid="{0053F7F3-8442-40DB-AE6D-0ACD062FEB4E}"/>
    <cellStyle name="Comma 3 2 4 2 2 3 2" xfId="23864" xr:uid="{DA68B7C8-092D-492D-AB9C-A032F68D6433}"/>
    <cellStyle name="Comma 3 2 4 2 2 3 3" xfId="23865" xr:uid="{97694F47-A1C2-4D46-B784-DF581BA07998}"/>
    <cellStyle name="Comma 3 2 4 2 2 3_AVA DVA EL" xfId="23866" xr:uid="{454C34EE-0323-40D4-90CB-78DAB0E6AAD2}"/>
    <cellStyle name="Comma 3 2 4 2 2 4" xfId="23867" xr:uid="{BBA7F5A1-FD24-46D7-A10D-1115C78998DD}"/>
    <cellStyle name="Comma 3 2 4 2 2 5" xfId="23868" xr:uid="{533345A3-00B2-4E36-8CA2-15B459B2C0C6}"/>
    <cellStyle name="Comma 3 2 4 2 2_AVA DVA EL" xfId="23869" xr:uid="{1B307A22-A25B-4E93-B435-117B05B73145}"/>
    <cellStyle name="Comma 3 2 4 2 3" xfId="23870" xr:uid="{725E3D44-90BD-44A5-8AC2-D7E6CB192807}"/>
    <cellStyle name="Comma 3 2 4 2 3 2" xfId="23871" xr:uid="{1CF9FA09-782C-4CA8-AE63-5835350F49BC}"/>
    <cellStyle name="Comma 3 2 4 2 3 3" xfId="23872" xr:uid="{2909E2B1-E090-4E68-939D-62038ED653CE}"/>
    <cellStyle name="Comma 3 2 4 2 3_AVA DVA EL" xfId="23873" xr:uid="{28BAEE1C-5657-4286-894F-8ECC969C314E}"/>
    <cellStyle name="Comma 3 2 4 2 4" xfId="23874" xr:uid="{FA82CA5B-0207-4007-A6A6-276F682D109A}"/>
    <cellStyle name="Comma 3 2 4 2 4 2" xfId="23875" xr:uid="{07067FF1-62BB-46E2-832E-DB51C1931881}"/>
    <cellStyle name="Comma 3 2 4 2 4 3" xfId="23876" xr:uid="{9B7FD7BB-017B-42AD-9DB4-3034189E2726}"/>
    <cellStyle name="Comma 3 2 4 2 4_AVA DVA EL" xfId="23877" xr:uid="{D7F9C80E-982E-47ED-9591-F6C33A595534}"/>
    <cellStyle name="Comma 3 2 4 2 5" xfId="23878" xr:uid="{D31804D5-C04B-4B9E-8864-D0EFCF64EB1A}"/>
    <cellStyle name="Comma 3 2 4 2 5 2" xfId="23879" xr:uid="{8FC9EEAC-E80A-4C72-99D4-2258080A8CE7}"/>
    <cellStyle name="Comma 3 2 4 2 5 3" xfId="23880" xr:uid="{75CC5A46-83E7-4E74-9AF3-7E42C9FD4084}"/>
    <cellStyle name="Comma 3 2 4 2 5_AVA DVA EL" xfId="23881" xr:uid="{491EC8AB-2D4E-4FB9-9D21-FA79CB1939EA}"/>
    <cellStyle name="Comma 3 2 4 2 6" xfId="23882" xr:uid="{48504DCC-4FD6-487B-8D4E-87AF8536CF28}"/>
    <cellStyle name="Comma 3 2 4 2 6 2" xfId="23883" xr:uid="{4115B219-24FA-4BC0-89CC-09D139D6B11B}"/>
    <cellStyle name="Comma 3 2 4 2 6 3" xfId="23884" xr:uid="{9F26A60C-618C-4488-A24C-486A158F93D4}"/>
    <cellStyle name="Comma 3 2 4 2 6_AVA DVA EL" xfId="23885" xr:uid="{506AAE2E-C169-4C08-A2DC-03EFD1C7D449}"/>
    <cellStyle name="Comma 3 2 4 2 7" xfId="23886" xr:uid="{5FC223F5-0966-4FA5-8873-581A2EBD39A5}"/>
    <cellStyle name="Comma 3 2 4 2 7 2" xfId="23887" xr:uid="{43590989-C1EB-497A-8150-527297F11959}"/>
    <cellStyle name="Comma 3 2 4 2 7 3" xfId="23888" xr:uid="{10495CDA-DB59-428D-9B70-857EF02036AC}"/>
    <cellStyle name="Comma 3 2 4 2 7_AVA DVA EL" xfId="23889" xr:uid="{07919EDA-36D8-4F33-98C3-D382E0BE9114}"/>
    <cellStyle name="Comma 3 2 4 2 8" xfId="23890" xr:uid="{19E8C2D6-1933-4D72-8D87-5B2FE459D108}"/>
    <cellStyle name="Comma 3 2 4 2 8 2" xfId="23891" xr:uid="{F7187826-74D3-4F1D-B870-7B1992F0C942}"/>
    <cellStyle name="Comma 3 2 4 2 8 3" xfId="23892" xr:uid="{424C23E5-E006-4803-BCBC-D65A95D0E76D}"/>
    <cellStyle name="Comma 3 2 4 2 8_AVA DVA EL" xfId="23893" xr:uid="{8D6B64FE-1FB2-4B97-A281-7071B5F08F55}"/>
    <cellStyle name="Comma 3 2 4 2 9" xfId="23894" xr:uid="{B8F2F47E-F717-4D98-8D01-4CB7AA2B7FCF}"/>
    <cellStyle name="Comma 3 2 4 2 9 2" xfId="23895" xr:uid="{3F52AD7A-AFD0-4D72-862C-8043033669BD}"/>
    <cellStyle name="Comma 3 2 4 2 9 3" xfId="23896" xr:uid="{BE8C22CA-B422-4FD4-8F31-A4F88840399A}"/>
    <cellStyle name="Comma 3 2 4 2 9_AVA DVA EL" xfId="23897" xr:uid="{88C47554-8D77-4808-8C24-C4E7340EC924}"/>
    <cellStyle name="Comma 3 2 4 2_AVA DVA EL" xfId="23898" xr:uid="{838B3DBC-6DB0-4681-BF1F-C7A33F97C308}"/>
    <cellStyle name="Comma 3 2 4 3" xfId="23899" xr:uid="{0A4838BC-D2CB-4990-99D7-35E922EA6C33}"/>
    <cellStyle name="Comma 3 2 4 3 2" xfId="23900" xr:uid="{E5F3694E-78BC-49E1-B3B2-B8FD7DA20B70}"/>
    <cellStyle name="Comma 3 2 4 3 2 2" xfId="23901" xr:uid="{03B6CDC3-89A1-4686-B5FF-9D42E6F81ED4}"/>
    <cellStyle name="Comma 3 2 4 3 2 3" xfId="23902" xr:uid="{DB3A6115-EC9D-413E-81BF-5094868AD074}"/>
    <cellStyle name="Comma 3 2 4 3 2_AVA DVA EL" xfId="23903" xr:uid="{63EC73E3-3411-433D-A732-E765AE910503}"/>
    <cellStyle name="Comma 3 2 4 3 3" xfId="23904" xr:uid="{07DFC890-4957-4964-B999-0647A0862666}"/>
    <cellStyle name="Comma 3 2 4 3 3 2" xfId="23905" xr:uid="{E0452D8E-7FD8-46D7-BDDF-CFDD88A7708B}"/>
    <cellStyle name="Comma 3 2 4 3 3 3" xfId="23906" xr:uid="{FAF1B862-769A-4598-81B6-B8C1E49C746D}"/>
    <cellStyle name="Comma 3 2 4 3 3_AVA DVA EL" xfId="23907" xr:uid="{B44D30DD-0206-4992-9B16-699F159FA464}"/>
    <cellStyle name="Comma 3 2 4 3 4" xfId="23908" xr:uid="{0D036BDB-4A1E-4A72-A061-7C1B1C7718E8}"/>
    <cellStyle name="Comma 3 2 4 3 5" xfId="23909" xr:uid="{6CC90590-D14D-428A-8C99-7BFD5D9F1780}"/>
    <cellStyle name="Comma 3 2 4 3_AVA DVA EL" xfId="23910" xr:uid="{BECA5CB5-A7D6-4576-9A7A-50F34B66450F}"/>
    <cellStyle name="Comma 3 2 4 4" xfId="23911" xr:uid="{F1D701A3-4A59-415B-AED1-0DF9AFAC56F5}"/>
    <cellStyle name="Comma 3 2 4 4 2" xfId="23912" xr:uid="{288EF2F5-41F2-4E18-803E-E613F28BA798}"/>
    <cellStyle name="Comma 3 2 4 4 3" xfId="23913" xr:uid="{45981E1D-5BFC-4DF6-B87C-F1F7C435ED80}"/>
    <cellStyle name="Comma 3 2 4 4_AVA DVA EL" xfId="23914" xr:uid="{C0D5F4C3-D2ED-4684-94FB-5E6733E8760F}"/>
    <cellStyle name="Comma 3 2 4 5" xfId="23915" xr:uid="{96490397-6545-482E-A79F-FAE5F4DA3958}"/>
    <cellStyle name="Comma 3 2 4 5 2" xfId="23916" xr:uid="{9C4AB42D-DB21-4B05-B0DF-3FC2BB878D3C}"/>
    <cellStyle name="Comma 3 2 4 5 3" xfId="23917" xr:uid="{172B937A-CC60-470B-99EB-24BF5BB26F3D}"/>
    <cellStyle name="Comma 3 2 4 5_AVA DVA EL" xfId="23918" xr:uid="{06EF34B3-B47A-44F0-9679-81ADD381EA9C}"/>
    <cellStyle name="Comma 3 2 4 6" xfId="23919" xr:uid="{5409BADD-D989-4AB4-B023-8115D28AA645}"/>
    <cellStyle name="Comma 3 2 4 6 2" xfId="23920" xr:uid="{5FE81252-6197-4807-A333-CA9322F7D4C6}"/>
    <cellStyle name="Comma 3 2 4 6 3" xfId="23921" xr:uid="{3AB41037-EE65-4D74-904F-60DD5DA4C840}"/>
    <cellStyle name="Comma 3 2 4 6_AVA DVA EL" xfId="23922" xr:uid="{0D7A1470-5BA5-4FAA-82EE-76E37B3BD38D}"/>
    <cellStyle name="Comma 3 2 4 7" xfId="23923" xr:uid="{C3BE1F74-7BE2-4729-9473-E328ED63B0F7}"/>
    <cellStyle name="Comma 3 2 4 7 2" xfId="23924" xr:uid="{E2C2F566-99D2-4050-A2C3-DB88FDFC1F89}"/>
    <cellStyle name="Comma 3 2 4 7 3" xfId="23925" xr:uid="{57485089-716E-46E3-9854-F55E3AC6805F}"/>
    <cellStyle name="Comma 3 2 4 7_AVA DVA EL" xfId="23926" xr:uid="{78EDC2DF-0B88-4DFB-B3D6-E452D4584B6D}"/>
    <cellStyle name="Comma 3 2 4 8" xfId="23927" xr:uid="{1545C505-FFEC-47E0-8C22-4889D1FDA8B1}"/>
    <cellStyle name="Comma 3 2 4 8 2" xfId="23928" xr:uid="{D502E9DC-89BD-4B36-8564-025BCD88E526}"/>
    <cellStyle name="Comma 3 2 4 8 3" xfId="23929" xr:uid="{0C426453-A2BA-46B3-A363-7000B5A0251A}"/>
    <cellStyle name="Comma 3 2 4 8_AVA DVA EL" xfId="23930" xr:uid="{5BDC0CA0-CE70-440A-B141-AE6DD60C6452}"/>
    <cellStyle name="Comma 3 2 4 9" xfId="23931" xr:uid="{8AF6A826-B4F6-4A5F-A764-ED378BFE8411}"/>
    <cellStyle name="Comma 3 2 4 9 2" xfId="23932" xr:uid="{5F9DEF25-46C7-47EC-91F5-F846D45DF4E5}"/>
    <cellStyle name="Comma 3 2 4 9 3" xfId="23933" xr:uid="{3A347CBF-20FA-49AC-B473-B9B53EF2C21E}"/>
    <cellStyle name="Comma 3 2 4 9_AVA DVA EL" xfId="23934" xr:uid="{B3EF2E1C-BE7D-4979-BD60-4C95D9E4657E}"/>
    <cellStyle name="Comma 3 2 4_AVA DVA EL" xfId="23935" xr:uid="{A0A28C70-8C33-4675-B248-A5C6A9B310C8}"/>
    <cellStyle name="Comma 3 2 5" xfId="23936" xr:uid="{37721670-0440-4579-93A3-42257E3D0BB6}"/>
    <cellStyle name="Comma 3 2 5 10" xfId="23937" xr:uid="{4989BA24-79DA-4515-BBDB-10FAF4591FA8}"/>
    <cellStyle name="Comma 3 2 5 10 2" xfId="23938" xr:uid="{4CFB4821-C6E6-4BC2-B15D-BD07CBC39303}"/>
    <cellStyle name="Comma 3 2 5 10 3" xfId="23939" xr:uid="{F42770A5-CC94-4966-9FCF-9B9821E1CD8B}"/>
    <cellStyle name="Comma 3 2 5 10_AVA DVA EL" xfId="23940" xr:uid="{FBA9B524-06A0-4867-BF3F-7EE31EC20979}"/>
    <cellStyle name="Comma 3 2 5 11" xfId="23941" xr:uid="{8315B48F-B262-4A37-9BB8-A1ECD96973FF}"/>
    <cellStyle name="Comma 3 2 5 12" xfId="23942" xr:uid="{81B4EB34-D5CC-4106-8E9A-A4C5CE1ABA67}"/>
    <cellStyle name="Comma 3 2 5 2" xfId="23943" xr:uid="{5B9B477E-C9E8-49E7-9CE9-CFF45C88F6B6}"/>
    <cellStyle name="Comma 3 2 5 2 10" xfId="23944" xr:uid="{744744B7-8BA2-48D8-A34B-AFF8CD8BB6E8}"/>
    <cellStyle name="Comma 3 2 5 2 11" xfId="23945" xr:uid="{C6D2C008-83F6-471B-AC95-A3BFCD871449}"/>
    <cellStyle name="Comma 3 2 5 2 2" xfId="23946" xr:uid="{3F66B839-2588-4A34-A826-78CB9B7E7929}"/>
    <cellStyle name="Comma 3 2 5 2 2 2" xfId="23947" xr:uid="{276AD59E-2525-410B-A15A-253A53A97080}"/>
    <cellStyle name="Comma 3 2 5 2 2 2 2" xfId="23948" xr:uid="{384D0A06-F089-4ADD-8C3E-364CDDAD0145}"/>
    <cellStyle name="Comma 3 2 5 2 2 2 3" xfId="23949" xr:uid="{0994AF8C-8981-48C9-9912-E3A8F30ECB69}"/>
    <cellStyle name="Comma 3 2 5 2 2 2_AVA DVA EL" xfId="23950" xr:uid="{A3625E20-0B5B-4459-B4D6-CBED599532C4}"/>
    <cellStyle name="Comma 3 2 5 2 2 3" xfId="23951" xr:uid="{BE2B2876-F50D-4D18-B86C-81D993FFB70A}"/>
    <cellStyle name="Comma 3 2 5 2 2 3 2" xfId="23952" xr:uid="{DF28AA5D-AAEA-4EBC-B9E7-892F94ED7281}"/>
    <cellStyle name="Comma 3 2 5 2 2 3 3" xfId="23953" xr:uid="{487691A8-D1B3-4AC4-9716-9263A12A4BF9}"/>
    <cellStyle name="Comma 3 2 5 2 2 3_AVA DVA EL" xfId="23954" xr:uid="{4290A83A-3FE3-4991-AE96-69E977A75F08}"/>
    <cellStyle name="Comma 3 2 5 2 2 4" xfId="23955" xr:uid="{2346F6E7-0D0D-4F2A-ADC8-7F407E8C69EC}"/>
    <cellStyle name="Comma 3 2 5 2 2 5" xfId="23956" xr:uid="{6DFA23E7-04E9-41FA-971D-D492C7FE223B}"/>
    <cellStyle name="Comma 3 2 5 2 2_AVA DVA EL" xfId="23957" xr:uid="{C2B55381-D52C-4D60-B10D-F30428B84BFE}"/>
    <cellStyle name="Comma 3 2 5 2 3" xfId="23958" xr:uid="{DFBC76F1-B4B5-4CF5-B5C4-BD0CF5AC8E19}"/>
    <cellStyle name="Comma 3 2 5 2 3 2" xfId="23959" xr:uid="{B4B020C6-3754-4326-9B9F-612A89421B5F}"/>
    <cellStyle name="Comma 3 2 5 2 3 3" xfId="23960" xr:uid="{9C983DA6-E283-4988-A368-06869E8C754B}"/>
    <cellStyle name="Comma 3 2 5 2 3_AVA DVA EL" xfId="23961" xr:uid="{5D048CC1-199E-482D-90B9-EB33B568EAE1}"/>
    <cellStyle name="Comma 3 2 5 2 4" xfId="23962" xr:uid="{DCD64C61-A766-4672-88DE-0B5D97A6FF6E}"/>
    <cellStyle name="Comma 3 2 5 2 4 2" xfId="23963" xr:uid="{0ED44CE3-0882-49AA-B8D0-8926B9927599}"/>
    <cellStyle name="Comma 3 2 5 2 4 3" xfId="23964" xr:uid="{5CC0BBF4-3DEA-4F33-83D2-12C4147C8AF7}"/>
    <cellStyle name="Comma 3 2 5 2 4_AVA DVA EL" xfId="23965" xr:uid="{7A429E3F-9228-497B-A55B-644D9608C256}"/>
    <cellStyle name="Comma 3 2 5 2 5" xfId="23966" xr:uid="{8AF78D92-9EF1-4626-BDE7-12D11E92D942}"/>
    <cellStyle name="Comma 3 2 5 2 5 2" xfId="23967" xr:uid="{D5017910-D7CC-4B17-8262-1418D6276816}"/>
    <cellStyle name="Comma 3 2 5 2 5 3" xfId="23968" xr:uid="{19ACBCD1-98FB-4F06-8B0D-202BFB00C70E}"/>
    <cellStyle name="Comma 3 2 5 2 5_AVA DVA EL" xfId="23969" xr:uid="{8E473B31-9110-4158-814F-182BF5A317D6}"/>
    <cellStyle name="Comma 3 2 5 2 6" xfId="23970" xr:uid="{1ADE02A3-3894-4A50-BE3C-06ED5D686803}"/>
    <cellStyle name="Comma 3 2 5 2 6 2" xfId="23971" xr:uid="{A8B9045B-7CEF-44A5-9230-218164CC4C6F}"/>
    <cellStyle name="Comma 3 2 5 2 6 3" xfId="23972" xr:uid="{BDF3EE83-8974-43D3-B73F-2363D1694071}"/>
    <cellStyle name="Comma 3 2 5 2 6_AVA DVA EL" xfId="23973" xr:uid="{C159B4FE-950C-439E-8932-8A861D111054}"/>
    <cellStyle name="Comma 3 2 5 2 7" xfId="23974" xr:uid="{C28E0CCB-EF08-4270-A4A7-1018DE930167}"/>
    <cellStyle name="Comma 3 2 5 2 7 2" xfId="23975" xr:uid="{7E64992E-C298-45CD-BC8E-4131670403BE}"/>
    <cellStyle name="Comma 3 2 5 2 7 3" xfId="23976" xr:uid="{14F34EAB-D31D-4ACC-80A2-78E2B72ADAE6}"/>
    <cellStyle name="Comma 3 2 5 2 7_AVA DVA EL" xfId="23977" xr:uid="{1C91AD38-BE88-4A13-9064-23270ED90EF9}"/>
    <cellStyle name="Comma 3 2 5 2 8" xfId="23978" xr:uid="{3E28AE87-1FA6-41E3-98BB-058686D1BC1E}"/>
    <cellStyle name="Comma 3 2 5 2 8 2" xfId="23979" xr:uid="{D1AD23E7-D77D-4B81-9237-DE593E6DAC66}"/>
    <cellStyle name="Comma 3 2 5 2 8 3" xfId="23980" xr:uid="{3B8A0567-A54C-410F-86D3-A8DD03EB50C1}"/>
    <cellStyle name="Comma 3 2 5 2 8_AVA DVA EL" xfId="23981" xr:uid="{A2B222CA-CFBC-4EE2-AAE4-EBC5B0282802}"/>
    <cellStyle name="Comma 3 2 5 2 9" xfId="23982" xr:uid="{5182B835-B196-49D5-8FC9-9BB7D519E2BF}"/>
    <cellStyle name="Comma 3 2 5 2 9 2" xfId="23983" xr:uid="{49826DD9-7D9E-487B-B332-43FA87E13CD8}"/>
    <cellStyle name="Comma 3 2 5 2 9 3" xfId="23984" xr:uid="{3242E54C-1C32-4B9E-8217-C07C9347CBE8}"/>
    <cellStyle name="Comma 3 2 5 2 9_AVA DVA EL" xfId="23985" xr:uid="{91788A93-3F8E-4F1D-BEA7-12045ABCBA92}"/>
    <cellStyle name="Comma 3 2 5 2_AVA DVA EL" xfId="23986" xr:uid="{80BB4EE0-69CD-4ED6-90B9-7F4AD4F503ED}"/>
    <cellStyle name="Comma 3 2 5 3" xfId="23987" xr:uid="{BD641B7F-70B7-4884-929C-96782E6950E7}"/>
    <cellStyle name="Comma 3 2 5 3 2" xfId="23988" xr:uid="{64DFE5A3-AF9C-4531-BF5F-AD9124CDD4C3}"/>
    <cellStyle name="Comma 3 2 5 3 2 2" xfId="23989" xr:uid="{61F87C3A-7AB8-4C4B-A8FF-529B75D8A3AD}"/>
    <cellStyle name="Comma 3 2 5 3 2 3" xfId="23990" xr:uid="{55956FF8-09B7-4B16-A0FE-1BC16B7D8684}"/>
    <cellStyle name="Comma 3 2 5 3 2_AVA DVA EL" xfId="23991" xr:uid="{9C6CFB01-533B-484B-8574-8730EB73524E}"/>
    <cellStyle name="Comma 3 2 5 3 3" xfId="23992" xr:uid="{9CDAFAB0-7E4C-43F2-9305-217370E8EA85}"/>
    <cellStyle name="Comma 3 2 5 3 3 2" xfId="23993" xr:uid="{839026FD-1685-46F6-B764-7E8C73E63387}"/>
    <cellStyle name="Comma 3 2 5 3 3 3" xfId="23994" xr:uid="{B57CF2B0-A8ED-4545-95E3-E9999C1973A5}"/>
    <cellStyle name="Comma 3 2 5 3 3_AVA DVA EL" xfId="23995" xr:uid="{973A92C4-CED8-4B2A-890E-9477C5B9E854}"/>
    <cellStyle name="Comma 3 2 5 3 4" xfId="23996" xr:uid="{BE13F2F2-0E66-4FE9-9B28-6354A50CB0AC}"/>
    <cellStyle name="Comma 3 2 5 3 5" xfId="23997" xr:uid="{F1579270-A855-429B-80EF-1A38E36CFC64}"/>
    <cellStyle name="Comma 3 2 5 3_AVA DVA EL" xfId="23998" xr:uid="{15DE9377-7A48-4866-A8C2-CCB601A95BA2}"/>
    <cellStyle name="Comma 3 2 5 4" xfId="23999" xr:uid="{CBF7EABC-9B22-4FA7-BE61-E95AD5BD66A2}"/>
    <cellStyle name="Comma 3 2 5 4 2" xfId="24000" xr:uid="{0CF72B67-DDD9-4C13-B9E2-1548AEB019D8}"/>
    <cellStyle name="Comma 3 2 5 4 3" xfId="24001" xr:uid="{D601776A-ABB5-4945-B482-78EF6DA2979A}"/>
    <cellStyle name="Comma 3 2 5 4_AVA DVA EL" xfId="24002" xr:uid="{6F7C253E-0E71-467D-8443-9C17410F06B7}"/>
    <cellStyle name="Comma 3 2 5 5" xfId="24003" xr:uid="{2C31A485-880C-4EB2-93A5-C4E9345E008D}"/>
    <cellStyle name="Comma 3 2 5 5 2" xfId="24004" xr:uid="{274BCE90-3EC4-4A65-9AFC-3B6FD67C9D93}"/>
    <cellStyle name="Comma 3 2 5 5 3" xfId="24005" xr:uid="{82FADAEA-754E-472F-B9F1-604E574421B6}"/>
    <cellStyle name="Comma 3 2 5 5_AVA DVA EL" xfId="24006" xr:uid="{3D0CBF12-B049-485E-982D-FD2DF4412972}"/>
    <cellStyle name="Comma 3 2 5 6" xfId="24007" xr:uid="{47E380D9-C82B-45EA-A609-E67809FB32C8}"/>
    <cellStyle name="Comma 3 2 5 6 2" xfId="24008" xr:uid="{3ED83AF5-DA1D-44EF-A2FB-AA51CE9BFB1F}"/>
    <cellStyle name="Comma 3 2 5 6 3" xfId="24009" xr:uid="{AA3058D8-AA2A-497E-A323-DEFC701110B9}"/>
    <cellStyle name="Comma 3 2 5 6_AVA DVA EL" xfId="24010" xr:uid="{A9C6D8B3-0FAE-4218-AC4D-7E065AF8A7B8}"/>
    <cellStyle name="Comma 3 2 5 7" xfId="24011" xr:uid="{7CCAACFD-72D7-483D-A397-0E484F00CB23}"/>
    <cellStyle name="Comma 3 2 5 7 2" xfId="24012" xr:uid="{832F0BEC-7638-4675-9D26-78CAB0A3CEED}"/>
    <cellStyle name="Comma 3 2 5 7 3" xfId="24013" xr:uid="{41C0A43A-D74F-4E12-932F-E7217589E6FF}"/>
    <cellStyle name="Comma 3 2 5 7_AVA DVA EL" xfId="24014" xr:uid="{A37A833A-8F4F-4A7B-B22D-2516890927E9}"/>
    <cellStyle name="Comma 3 2 5 8" xfId="24015" xr:uid="{5C3DA63A-5269-4B5C-B5E1-F3D78013FB11}"/>
    <cellStyle name="Comma 3 2 5 8 2" xfId="24016" xr:uid="{4EF96520-62D9-4522-8201-AC5FA6274E16}"/>
    <cellStyle name="Comma 3 2 5 8 3" xfId="24017" xr:uid="{F4907B0C-3BB7-45F3-A29C-E78BBBC3990B}"/>
    <cellStyle name="Comma 3 2 5 8_AVA DVA EL" xfId="24018" xr:uid="{325801C0-BE97-4297-A976-3D094CD1B0F0}"/>
    <cellStyle name="Comma 3 2 5 9" xfId="24019" xr:uid="{BC792420-F56F-47B9-9C96-62585C83FBBE}"/>
    <cellStyle name="Comma 3 2 5 9 2" xfId="24020" xr:uid="{43CF1012-AF73-492C-8FDA-46C83A99429B}"/>
    <cellStyle name="Comma 3 2 5 9 3" xfId="24021" xr:uid="{A665A5CF-1551-48FD-83C1-17DD86AD1CD4}"/>
    <cellStyle name="Comma 3 2 5 9_AVA DVA EL" xfId="24022" xr:uid="{ED4C3C21-DADA-4FFB-88CF-9CD0590430C0}"/>
    <cellStyle name="Comma 3 2 5_AVA DVA EL" xfId="24023" xr:uid="{7C7BA19E-5ECE-4D7C-938E-B6547B3F4662}"/>
    <cellStyle name="Comma 3 2 6" xfId="24024" xr:uid="{7D057402-2DAC-4A88-9660-93FA17CC4840}"/>
    <cellStyle name="Comma 3 2 6 10" xfId="24025" xr:uid="{6393F7E3-6E48-41F4-903F-E2ADCAEEC064}"/>
    <cellStyle name="Comma 3 2 6 11" xfId="24026" xr:uid="{8DB33B5F-3FA6-44BE-B4A1-E646B401CC17}"/>
    <cellStyle name="Comma 3 2 6 2" xfId="24027" xr:uid="{49C96B66-FBA7-423F-8AAE-6CC6B62E7D5B}"/>
    <cellStyle name="Comma 3 2 6 2 2" xfId="24028" xr:uid="{061F890D-5AAF-4C0E-A050-CCA7079733C8}"/>
    <cellStyle name="Comma 3 2 6 2 2 2" xfId="24029" xr:uid="{BB03AF08-9312-4FEA-944A-1F6D6276BC52}"/>
    <cellStyle name="Comma 3 2 6 2 2 3" xfId="24030" xr:uid="{1190E083-AA33-4D06-AB0E-C5939D0E5F76}"/>
    <cellStyle name="Comma 3 2 6 2 2_AVA DVA EL" xfId="24031" xr:uid="{01E7F8D0-4FD6-42D0-9FBA-0106716D6EEA}"/>
    <cellStyle name="Comma 3 2 6 2 3" xfId="24032" xr:uid="{DA18B55D-7588-4781-922D-F24EA5493A29}"/>
    <cellStyle name="Comma 3 2 6 2 3 2" xfId="24033" xr:uid="{EC9A7A88-43CA-466C-9244-E70E5D13EA23}"/>
    <cellStyle name="Comma 3 2 6 2 3 3" xfId="24034" xr:uid="{5DCBCFC6-FC25-4A00-8697-18FAD5AF5F08}"/>
    <cellStyle name="Comma 3 2 6 2 3_AVA DVA EL" xfId="24035" xr:uid="{5D88F412-1AA1-4AB5-96B6-7EFC21914E9D}"/>
    <cellStyle name="Comma 3 2 6 2 4" xfId="24036" xr:uid="{E49C3C9A-1D5B-40E0-8837-6790DBE59EBB}"/>
    <cellStyle name="Comma 3 2 6 2 5" xfId="24037" xr:uid="{AC37DFB5-0056-4FAE-BF42-5B8FE36B4906}"/>
    <cellStyle name="Comma 3 2 6 2_AVA DVA EL" xfId="24038" xr:uid="{F3587A6C-F174-424D-A9ED-8EA938818213}"/>
    <cellStyle name="Comma 3 2 6 3" xfId="24039" xr:uid="{BD22DC42-C085-4DB7-8C18-532586790A82}"/>
    <cellStyle name="Comma 3 2 6 3 2" xfId="24040" xr:uid="{556263C0-0447-46A1-ADC5-D1D1D7287269}"/>
    <cellStyle name="Comma 3 2 6 3 3" xfId="24041" xr:uid="{4F3CD41F-10CA-4478-BCD5-30373FB8AA9D}"/>
    <cellStyle name="Comma 3 2 6 3_AVA DVA EL" xfId="24042" xr:uid="{1082D720-4539-4096-8796-8AFC7A9328DE}"/>
    <cellStyle name="Comma 3 2 6 4" xfId="24043" xr:uid="{1DB1834A-DB68-4E28-B25D-8A84E06EAEC3}"/>
    <cellStyle name="Comma 3 2 6 4 2" xfId="24044" xr:uid="{74EF1A10-4182-4EC5-AB72-384B40B83E32}"/>
    <cellStyle name="Comma 3 2 6 4 3" xfId="24045" xr:uid="{0D31A75F-9929-4BE1-8D24-4A9DA327083E}"/>
    <cellStyle name="Comma 3 2 6 4_AVA DVA EL" xfId="24046" xr:uid="{5079415B-5FB9-463A-AD0C-A06BAE64C9A0}"/>
    <cellStyle name="Comma 3 2 6 5" xfId="24047" xr:uid="{36162716-D6E4-432F-9049-C25801F9B0EA}"/>
    <cellStyle name="Comma 3 2 6 5 2" xfId="24048" xr:uid="{D8A0596F-AD73-4937-AC77-78657891C403}"/>
    <cellStyle name="Comma 3 2 6 5 3" xfId="24049" xr:uid="{DC6F7900-33E7-46F0-BB76-8CC89928BD9E}"/>
    <cellStyle name="Comma 3 2 6 5_AVA DVA EL" xfId="24050" xr:uid="{41469EBD-4B88-431E-83DA-FE928F4FEB73}"/>
    <cellStyle name="Comma 3 2 6 6" xfId="24051" xr:uid="{117594C1-1929-4490-88DC-D24E1D930FE7}"/>
    <cellStyle name="Comma 3 2 6 6 2" xfId="24052" xr:uid="{1C3B8484-89B9-44A0-9D38-A19454AD2A5C}"/>
    <cellStyle name="Comma 3 2 6 6 3" xfId="24053" xr:uid="{FF8E0E0B-071D-4ADD-A8CF-87C97CECE965}"/>
    <cellStyle name="Comma 3 2 6 6_AVA DVA EL" xfId="24054" xr:uid="{40B57FC0-66B5-4C8A-9F08-55E51EAE2C84}"/>
    <cellStyle name="Comma 3 2 6 7" xfId="24055" xr:uid="{2C8A55CC-F55D-48A7-9FB6-15DE9967AA81}"/>
    <cellStyle name="Comma 3 2 6 7 2" xfId="24056" xr:uid="{7C9F0ABA-45C0-4660-ACE2-12B13036051B}"/>
    <cellStyle name="Comma 3 2 6 7 3" xfId="24057" xr:uid="{FDF8855E-4676-459A-8168-44E45AC3CB34}"/>
    <cellStyle name="Comma 3 2 6 7_AVA DVA EL" xfId="24058" xr:uid="{50E225BE-DB96-4618-9D5C-C77752F290BB}"/>
    <cellStyle name="Comma 3 2 6 8" xfId="24059" xr:uid="{48A3A43E-D429-4D83-BDA1-3FDE6FEDB62D}"/>
    <cellStyle name="Comma 3 2 6 8 2" xfId="24060" xr:uid="{6C6BD829-F10D-414B-8953-6476E32D8314}"/>
    <cellStyle name="Comma 3 2 6 8 3" xfId="24061" xr:uid="{05D04271-1A7D-46CE-9FFF-3AC486E6AA6D}"/>
    <cellStyle name="Comma 3 2 6 8_AVA DVA EL" xfId="24062" xr:uid="{5CA22007-8A02-4C14-9AFC-61B2B9348265}"/>
    <cellStyle name="Comma 3 2 6 9" xfId="24063" xr:uid="{F40D24A4-D9C9-4A72-8914-944E8BC689F1}"/>
    <cellStyle name="Comma 3 2 6 9 2" xfId="24064" xr:uid="{86FEFFC1-2828-4209-9DBB-05A301177E14}"/>
    <cellStyle name="Comma 3 2 6 9 3" xfId="24065" xr:uid="{DB222BE1-2661-443C-947A-A68D53D33CE5}"/>
    <cellStyle name="Comma 3 2 6 9_AVA DVA EL" xfId="24066" xr:uid="{976CB152-E2E1-47F1-821A-A4FFFA5108EF}"/>
    <cellStyle name="Comma 3 2 6_AVA DVA EL" xfId="24067" xr:uid="{70AACD67-1179-447B-8629-B3539DBC67B8}"/>
    <cellStyle name="Comma 3 2 7" xfId="24068" xr:uid="{3B63E53E-CAA9-47D5-A340-2CA012A52863}"/>
    <cellStyle name="Comma 3 2 7 2" xfId="24069" xr:uid="{B2CD3848-E107-4D2F-BAEC-71CC3F97DEDD}"/>
    <cellStyle name="Comma 3 2 7 2 2" xfId="24070" xr:uid="{2E4C3B8A-8158-480C-848B-49804DDADC3B}"/>
    <cellStyle name="Comma 3 2 7 2 3" xfId="24071" xr:uid="{7EB0ABB4-A2C3-4939-8FB8-935160CC14FB}"/>
    <cellStyle name="Comma 3 2 7 2_AVA DVA EL" xfId="24072" xr:uid="{D8930057-91E1-4A95-B091-307468293476}"/>
    <cellStyle name="Comma 3 2 7 3" xfId="24073" xr:uid="{F0704668-4837-46AA-BC7B-E6CA0F1D4152}"/>
    <cellStyle name="Comma 3 2 7 3 2" xfId="24074" xr:uid="{E945860E-5BEB-433C-AE24-AE9A359818EA}"/>
    <cellStyle name="Comma 3 2 7 3 3" xfId="24075" xr:uid="{A7A6F882-29D4-4D8B-9B39-0607586AE46D}"/>
    <cellStyle name="Comma 3 2 7 3_AVA DVA EL" xfId="24076" xr:uid="{784B4B78-2170-456E-B6EE-CCEE156D997B}"/>
    <cellStyle name="Comma 3 2 7 4" xfId="24077" xr:uid="{A4D4FFE3-1684-487A-BF62-AF21B0795B77}"/>
    <cellStyle name="Comma 3 2 7 5" xfId="24078" xr:uid="{0EA709AE-3B13-4CB9-9725-87193C451E62}"/>
    <cellStyle name="Comma 3 2 7_AVA DVA EL" xfId="24079" xr:uid="{BC25149B-FFD5-4210-A5CA-7C827A87CE64}"/>
    <cellStyle name="Comma 3 2 8" xfId="24080" xr:uid="{592A99CC-DEF5-4B46-8FF3-D779D0F43CEB}"/>
    <cellStyle name="Comma 3 2 8 2" xfId="24081" xr:uid="{60FCF31C-757B-466E-BEC1-577245733854}"/>
    <cellStyle name="Comma 3 2 8 3" xfId="24082" xr:uid="{FD7966AF-81B0-4D29-9242-80D2DAE5DFC6}"/>
    <cellStyle name="Comma 3 2 8_AVA DVA EL" xfId="24083" xr:uid="{70CD0AD6-6B5E-43EF-9195-4F2C6397B0A5}"/>
    <cellStyle name="Comma 3 2 9" xfId="24084" xr:uid="{D4372BF9-4100-4EBC-9D7F-0BDA7D00111F}"/>
    <cellStyle name="Comma 3 2 9 2" xfId="24085" xr:uid="{51E682CE-0C9C-4A71-8A75-DA1AAF87D5C7}"/>
    <cellStyle name="Comma 3 2 9 3" xfId="24086" xr:uid="{B6BE046D-F9C3-4F54-B7F3-170B408A836C}"/>
    <cellStyle name="Comma 3 2 9_AVA DVA EL" xfId="24087" xr:uid="{8FAD3702-8A11-4870-A403-D57D2A5E684B}"/>
    <cellStyle name="Comma 3 2_Adj_Primary_capital" xfId="24088" xr:uid="{DB85675D-7CE0-4833-A8DE-553A962CBFD1}"/>
    <cellStyle name="Comma 3 3" xfId="24089" xr:uid="{D9695336-4C57-46E0-96C5-E251F7F80E7F}"/>
    <cellStyle name="Comma 3 3 10" xfId="24090" xr:uid="{AD97B311-B8BE-48DB-A0A5-B0FD17E4FD6A}"/>
    <cellStyle name="Comma 3 3 10 2" xfId="24091" xr:uid="{AB80F446-0811-49DF-B9D7-6797D9CB7AF3}"/>
    <cellStyle name="Comma 3 3 10 3" xfId="24092" xr:uid="{8C549D99-FCA1-45C0-9C64-C77A27D746A6}"/>
    <cellStyle name="Comma 3 3 10_AVA DVA EL" xfId="24093" xr:uid="{9F65E947-1700-486C-8F02-A3F5ACA12089}"/>
    <cellStyle name="Comma 3 3 11" xfId="24094" xr:uid="{5DE870B4-A3E6-48FC-A4D9-98BA516A79EA}"/>
    <cellStyle name="Comma 3 3 11 2" xfId="24095" xr:uid="{7F33D437-A1E4-4BA6-A8E4-A6240E49249A}"/>
    <cellStyle name="Comma 3 3 11 3" xfId="24096" xr:uid="{3F873C64-BFA2-4AD6-B50D-B4EFB2C2BD0C}"/>
    <cellStyle name="Comma 3 3 11_AVA DVA EL" xfId="24097" xr:uid="{A9A264ED-7918-4EE0-A86A-3D960B09E847}"/>
    <cellStyle name="Comma 3 3 12" xfId="24098" xr:uid="{225192B6-E286-4F8F-AB87-E145A61EC8FA}"/>
    <cellStyle name="Comma 3 3 12 2" xfId="24099" xr:uid="{E28D01E1-B864-4850-A205-E37F3CF02A10}"/>
    <cellStyle name="Comma 3 3 12 3" xfId="24100" xr:uid="{B066C88F-496F-4496-91F8-A96011789B64}"/>
    <cellStyle name="Comma 3 3 12_AVA DVA EL" xfId="24101" xr:uid="{52DA78E8-1DFD-4AA6-BB07-8AC15E5052F2}"/>
    <cellStyle name="Comma 3 3 13" xfId="24102" xr:uid="{10FFB6EB-0311-43D1-A6F0-4F01328D4746}"/>
    <cellStyle name="Comma 3 3 2" xfId="24103" xr:uid="{C8C16F46-7D3F-4EE5-807C-09B7D12DB01A}"/>
    <cellStyle name="Comma 3 3 2 10" xfId="24104" xr:uid="{BDADF65D-2717-4CFF-A142-0DFB7BA72BD3}"/>
    <cellStyle name="Comma 3 3 2 10 2" xfId="24105" xr:uid="{FF8364F7-DF64-4253-B118-C04BC0A73345}"/>
    <cellStyle name="Comma 3 3 2 10 3" xfId="24106" xr:uid="{5F93064E-A24E-47EE-9990-E145ECFA6E64}"/>
    <cellStyle name="Comma 3 3 2 10_AVA DVA EL" xfId="24107" xr:uid="{79BBA062-7F8F-49C5-89E3-91DCD19C2AEA}"/>
    <cellStyle name="Comma 3 3 2 11" xfId="24108" xr:uid="{A12CD0BB-F6B2-4119-B94F-28CEE04478B7}"/>
    <cellStyle name="Comma 3 3 2 11 2" xfId="24109" xr:uid="{9C5B8C22-EAB8-487B-A767-03BA992CA7F2}"/>
    <cellStyle name="Comma 3 3 2 11 3" xfId="24110" xr:uid="{04D6B32D-57F8-40FE-A5DE-7F393F9DACB0}"/>
    <cellStyle name="Comma 3 3 2 11_AVA DVA EL" xfId="24111" xr:uid="{FAA24B4B-FB69-4425-B168-554CD29A25DD}"/>
    <cellStyle name="Comma 3 3 2 12" xfId="24112" xr:uid="{046F5306-A692-41E5-95DB-11DD5FEC076C}"/>
    <cellStyle name="Comma 3 3 2 2" xfId="24113" xr:uid="{29EC9BBB-13CC-48E5-8695-FBAAE232BCEE}"/>
    <cellStyle name="Comma 3 3 2 2 10" xfId="24114" xr:uid="{70205390-A0AD-4819-BC32-3CA1D29EB5CD}"/>
    <cellStyle name="Comma 3 3 2 2 10 2" xfId="24115" xr:uid="{A2EC6DA4-DB4B-40BB-AA3E-D793C132BD64}"/>
    <cellStyle name="Comma 3 3 2 2 10 3" xfId="24116" xr:uid="{2E3A695C-A99A-42F5-886F-E0E00F988A83}"/>
    <cellStyle name="Comma 3 3 2 2 10_AVA DVA EL" xfId="24117" xr:uid="{7144B6F5-AC1D-4A2B-954C-36949E691480}"/>
    <cellStyle name="Comma 3 3 2 2 11" xfId="24118" xr:uid="{F7CF557C-04B6-4C5C-9237-B2563FA0C599}"/>
    <cellStyle name="Comma 3 3 2 2 2" xfId="24119" xr:uid="{6FCDBFF1-0567-4345-A808-98593D5789CA}"/>
    <cellStyle name="Comma 3 3 2 2 2 2" xfId="24120" xr:uid="{34B37BC1-6973-47F3-93F7-8B360D740A91}"/>
    <cellStyle name="Comma 3 3 2 2 2 2 2" xfId="24121" xr:uid="{0F96C6DD-6A35-4809-B8A1-2C030E1E73EB}"/>
    <cellStyle name="Comma 3 3 2 2 2 2 3" xfId="24122" xr:uid="{79DFA96B-1264-482D-AF03-7B134551108F}"/>
    <cellStyle name="Comma 3 3 2 2 2 2_AVA DVA EL" xfId="24123" xr:uid="{66A3F55E-EE10-40F6-A8AF-C98C8C5647D7}"/>
    <cellStyle name="Comma 3 3 2 2 2 3" xfId="24124" xr:uid="{04949E6B-BC8D-4E62-B605-F3A16ED90ECB}"/>
    <cellStyle name="Comma 3 3 2 2 2 3 2" xfId="24125" xr:uid="{E7FE2521-AA33-435D-94C9-54B08D232A24}"/>
    <cellStyle name="Comma 3 3 2 2 2 3 3" xfId="24126" xr:uid="{AA950C58-427C-4629-BAF2-46743F920A4D}"/>
    <cellStyle name="Comma 3 3 2 2 2 3_AVA DVA EL" xfId="24127" xr:uid="{A58B347B-2CB0-4621-85B5-8B460549E471}"/>
    <cellStyle name="Comma 3 3 2 2 2 4" xfId="24128" xr:uid="{8EB9F472-3376-415C-AA26-689D23D251C0}"/>
    <cellStyle name="Comma 3 3 2 2 2 5" xfId="24129" xr:uid="{4F2284CB-BC50-47F8-A2BF-06F1F1559528}"/>
    <cellStyle name="Comma 3 3 2 2 2_AVA DVA EL" xfId="24130" xr:uid="{C4A79FFC-6042-4355-BC20-096B5CEC673B}"/>
    <cellStyle name="Comma 3 3 2 2 3" xfId="24131" xr:uid="{F57540E3-8D36-4B3C-BCC3-EA27808FA025}"/>
    <cellStyle name="Comma 3 3 2 2 3 2" xfId="24132" xr:uid="{C9A64E86-C6BC-4110-83B3-58360007D9F6}"/>
    <cellStyle name="Comma 3 3 2 2 3 3" xfId="24133" xr:uid="{F3901CD6-0BE0-4094-995E-2E6E20B6514A}"/>
    <cellStyle name="Comma 3 3 2 2 3_AVA DVA EL" xfId="24134" xr:uid="{6EFE36D2-ECA3-4BF2-9F1F-6634A7ED119E}"/>
    <cellStyle name="Comma 3 3 2 2 4" xfId="24135" xr:uid="{B11DF843-F1C6-41C3-BBED-42E6B2F1A445}"/>
    <cellStyle name="Comma 3 3 2 2 4 2" xfId="24136" xr:uid="{9E0FDC93-99EC-493C-8E9C-4522F3D755F0}"/>
    <cellStyle name="Comma 3 3 2 2 4 3" xfId="24137" xr:uid="{466F7CC0-68F8-47E0-BD84-982C4790C6A7}"/>
    <cellStyle name="Comma 3 3 2 2 4_AVA DVA EL" xfId="24138" xr:uid="{01733FB1-6E01-42A2-ACE1-97082314A37C}"/>
    <cellStyle name="Comma 3 3 2 2 5" xfId="24139" xr:uid="{80974EBF-3BA1-4546-AEBE-32CCB54C4D73}"/>
    <cellStyle name="Comma 3 3 2 2 5 2" xfId="24140" xr:uid="{4C66DFEF-0E6B-4643-B415-9DACDA6140C3}"/>
    <cellStyle name="Comma 3 3 2 2 5 3" xfId="24141" xr:uid="{8D3E8D18-6100-4BCE-845A-D7CC6E3C5691}"/>
    <cellStyle name="Comma 3 3 2 2 5_AVA DVA EL" xfId="24142" xr:uid="{46B4DF42-CA39-4D1A-92F4-F162010266B6}"/>
    <cellStyle name="Comma 3 3 2 2 6" xfId="24143" xr:uid="{F59B7178-C67B-467C-956F-F92EBF5145AB}"/>
    <cellStyle name="Comma 3 3 2 2 6 2" xfId="24144" xr:uid="{F32C0102-B2C6-4F2B-A574-E0C801509B2C}"/>
    <cellStyle name="Comma 3 3 2 2 6 3" xfId="24145" xr:uid="{F1EB14DA-A332-4BC2-9C7C-4E1E023A4327}"/>
    <cellStyle name="Comma 3 3 2 2 6_AVA DVA EL" xfId="24146" xr:uid="{6DEE99F6-FEEC-4469-A42F-D31C451327E8}"/>
    <cellStyle name="Comma 3 3 2 2 7" xfId="24147" xr:uid="{473B7E52-DF19-4DF2-B103-CF4276211433}"/>
    <cellStyle name="Comma 3 3 2 2 7 2" xfId="24148" xr:uid="{FB32FFE6-0171-41DE-873C-113173337087}"/>
    <cellStyle name="Comma 3 3 2 2 7 3" xfId="24149" xr:uid="{FD65EDE2-9A5F-48FF-BB01-AF57E8A7ED4E}"/>
    <cellStyle name="Comma 3 3 2 2 7_AVA DVA EL" xfId="24150" xr:uid="{3C14C969-6673-432D-96F0-5980B8F1884F}"/>
    <cellStyle name="Comma 3 3 2 2 8" xfId="24151" xr:uid="{E9C205E0-5C71-4870-A971-972D268844EE}"/>
    <cellStyle name="Comma 3 3 2 2 8 2" xfId="24152" xr:uid="{DE8D57E0-90CF-47CA-BCA0-E5950C905098}"/>
    <cellStyle name="Comma 3 3 2 2 8 3" xfId="24153" xr:uid="{64981EEC-A94F-4B47-9DF6-5743328DA415}"/>
    <cellStyle name="Comma 3 3 2 2 8_AVA DVA EL" xfId="24154" xr:uid="{981D7BBA-054A-40D4-893C-5927360EB56E}"/>
    <cellStyle name="Comma 3 3 2 2 9" xfId="24155" xr:uid="{0EF289FA-80FE-4D07-9815-15B320D52055}"/>
    <cellStyle name="Comma 3 3 2 2 9 2" xfId="24156" xr:uid="{1B95A985-B136-4F71-9767-B0D99699A0E9}"/>
    <cellStyle name="Comma 3 3 2 2 9 3" xfId="24157" xr:uid="{81ED4676-ECB4-449D-ABD7-E500D034B136}"/>
    <cellStyle name="Comma 3 3 2 2 9_AVA DVA EL" xfId="24158" xr:uid="{3C3453CF-2A20-4711-8B78-BC8E24EB2151}"/>
    <cellStyle name="Comma 3 3 2 2_AVA DVA EL" xfId="24159" xr:uid="{B136AC2C-BDC2-4A8A-87E3-4E26C80C8440}"/>
    <cellStyle name="Comma 3 3 2 3" xfId="24160" xr:uid="{6D51882B-E234-474F-A457-8794A1FF4578}"/>
    <cellStyle name="Comma 3 3 2 3 2" xfId="24161" xr:uid="{0FF1EC92-C163-4391-96F1-401E611BF42B}"/>
    <cellStyle name="Comma 3 3 2 3 2 2" xfId="24162" xr:uid="{40BB58B5-56CA-4661-B1F3-3C04C55D7E80}"/>
    <cellStyle name="Comma 3 3 2 3 2 3" xfId="24163" xr:uid="{F26B16E6-EA89-4E02-A5CA-7723A45943EF}"/>
    <cellStyle name="Comma 3 3 2 3 2_AVA DVA EL" xfId="24164" xr:uid="{7327EA0F-7A96-486E-8274-F476E206637C}"/>
    <cellStyle name="Comma 3 3 2 3 3" xfId="24165" xr:uid="{92D7EB68-F4FF-472A-A042-82B0F7A6C0D7}"/>
    <cellStyle name="Comma 3 3 2 3 3 2" xfId="24166" xr:uid="{D4C72CB8-01B8-487D-A3F6-CF48CCCECA2F}"/>
    <cellStyle name="Comma 3 3 2 3 3 3" xfId="24167" xr:uid="{9CCD2A1E-E0B5-42DA-A9FC-83C185B14348}"/>
    <cellStyle name="Comma 3 3 2 3 3_AVA DVA EL" xfId="24168" xr:uid="{70F93EF9-F988-4660-A72F-B6A86DF24FE1}"/>
    <cellStyle name="Comma 3 3 2 3 4" xfId="24169" xr:uid="{11AE70E8-570B-4016-B27B-5B7BEF4652C7}"/>
    <cellStyle name="Comma 3 3 2 3 5" xfId="24170" xr:uid="{0A328E2C-A9EE-4C9F-ADC3-FEC07F9FAEDB}"/>
    <cellStyle name="Comma 3 3 2 3_AVA DVA EL" xfId="24171" xr:uid="{9A3EBF23-4A21-4680-BFF4-FD0812A9B389}"/>
    <cellStyle name="Comma 3 3 2 4" xfId="24172" xr:uid="{BDBAFB9B-5BC1-4E88-938A-43DF391B297F}"/>
    <cellStyle name="Comma 3 3 2 4 2" xfId="24173" xr:uid="{09EC7EBD-FD08-42D1-9C4F-45FC0686D098}"/>
    <cellStyle name="Comma 3 3 2 4 3" xfId="24174" xr:uid="{6060416F-D884-478F-A783-CD7FD1F90F2B}"/>
    <cellStyle name="Comma 3 3 2 4_AVA DVA EL" xfId="24175" xr:uid="{09986AD9-3EC3-45E0-BB0B-6201C92FB3D6}"/>
    <cellStyle name="Comma 3 3 2 5" xfId="24176" xr:uid="{FBAFC805-629D-42CB-82C7-22DE135E9FE7}"/>
    <cellStyle name="Comma 3 3 2 5 2" xfId="24177" xr:uid="{00A67CB9-94B1-40C5-BB1A-28A532DDAC13}"/>
    <cellStyle name="Comma 3 3 2 5 3" xfId="24178" xr:uid="{8B3EF2B8-2769-427E-9912-9554B5EB5AD2}"/>
    <cellStyle name="Comma 3 3 2 5_AVA DVA EL" xfId="24179" xr:uid="{791B90DE-114D-43C1-94AA-8648318CF640}"/>
    <cellStyle name="Comma 3 3 2 6" xfId="24180" xr:uid="{3577A5F0-57E2-47BA-869B-35269DC10C4D}"/>
    <cellStyle name="Comma 3 3 2 6 2" xfId="24181" xr:uid="{60E32207-D51C-4355-913F-55F708C26E2D}"/>
    <cellStyle name="Comma 3 3 2 6 3" xfId="24182" xr:uid="{35612200-AED6-458A-8CAE-E2F4D029B6D1}"/>
    <cellStyle name="Comma 3 3 2 6_AVA DVA EL" xfId="24183" xr:uid="{AC4944E6-7E3E-4507-91E4-F5C76970D8C6}"/>
    <cellStyle name="Comma 3 3 2 7" xfId="24184" xr:uid="{8401393B-506F-4DDF-A7E1-49FC288CF428}"/>
    <cellStyle name="Comma 3 3 2 7 2" xfId="24185" xr:uid="{A0B92DDE-EA48-451C-B1F7-103C7E484444}"/>
    <cellStyle name="Comma 3 3 2 7 3" xfId="24186" xr:uid="{B6D4E685-AF1A-4333-8D78-78A906C2186C}"/>
    <cellStyle name="Comma 3 3 2 7_AVA DVA EL" xfId="24187" xr:uid="{314EFFF6-A533-412C-A705-C1E840F591E6}"/>
    <cellStyle name="Comma 3 3 2 8" xfId="24188" xr:uid="{24CD5784-4A43-405C-8732-1902FF1ADBA7}"/>
    <cellStyle name="Comma 3 3 2 8 2" xfId="24189" xr:uid="{42072E17-7F22-4A00-8B52-5DF80549817B}"/>
    <cellStyle name="Comma 3 3 2 8 3" xfId="24190" xr:uid="{09EA6BBB-BBE6-4A2B-873E-B9DD3E70AF98}"/>
    <cellStyle name="Comma 3 3 2 8_AVA DVA EL" xfId="24191" xr:uid="{78FF004A-E041-46F7-98B1-38791E53268E}"/>
    <cellStyle name="Comma 3 3 2 9" xfId="24192" xr:uid="{35A47B7F-A338-44B1-A97B-F9E97B9F7F39}"/>
    <cellStyle name="Comma 3 3 2 9 2" xfId="24193" xr:uid="{7255F568-6C69-449F-A314-B8F0C380E165}"/>
    <cellStyle name="Comma 3 3 2 9 3" xfId="24194" xr:uid="{3D793647-8207-4768-8365-0CBC8F147054}"/>
    <cellStyle name="Comma 3 3 2 9_AVA DVA EL" xfId="24195" xr:uid="{E91B1004-E60E-4E32-ACA2-B02122650E5D}"/>
    <cellStyle name="Comma 3 3 2_Adj_Primary_capital" xfId="24196" xr:uid="{F18E4ADA-3BE2-468A-A92B-A83B0358EB71}"/>
    <cellStyle name="Comma 3 3 3" xfId="24197" xr:uid="{64F156F0-7DE6-400F-AAB7-E036C5C20E09}"/>
    <cellStyle name="Comma 3 3 3 10" xfId="24198" xr:uid="{F835B9B7-EC62-4B23-BCD5-558D80B52ECF}"/>
    <cellStyle name="Comma 3 3 3 10 2" xfId="24199" xr:uid="{A29D788A-9543-4B59-B4CC-E09AC39120B8}"/>
    <cellStyle name="Comma 3 3 3 10 3" xfId="24200" xr:uid="{396A8BE3-18A3-4B8B-A0EA-2C274365C27B}"/>
    <cellStyle name="Comma 3 3 3 10_AVA DVA EL" xfId="24201" xr:uid="{0AE72D48-B1D4-4B27-936E-C2453A87F9F9}"/>
    <cellStyle name="Comma 3 3 3 11" xfId="24202" xr:uid="{53D6F567-DDE0-4BAC-8F31-BB689312B19F}"/>
    <cellStyle name="Comma 3 3 3 2" xfId="24203" xr:uid="{76BD1AA2-644B-4001-B1A8-83F70CAAC11A}"/>
    <cellStyle name="Comma 3 3 3 2 2" xfId="24204" xr:uid="{AF265308-C521-4780-B309-A94F9160B425}"/>
    <cellStyle name="Comma 3 3 3 2 2 2" xfId="24205" xr:uid="{454F5403-1032-42B4-916F-ED6BDD9A6E46}"/>
    <cellStyle name="Comma 3 3 3 2 2 3" xfId="24206" xr:uid="{91BD21BE-2141-4DA8-8EBA-076DA44B1966}"/>
    <cellStyle name="Comma 3 3 3 2 2_AVA DVA EL" xfId="24207" xr:uid="{0CAA8BC5-E688-4D68-8FAE-4D8C5326254B}"/>
    <cellStyle name="Comma 3 3 3 2 3" xfId="24208" xr:uid="{679BCD54-FD54-4104-BA94-518CBD51479E}"/>
    <cellStyle name="Comma 3 3 3 2 3 2" xfId="24209" xr:uid="{CE65EBD4-8FAE-458D-A395-D945BC51DB8B}"/>
    <cellStyle name="Comma 3 3 3 2 3 3" xfId="24210" xr:uid="{B116479E-D534-473B-B86B-EED36E834CBB}"/>
    <cellStyle name="Comma 3 3 3 2 3_AVA DVA EL" xfId="24211" xr:uid="{96078BC3-51B0-4E30-B86D-06C67645539C}"/>
    <cellStyle name="Comma 3 3 3 2 4" xfId="24212" xr:uid="{64379839-ABDA-4C8A-A96C-C5C5CDF2D7AB}"/>
    <cellStyle name="Comma 3 3 3 2 5" xfId="24213" xr:uid="{C14FC799-8B93-445E-8C90-2DAABCD93102}"/>
    <cellStyle name="Comma 3 3 3 2_AVA DVA EL" xfId="24214" xr:uid="{2A27A93C-4B9E-4823-91A3-5510E18D4DBA}"/>
    <cellStyle name="Comma 3 3 3 3" xfId="24215" xr:uid="{372D93E8-00A7-495B-B979-FD60B5E9F963}"/>
    <cellStyle name="Comma 3 3 3 3 2" xfId="24216" xr:uid="{94D6E161-8517-419E-8E91-15118AFC8870}"/>
    <cellStyle name="Comma 3 3 3 3 3" xfId="24217" xr:uid="{D12192BF-15D7-4FCB-86A8-15B57728DB68}"/>
    <cellStyle name="Comma 3 3 3 3_AVA DVA EL" xfId="24218" xr:uid="{1791E234-4466-40A4-A0D5-7CDFFC8D1E15}"/>
    <cellStyle name="Comma 3 3 3 4" xfId="24219" xr:uid="{071CD21A-AA82-41DC-A1D2-C47EBF3B523D}"/>
    <cellStyle name="Comma 3 3 3 4 2" xfId="24220" xr:uid="{D6C3C8AA-3E4F-43A2-9B33-37BB80A94EA5}"/>
    <cellStyle name="Comma 3 3 3 4 3" xfId="24221" xr:uid="{54C41609-69B7-4A10-AB45-B6B17B51D15C}"/>
    <cellStyle name="Comma 3 3 3 4_AVA DVA EL" xfId="24222" xr:uid="{BE9C6002-F725-4AEE-A33F-0E4A94D98906}"/>
    <cellStyle name="Comma 3 3 3 5" xfId="24223" xr:uid="{1CFC3F5A-BD6F-4DF7-A6E0-C027BACFBAA4}"/>
    <cellStyle name="Comma 3 3 3 5 2" xfId="24224" xr:uid="{C59FAD70-921D-4752-A9CA-B9A3F88B798F}"/>
    <cellStyle name="Comma 3 3 3 5 3" xfId="24225" xr:uid="{EECD2A23-E1A4-4C76-90C3-36084C52BD53}"/>
    <cellStyle name="Comma 3 3 3 5_AVA DVA EL" xfId="24226" xr:uid="{193A5C15-E30B-4B16-9045-06DEB4562CA8}"/>
    <cellStyle name="Comma 3 3 3 6" xfId="24227" xr:uid="{FCFC0DA6-83A8-49D8-BE89-78A19AD6C119}"/>
    <cellStyle name="Comma 3 3 3 6 2" xfId="24228" xr:uid="{85E3D4E4-0094-474E-B376-034172F88FCD}"/>
    <cellStyle name="Comma 3 3 3 6 3" xfId="24229" xr:uid="{8B2099EA-4556-43A0-83A1-D305CD5078DD}"/>
    <cellStyle name="Comma 3 3 3 6_AVA DVA EL" xfId="24230" xr:uid="{1CA170D5-E296-487A-A53A-B71F6BCA674D}"/>
    <cellStyle name="Comma 3 3 3 7" xfId="24231" xr:uid="{63F30528-8D68-4261-A7B4-EE0A03020919}"/>
    <cellStyle name="Comma 3 3 3 7 2" xfId="24232" xr:uid="{4D037BFA-0B64-4253-A874-6BE95B7AD60C}"/>
    <cellStyle name="Comma 3 3 3 7 3" xfId="24233" xr:uid="{1A362019-D894-4227-970D-702B3E720E1F}"/>
    <cellStyle name="Comma 3 3 3 7_AVA DVA EL" xfId="24234" xr:uid="{8D521880-5BFB-4646-B7FE-6900E9684925}"/>
    <cellStyle name="Comma 3 3 3 8" xfId="24235" xr:uid="{C2329A0B-8949-4850-829E-9290D8228633}"/>
    <cellStyle name="Comma 3 3 3 8 2" xfId="24236" xr:uid="{567F995D-873F-499E-B37F-CA6C6E22EA72}"/>
    <cellStyle name="Comma 3 3 3 8 3" xfId="24237" xr:uid="{DAF528AA-112F-43C3-B8C5-B3FA98B60CB0}"/>
    <cellStyle name="Comma 3 3 3 8_AVA DVA EL" xfId="24238" xr:uid="{A513AF4C-F6ED-45E7-9EC3-7DD9E1641301}"/>
    <cellStyle name="Comma 3 3 3 9" xfId="24239" xr:uid="{FA70508C-8181-42B4-8766-F8AA07E3206B}"/>
    <cellStyle name="Comma 3 3 3 9 2" xfId="24240" xr:uid="{8F67C792-864A-46C3-A18A-D858E8B0DF07}"/>
    <cellStyle name="Comma 3 3 3 9 3" xfId="24241" xr:uid="{C6C335DF-475C-4990-BA3E-6FFD98024FA4}"/>
    <cellStyle name="Comma 3 3 3 9_AVA DVA EL" xfId="24242" xr:uid="{9D47BFD5-FE51-47CC-9D8A-D305672597D1}"/>
    <cellStyle name="Comma 3 3 3_AVA DVA EL" xfId="24243" xr:uid="{D9DC25D6-70C7-4E43-AF9D-AD734F69FD9D}"/>
    <cellStyle name="Comma 3 3 4" xfId="24244" xr:uid="{C858FD0D-3E04-4192-B06C-2143E7800220}"/>
    <cellStyle name="Comma 3 3 4 2" xfId="24245" xr:uid="{32150560-5CBC-4C98-9465-E2EA1A2D82BA}"/>
    <cellStyle name="Comma 3 3 4 2 2" xfId="24246" xr:uid="{34492881-2CD0-4941-84DE-E69FB0816464}"/>
    <cellStyle name="Comma 3 3 4 2 3" xfId="24247" xr:uid="{0CBEAAA4-6717-4D71-9822-A4E49EA3C6BD}"/>
    <cellStyle name="Comma 3 3 4 2_AVA DVA EL" xfId="24248" xr:uid="{D8BFA4F6-94DC-4770-BAED-0320964E6295}"/>
    <cellStyle name="Comma 3 3 4 3" xfId="24249" xr:uid="{58E1CF1B-1794-48D0-98E8-FA8725E10234}"/>
    <cellStyle name="Comma 3 3 4 3 2" xfId="24250" xr:uid="{47DBCF01-9E17-431F-AB9E-B47940C62BCB}"/>
    <cellStyle name="Comma 3 3 4 3 3" xfId="24251" xr:uid="{EFD0DA27-925D-47BB-942A-E4FA8C402502}"/>
    <cellStyle name="Comma 3 3 4 3_AVA DVA EL" xfId="24252" xr:uid="{06983B69-0F34-4472-84A2-D3528C122BCA}"/>
    <cellStyle name="Comma 3 3 4 4" xfId="24253" xr:uid="{840A8051-EA7B-4293-88F4-9946F9C1CBD4}"/>
    <cellStyle name="Comma 3 3 4 5" xfId="24254" xr:uid="{1F6364A3-D152-4EBB-AD80-583A252219E8}"/>
    <cellStyle name="Comma 3 3 4_AVA DVA EL" xfId="24255" xr:uid="{F3D7B75F-707E-4D27-BA5A-A17AA0534673}"/>
    <cellStyle name="Comma 3 3 5" xfId="24256" xr:uid="{BEE2D459-F5F4-4FA8-8447-C6B265F1B1D8}"/>
    <cellStyle name="Comma 3 3 5 2" xfId="24257" xr:uid="{C890A320-C08E-447C-B93A-59EA73A05420}"/>
    <cellStyle name="Comma 3 3 5 3" xfId="24258" xr:uid="{743EAEAA-E688-403A-99C1-9940362A2B06}"/>
    <cellStyle name="Comma 3 3 5_AVA DVA EL" xfId="24259" xr:uid="{B2366997-6C17-4CA9-A7FF-FD87AC7DE4A0}"/>
    <cellStyle name="Comma 3 3 6" xfId="24260" xr:uid="{CB626654-CB6D-4C5F-8B6A-142E9CD98628}"/>
    <cellStyle name="Comma 3 3 6 2" xfId="24261" xr:uid="{5AC5A48E-7155-4586-8B6D-FE342CC683C7}"/>
    <cellStyle name="Comma 3 3 6 3" xfId="24262" xr:uid="{A8FA0CEC-E66D-464E-A3D7-6C06C5CEAE54}"/>
    <cellStyle name="Comma 3 3 6_AVA DVA EL" xfId="24263" xr:uid="{D1033E66-92BE-4793-92BB-AFF96337A39C}"/>
    <cellStyle name="Comma 3 3 7" xfId="24264" xr:uid="{65BD0E34-B1E7-4DAC-9418-701AD773FB5A}"/>
    <cellStyle name="Comma 3 3 7 2" xfId="24265" xr:uid="{58CA4A30-7BE7-4C57-8D45-2CF4B23A0C1A}"/>
    <cellStyle name="Comma 3 3 7 3" xfId="24266" xr:uid="{8F96B74C-CD5C-4CC8-B6D8-BEA03AF768EF}"/>
    <cellStyle name="Comma 3 3 7_AVA DVA EL" xfId="24267" xr:uid="{E3198156-9399-4885-BFE4-3BA8F6DA44EC}"/>
    <cellStyle name="Comma 3 3 8" xfId="24268" xr:uid="{BB6DBD2C-16BD-42E1-B642-B5812BB99151}"/>
    <cellStyle name="Comma 3 3 8 2" xfId="24269" xr:uid="{3777E80F-9CBB-4214-948F-2B97F81EF130}"/>
    <cellStyle name="Comma 3 3 8 3" xfId="24270" xr:uid="{52855AD1-D806-4E54-ABE5-FE43FDAB0D5A}"/>
    <cellStyle name="Comma 3 3 8_AVA DVA EL" xfId="24271" xr:uid="{41E57074-4DC9-4382-AB9F-5B4F49F9124F}"/>
    <cellStyle name="Comma 3 3 9" xfId="24272" xr:uid="{1F30B6B2-812B-4F8F-834A-0B58D97F0214}"/>
    <cellStyle name="Comma 3 3 9 2" xfId="24273" xr:uid="{2959B1BD-19AB-488D-8158-58B3DA98A7A8}"/>
    <cellStyle name="Comma 3 3 9 3" xfId="24274" xr:uid="{0A98A5E0-6566-496D-87E8-9B09AB4B4F05}"/>
    <cellStyle name="Comma 3 3 9_AVA DVA EL" xfId="24275" xr:uid="{7AA47E8A-ED0F-47E0-B878-7B5CFAAC5129}"/>
    <cellStyle name="Comma 3 3_Adj_Primary_capital" xfId="24276" xr:uid="{0D58FEFA-8C7B-4808-990D-C07D1E1D28A1}"/>
    <cellStyle name="Comma 3 4" xfId="24277" xr:uid="{A369EDFA-0533-4009-90E9-7B94CBE12E35}"/>
    <cellStyle name="Comma 3 4 10" xfId="24278" xr:uid="{570D5C47-975C-408A-B5B2-C720967CCF93}"/>
    <cellStyle name="Comma 3 4 10 2" xfId="24279" xr:uid="{5EB98307-05EA-482D-8103-5772F1F2B2DD}"/>
    <cellStyle name="Comma 3 4 10 3" xfId="24280" xr:uid="{64D98137-3171-4000-9ABD-68199F35A6E9}"/>
    <cellStyle name="Comma 3 4 10_AVA DVA EL" xfId="24281" xr:uid="{8389C41D-1CA4-4F85-AB0D-9A828C6F89B5}"/>
    <cellStyle name="Comma 3 4 11" xfId="24282" xr:uid="{A7F35338-AD73-4E51-8A6A-E5F5D46A4C13}"/>
    <cellStyle name="Comma 3 4 11 2" xfId="24283" xr:uid="{107F465B-D430-4D44-9549-A78D23536446}"/>
    <cellStyle name="Comma 3 4 11 3" xfId="24284" xr:uid="{66660C41-C870-450C-91B7-5F13F54BD812}"/>
    <cellStyle name="Comma 3 4 11_AVA DVA EL" xfId="24285" xr:uid="{3C3260C4-11C0-44F7-B1C9-524D8B6F6EED}"/>
    <cellStyle name="Comma 3 4 12" xfId="24286" xr:uid="{62E9A1FC-064B-4817-8A8E-1AB0E86DE26E}"/>
    <cellStyle name="Comma 3 4 12 2" xfId="24287" xr:uid="{E668F03D-E196-4890-B82A-63E8419A3404}"/>
    <cellStyle name="Comma 3 4 12 3" xfId="24288" xr:uid="{B6EC9303-0ED7-4E4D-97A5-F0A0E027A2FD}"/>
    <cellStyle name="Comma 3 4 12_AVA DVA EL" xfId="24289" xr:uid="{E9EEB053-9E2D-41A3-B222-1F7EDB05CD67}"/>
    <cellStyle name="Comma 3 4 13" xfId="24290" xr:uid="{E4749C60-75A3-4478-AF56-1D05456F66EA}"/>
    <cellStyle name="Comma 3 4 2" xfId="24291" xr:uid="{EF6B76B6-24A7-4DED-A118-6FE1F9492439}"/>
    <cellStyle name="Comma 3 4 2 10" xfId="24292" xr:uid="{6F3DECD8-3B22-4903-A817-D2C304EE475B}"/>
    <cellStyle name="Comma 3 4 2 10 2" xfId="24293" xr:uid="{966E8084-793D-42AB-9FB7-2E399781B9D7}"/>
    <cellStyle name="Comma 3 4 2 10 3" xfId="24294" xr:uid="{C1C00936-C894-4989-9434-EFBED2B0589D}"/>
    <cellStyle name="Comma 3 4 2 10_AVA DVA EL" xfId="24295" xr:uid="{1D552423-A236-41E2-BC48-AC9E86702CAA}"/>
    <cellStyle name="Comma 3 4 2 11" xfId="24296" xr:uid="{F2828F9A-1C15-4482-9062-EBA32F5FEA88}"/>
    <cellStyle name="Comma 3 4 2 11 2" xfId="24297" xr:uid="{3FFD3546-304D-4BB2-A336-E0BF0E7A91DC}"/>
    <cellStyle name="Comma 3 4 2 11 3" xfId="24298" xr:uid="{06FC0E0F-413D-466C-8C05-FF63C3B2956B}"/>
    <cellStyle name="Comma 3 4 2 11_AVA DVA EL" xfId="24299" xr:uid="{D8850B89-68CE-4B01-AC27-18C178F270B4}"/>
    <cellStyle name="Comma 3 4 2 12" xfId="24300" xr:uid="{43418FC2-2177-46B5-B1EC-A410FFDBDC17}"/>
    <cellStyle name="Comma 3 4 2 2" xfId="24301" xr:uid="{53A30E57-A98C-48EB-84A6-14FA5DE9CE3F}"/>
    <cellStyle name="Comma 3 4 2 2 10" xfId="24302" xr:uid="{2F1330E5-2C0A-4749-B9CD-4248C9F47B16}"/>
    <cellStyle name="Comma 3 4 2 2 11" xfId="24303" xr:uid="{D5253B95-135C-4D38-BCEF-A5F617F32975}"/>
    <cellStyle name="Comma 3 4 2 2 2" xfId="24304" xr:uid="{45C43259-C19F-4B68-93A2-4CA4FDEF2736}"/>
    <cellStyle name="Comma 3 4 2 2 2 2" xfId="24305" xr:uid="{70BB2A4A-833C-4C38-9D00-18747B9DB10B}"/>
    <cellStyle name="Comma 3 4 2 2 2 2 2" xfId="24306" xr:uid="{853787BB-7BCB-4C71-A91A-12CE330658C5}"/>
    <cellStyle name="Comma 3 4 2 2 2 2 3" xfId="24307" xr:uid="{8C728DAB-C9BF-4A9A-B5FD-E8B4AB123014}"/>
    <cellStyle name="Comma 3 4 2 2 2 2_AVA DVA EL" xfId="24308" xr:uid="{740C1E32-1095-4A22-A53A-4308DB0EBA27}"/>
    <cellStyle name="Comma 3 4 2 2 2 3" xfId="24309" xr:uid="{D59FCFAA-8477-4B28-AF1E-2EC56973A2D4}"/>
    <cellStyle name="Comma 3 4 2 2 2 3 2" xfId="24310" xr:uid="{5E81678E-F898-49C4-BBBE-DB889C7DCE96}"/>
    <cellStyle name="Comma 3 4 2 2 2 3 3" xfId="24311" xr:uid="{5D3583BE-E063-4CA5-8BA1-D9EC64A76FDB}"/>
    <cellStyle name="Comma 3 4 2 2 2 3_AVA DVA EL" xfId="24312" xr:uid="{D7951C16-59C0-422C-BE7B-EB9F41ABC495}"/>
    <cellStyle name="Comma 3 4 2 2 2 4" xfId="24313" xr:uid="{03FED60A-BB7E-4232-8252-86287D08F461}"/>
    <cellStyle name="Comma 3 4 2 2 2 5" xfId="24314" xr:uid="{8FDD3860-D010-4F24-9A58-503131FB46ED}"/>
    <cellStyle name="Comma 3 4 2 2 2_AVA DVA EL" xfId="24315" xr:uid="{A209C8EE-3D9D-4654-B5BA-84BBA5C8FDF0}"/>
    <cellStyle name="Comma 3 4 2 2 3" xfId="24316" xr:uid="{D6310E45-BB03-449D-A569-20A79ACF93A9}"/>
    <cellStyle name="Comma 3 4 2 2 3 2" xfId="24317" xr:uid="{DE594E36-CD83-4D11-9F0A-22F82327B9B9}"/>
    <cellStyle name="Comma 3 4 2 2 3 3" xfId="24318" xr:uid="{F3CBA817-837F-478A-BAB2-C6FFC9594E07}"/>
    <cellStyle name="Comma 3 4 2 2 3_AVA DVA EL" xfId="24319" xr:uid="{BABA465A-5DE2-4624-895F-3446F18CA6AD}"/>
    <cellStyle name="Comma 3 4 2 2 4" xfId="24320" xr:uid="{2EA582B3-90F2-4131-8190-4DB6C6678056}"/>
    <cellStyle name="Comma 3 4 2 2 4 2" xfId="24321" xr:uid="{6E6030BA-915B-4191-9118-CE78CB4383B6}"/>
    <cellStyle name="Comma 3 4 2 2 4 3" xfId="24322" xr:uid="{40050C8F-8977-4AA9-8B28-CBD20668353C}"/>
    <cellStyle name="Comma 3 4 2 2 4_AVA DVA EL" xfId="24323" xr:uid="{8001DD2B-ED45-40A8-B801-CBE1ABF34840}"/>
    <cellStyle name="Comma 3 4 2 2 5" xfId="24324" xr:uid="{400B083A-EA0A-4791-A2DE-0BE2581297D0}"/>
    <cellStyle name="Comma 3 4 2 2 5 2" xfId="24325" xr:uid="{80F1EA42-6B5D-433F-A752-37C81BC6CDCD}"/>
    <cellStyle name="Comma 3 4 2 2 5 3" xfId="24326" xr:uid="{3224673E-5C1F-401C-9E80-21C22AF259A0}"/>
    <cellStyle name="Comma 3 4 2 2 5_AVA DVA EL" xfId="24327" xr:uid="{C4140A72-4F06-4B37-BC94-4C4D3453FBA6}"/>
    <cellStyle name="Comma 3 4 2 2 6" xfId="24328" xr:uid="{7CBF520C-D83F-43C2-8E09-6442AEE58A36}"/>
    <cellStyle name="Comma 3 4 2 2 6 2" xfId="24329" xr:uid="{AC48722C-DB3E-4C25-83E6-EB45426646EE}"/>
    <cellStyle name="Comma 3 4 2 2 6 3" xfId="24330" xr:uid="{06E7AE23-6B29-4EC0-94FE-7AD08BDA8CD8}"/>
    <cellStyle name="Comma 3 4 2 2 6_AVA DVA EL" xfId="24331" xr:uid="{FE305C92-D3EE-4535-B003-C632D246E439}"/>
    <cellStyle name="Comma 3 4 2 2 7" xfId="24332" xr:uid="{E9FDCB25-E0C9-481C-833E-126572E66C4B}"/>
    <cellStyle name="Comma 3 4 2 2 7 2" xfId="24333" xr:uid="{66965516-127E-45E0-851D-54ED5B0F3D05}"/>
    <cellStyle name="Comma 3 4 2 2 7 3" xfId="24334" xr:uid="{13335D52-C009-415A-912D-347B79A815E3}"/>
    <cellStyle name="Comma 3 4 2 2 7_AVA DVA EL" xfId="24335" xr:uid="{D2F794D2-0F3B-4B5B-97AD-44CDDE4609C0}"/>
    <cellStyle name="Comma 3 4 2 2 8" xfId="24336" xr:uid="{9B05B444-AD16-4B9D-A52C-3B20E90A62DC}"/>
    <cellStyle name="Comma 3 4 2 2 8 2" xfId="24337" xr:uid="{5E365177-BF04-4162-90B1-2D16B7CE24DB}"/>
    <cellStyle name="Comma 3 4 2 2 8 3" xfId="24338" xr:uid="{EB87788D-398E-4D19-BD8D-20785D133015}"/>
    <cellStyle name="Comma 3 4 2 2 8_AVA DVA EL" xfId="24339" xr:uid="{7117CB13-E8C2-416E-98B4-ED102F35605C}"/>
    <cellStyle name="Comma 3 4 2 2 9" xfId="24340" xr:uid="{83B4DD07-8E2B-4132-BBA8-B3418380AAB7}"/>
    <cellStyle name="Comma 3 4 2 2 9 2" xfId="24341" xr:uid="{7B2A6CDB-0821-4498-B590-744D964EF11E}"/>
    <cellStyle name="Comma 3 4 2 2 9 3" xfId="24342" xr:uid="{AAD007E2-C840-48A9-A9A4-63549383CB30}"/>
    <cellStyle name="Comma 3 4 2 2 9_AVA DVA EL" xfId="24343" xr:uid="{B5A18B21-7C0B-4BCA-8C51-DB0ED32127D5}"/>
    <cellStyle name="Comma 3 4 2 2_AVA DVA EL" xfId="24344" xr:uid="{3D0F0BBC-B748-4202-851D-337369027B4A}"/>
    <cellStyle name="Comma 3 4 2 3" xfId="24345" xr:uid="{31E32079-95E5-4310-8FA4-B6580DDCA3BD}"/>
    <cellStyle name="Comma 3 4 2 3 2" xfId="24346" xr:uid="{7572A636-559A-46E8-83E1-28CB14AD89C3}"/>
    <cellStyle name="Comma 3 4 2 3 2 2" xfId="24347" xr:uid="{F6855172-CDF5-4B98-AE3D-CE4DB0FC12A2}"/>
    <cellStyle name="Comma 3 4 2 3 2 3" xfId="24348" xr:uid="{C5CFCD2A-87CE-4D68-9F39-A17CC20ABFA2}"/>
    <cellStyle name="Comma 3 4 2 3 2_AVA DVA EL" xfId="24349" xr:uid="{CA4AB20F-9E05-4358-9B6C-3CCB547465CC}"/>
    <cellStyle name="Comma 3 4 2 3 3" xfId="24350" xr:uid="{665ABE91-0845-463B-BD6E-A3601961D7B3}"/>
    <cellStyle name="Comma 3 4 2 3 3 2" xfId="24351" xr:uid="{0F428965-CF1F-48BC-B9F9-5A8942F0BB03}"/>
    <cellStyle name="Comma 3 4 2 3 3 3" xfId="24352" xr:uid="{55EBB24E-0AA7-4BF7-B5A9-EEBAB3DBD323}"/>
    <cellStyle name="Comma 3 4 2 3 3_AVA DVA EL" xfId="24353" xr:uid="{36D011AB-F39E-473C-9925-FFEB2343CB47}"/>
    <cellStyle name="Comma 3 4 2 3 4" xfId="24354" xr:uid="{BE32AF6D-B9C7-43DC-AAEF-470B435AC320}"/>
    <cellStyle name="Comma 3 4 2 3 5" xfId="24355" xr:uid="{6C591103-FAAF-4FD6-8877-CF9A9314F3C7}"/>
    <cellStyle name="Comma 3 4 2 3_AVA DVA EL" xfId="24356" xr:uid="{656050B9-D0A0-42DF-99A1-F6F2131E2840}"/>
    <cellStyle name="Comma 3 4 2 4" xfId="24357" xr:uid="{729FC006-D190-4DD4-AD22-96CF024EEE06}"/>
    <cellStyle name="Comma 3 4 2 4 2" xfId="24358" xr:uid="{97176125-4455-4F30-9CA0-0BC3B9F5D911}"/>
    <cellStyle name="Comma 3 4 2 4 3" xfId="24359" xr:uid="{DCEEC011-8BD4-497A-86D6-15C8F4CBA8A4}"/>
    <cellStyle name="Comma 3 4 2 4_AVA DVA EL" xfId="24360" xr:uid="{85C902B5-8F27-4A44-AC97-EBEA8C678954}"/>
    <cellStyle name="Comma 3 4 2 5" xfId="24361" xr:uid="{2F4B9D8F-56B3-4474-9D7D-D9A310588F9C}"/>
    <cellStyle name="Comma 3 4 2 5 2" xfId="24362" xr:uid="{8046C59A-D9F2-40B4-8D55-3C34F22ABD1E}"/>
    <cellStyle name="Comma 3 4 2 5 3" xfId="24363" xr:uid="{3E394080-D1F6-48E1-BA23-D75B7941F3B4}"/>
    <cellStyle name="Comma 3 4 2 5_AVA DVA EL" xfId="24364" xr:uid="{2BF239C6-FC07-42E3-8DFB-BA77A96EE93B}"/>
    <cellStyle name="Comma 3 4 2 6" xfId="24365" xr:uid="{41124099-6D3B-4A17-9152-B72B0AD26EEE}"/>
    <cellStyle name="Comma 3 4 2 6 2" xfId="24366" xr:uid="{47D94B05-74A0-47D2-BA31-3EA82AE1C861}"/>
    <cellStyle name="Comma 3 4 2 6 3" xfId="24367" xr:uid="{D8273EC0-ED34-4986-A7CD-E086A59754DC}"/>
    <cellStyle name="Comma 3 4 2 6_AVA DVA EL" xfId="24368" xr:uid="{88B9C9D7-E106-432A-A02C-C14FDA85F8BA}"/>
    <cellStyle name="Comma 3 4 2 7" xfId="24369" xr:uid="{97EA9A42-EC3D-46D0-9EF5-13EF533113FA}"/>
    <cellStyle name="Comma 3 4 2 7 2" xfId="24370" xr:uid="{0BABAEEA-11DE-412A-A3A1-6D37438C09FA}"/>
    <cellStyle name="Comma 3 4 2 7 3" xfId="24371" xr:uid="{2FF98A0C-6C9F-4C71-90AF-040CF1502C3A}"/>
    <cellStyle name="Comma 3 4 2 7_AVA DVA EL" xfId="24372" xr:uid="{5B4213B4-35A9-49E1-A02D-D8D86213A35F}"/>
    <cellStyle name="Comma 3 4 2 8" xfId="24373" xr:uid="{B10506F8-AD19-45DE-BE94-49C62B9D09B0}"/>
    <cellStyle name="Comma 3 4 2 8 2" xfId="24374" xr:uid="{2BCC16D9-9349-4B16-A418-92554D80634F}"/>
    <cellStyle name="Comma 3 4 2 8 3" xfId="24375" xr:uid="{5B2F8C8C-106A-4040-BB4E-C74422FFEA79}"/>
    <cellStyle name="Comma 3 4 2 8_AVA DVA EL" xfId="24376" xr:uid="{AA8D39BB-FE3A-41AC-8115-D54FB18646E4}"/>
    <cellStyle name="Comma 3 4 2 9" xfId="24377" xr:uid="{53465B82-FD44-4476-AAB0-2886992106C8}"/>
    <cellStyle name="Comma 3 4 2 9 2" xfId="24378" xr:uid="{DDD769A6-AD5D-4B34-B8B3-9D6C567FDA70}"/>
    <cellStyle name="Comma 3 4 2 9 3" xfId="24379" xr:uid="{7AD7EFA3-5FB5-4F98-BCA0-2C70A0D1999F}"/>
    <cellStyle name="Comma 3 4 2 9_AVA DVA EL" xfId="24380" xr:uid="{90DF0587-E02F-477A-B177-ADA109DB0039}"/>
    <cellStyle name="Comma 3 4 2_AVA DVA EL" xfId="24381" xr:uid="{CDDB875C-8F61-441D-949B-817F027819E1}"/>
    <cellStyle name="Comma 3 4 3" xfId="24382" xr:uid="{2EE522D0-F7B0-444B-953F-B4CE6C660728}"/>
    <cellStyle name="Comma 3 4 3 10" xfId="24383" xr:uid="{38547B7B-0BC4-4A23-88F8-A8209F24F452}"/>
    <cellStyle name="Comma 3 4 3 11" xfId="24384" xr:uid="{95EF5569-034D-4832-A95D-FF5BD7C3DD8B}"/>
    <cellStyle name="Comma 3 4 3 2" xfId="24385" xr:uid="{AD98385D-8CCD-40F4-A8B2-1C439E4253E3}"/>
    <cellStyle name="Comma 3 4 3 2 2" xfId="24386" xr:uid="{8A8FD06E-89CB-40E6-8538-E449879E93F4}"/>
    <cellStyle name="Comma 3 4 3 2 2 2" xfId="24387" xr:uid="{0BACB719-D25B-469A-A170-051C24FABB3C}"/>
    <cellStyle name="Comma 3 4 3 2 2 3" xfId="24388" xr:uid="{CA57C58C-0CC6-4696-AF29-C92E0F471A8B}"/>
    <cellStyle name="Comma 3 4 3 2 2_AVA DVA EL" xfId="24389" xr:uid="{66F32917-DD56-4F3B-8ADA-6016D562EC5A}"/>
    <cellStyle name="Comma 3 4 3 2 3" xfId="24390" xr:uid="{314654C0-70B2-4F68-9616-ACD28BEF0F70}"/>
    <cellStyle name="Comma 3 4 3 2 3 2" xfId="24391" xr:uid="{948690B4-BE99-4FCE-B204-B10F0839355D}"/>
    <cellStyle name="Comma 3 4 3 2 3 3" xfId="24392" xr:uid="{CADD6A47-FB3A-450E-B2D8-7244C7C1D680}"/>
    <cellStyle name="Comma 3 4 3 2 3_AVA DVA EL" xfId="24393" xr:uid="{45E57A55-527A-404C-8D2D-4176A54FC5A3}"/>
    <cellStyle name="Comma 3 4 3 2 4" xfId="24394" xr:uid="{68179E01-5652-4F9F-A8EE-3A7535E1D8AC}"/>
    <cellStyle name="Comma 3 4 3 2 5" xfId="24395" xr:uid="{F3D8C3EE-055A-41E9-8DD5-3D71B4A0CD74}"/>
    <cellStyle name="Comma 3 4 3 2_AVA DVA EL" xfId="24396" xr:uid="{14A96A52-186E-4910-9E06-FB32BEDECAD1}"/>
    <cellStyle name="Comma 3 4 3 3" xfId="24397" xr:uid="{3B8B75CA-3648-4FAE-859D-F03EB40670FF}"/>
    <cellStyle name="Comma 3 4 3 3 2" xfId="24398" xr:uid="{55E6A4B9-9916-45E1-8E22-EC4587930C59}"/>
    <cellStyle name="Comma 3 4 3 3 3" xfId="24399" xr:uid="{4ECF2D28-6159-4381-B496-492AC3630D2C}"/>
    <cellStyle name="Comma 3 4 3 3_AVA DVA EL" xfId="24400" xr:uid="{28848572-39F9-419E-84C3-1D4794B26E7D}"/>
    <cellStyle name="Comma 3 4 3 4" xfId="24401" xr:uid="{9C2BD689-480F-4CE7-B42F-FADDF7ED0068}"/>
    <cellStyle name="Comma 3 4 3 4 2" xfId="24402" xr:uid="{DA542C6E-35FC-4394-9FA4-E3C1A47AA15D}"/>
    <cellStyle name="Comma 3 4 3 4 3" xfId="24403" xr:uid="{4A94EADB-4DCC-4A88-9836-82748F49DA68}"/>
    <cellStyle name="Comma 3 4 3 4_AVA DVA EL" xfId="24404" xr:uid="{B3007D86-D15C-409B-939F-CADA4BD9D6EC}"/>
    <cellStyle name="Comma 3 4 3 5" xfId="24405" xr:uid="{A4D68017-2508-47E9-B095-E5F361FF614D}"/>
    <cellStyle name="Comma 3 4 3 5 2" xfId="24406" xr:uid="{B57F0A15-98B4-4747-9DB6-9C4C42A7DA15}"/>
    <cellStyle name="Comma 3 4 3 5 3" xfId="24407" xr:uid="{D9658785-DE7C-461F-A27E-57F6DF0B8072}"/>
    <cellStyle name="Comma 3 4 3 5_AVA DVA EL" xfId="24408" xr:uid="{698B8575-6CE1-49EE-BCF8-78AFF140556C}"/>
    <cellStyle name="Comma 3 4 3 6" xfId="24409" xr:uid="{04A91FE3-ACAD-4472-A312-2C79F2E12134}"/>
    <cellStyle name="Comma 3 4 3 6 2" xfId="24410" xr:uid="{AA9F992E-865D-41E6-AEA4-AEEFC0B03061}"/>
    <cellStyle name="Comma 3 4 3 6 3" xfId="24411" xr:uid="{10545CB3-01E4-42D7-8C60-1F968F33D447}"/>
    <cellStyle name="Comma 3 4 3 6_AVA DVA EL" xfId="24412" xr:uid="{71A348F8-000C-4EB8-8492-F27A9A3ED495}"/>
    <cellStyle name="Comma 3 4 3 7" xfId="24413" xr:uid="{FCBC884F-2E4D-4DDC-BEEB-B007D48AE549}"/>
    <cellStyle name="Comma 3 4 3 7 2" xfId="24414" xr:uid="{36861525-5AE4-4170-93DE-C84DAA2D685C}"/>
    <cellStyle name="Comma 3 4 3 7 3" xfId="24415" xr:uid="{75B9064D-D14D-441F-9185-E36BD7263FE7}"/>
    <cellStyle name="Comma 3 4 3 7_AVA DVA EL" xfId="24416" xr:uid="{B55A8523-F930-48BD-B263-0DA64EC0DD7F}"/>
    <cellStyle name="Comma 3 4 3 8" xfId="24417" xr:uid="{9EE505A5-DDC4-4DF6-BAD3-4AD0B9BF0608}"/>
    <cellStyle name="Comma 3 4 3 8 2" xfId="24418" xr:uid="{A7B542EA-ED30-40AA-9CB6-4FC442192631}"/>
    <cellStyle name="Comma 3 4 3 8 3" xfId="24419" xr:uid="{A2462BA8-3DE1-43FC-8AE3-208C490AA768}"/>
    <cellStyle name="Comma 3 4 3 8_AVA DVA EL" xfId="24420" xr:uid="{30C063D3-1333-45F3-852E-DBECEE18A818}"/>
    <cellStyle name="Comma 3 4 3 9" xfId="24421" xr:uid="{334F1C6C-32B9-4300-BD3E-3DE6BE1EBD9A}"/>
    <cellStyle name="Comma 3 4 3 9 2" xfId="24422" xr:uid="{EDE121E1-8DFE-430D-ABB1-9631AE033928}"/>
    <cellStyle name="Comma 3 4 3 9 3" xfId="24423" xr:uid="{19BFAE16-1935-4A30-A6D1-3C97602ACA17}"/>
    <cellStyle name="Comma 3 4 3 9_AVA DVA EL" xfId="24424" xr:uid="{3ABC0C43-9323-4225-9C9F-22A0D517C92B}"/>
    <cellStyle name="Comma 3 4 3_AVA DVA EL" xfId="24425" xr:uid="{40C4AFE5-6ABA-40FD-8E37-E3895AA892F0}"/>
    <cellStyle name="Comma 3 4 4" xfId="24426" xr:uid="{43BFF21B-CE11-4D85-9B4D-81FB800B7621}"/>
    <cellStyle name="Comma 3 4 4 2" xfId="24427" xr:uid="{F954304C-3645-4549-A7E8-F87DE986FACE}"/>
    <cellStyle name="Comma 3 4 4 2 2" xfId="24428" xr:uid="{52C8764F-DE06-4111-A512-B5AE0FDBEF0B}"/>
    <cellStyle name="Comma 3 4 4 2 3" xfId="24429" xr:uid="{1F51AE56-9A0F-43A9-8071-703FF3E0CA9D}"/>
    <cellStyle name="Comma 3 4 4 2_AVA DVA EL" xfId="24430" xr:uid="{596E8D53-F7D3-4D72-A03A-3ADC87747A57}"/>
    <cellStyle name="Comma 3 4 4 3" xfId="24431" xr:uid="{6A05C06D-67EF-411F-B506-019C399B2FCA}"/>
    <cellStyle name="Comma 3 4 4 3 2" xfId="24432" xr:uid="{614E0036-7BE2-4E8C-8AEC-39A32873001F}"/>
    <cellStyle name="Comma 3 4 4 3 3" xfId="24433" xr:uid="{02FE3373-DEBD-4EA3-BDFF-5320528A0486}"/>
    <cellStyle name="Comma 3 4 4 3_AVA DVA EL" xfId="24434" xr:uid="{537649C2-4C4F-4767-A09C-8002C5A72AFE}"/>
    <cellStyle name="Comma 3 4 4 4" xfId="24435" xr:uid="{AFD57463-FB6A-474B-A43E-98FACF671251}"/>
    <cellStyle name="Comma 3 4 4 5" xfId="24436" xr:uid="{EC8EDE86-A775-4A5B-B666-6178172FA157}"/>
    <cellStyle name="Comma 3 4 4_AVA DVA EL" xfId="24437" xr:uid="{8A55DD07-CAF9-4F27-B832-8C484B1164B9}"/>
    <cellStyle name="Comma 3 4 5" xfId="24438" xr:uid="{43B26A87-296C-4332-B5C4-3A8D5D55BF91}"/>
    <cellStyle name="Comma 3 4 5 2" xfId="24439" xr:uid="{4D8B38F7-FE98-4E47-92DC-A1DB93C81157}"/>
    <cellStyle name="Comma 3 4 5 3" xfId="24440" xr:uid="{95B53B07-2E45-411C-93C1-04D08A03C738}"/>
    <cellStyle name="Comma 3 4 5_AVA DVA EL" xfId="24441" xr:uid="{D087290F-45F1-432B-9EAC-6655D50682DC}"/>
    <cellStyle name="Comma 3 4 6" xfId="24442" xr:uid="{AFCE1FEE-79D2-4AE5-BE76-56CAF32D8521}"/>
    <cellStyle name="Comma 3 4 6 2" xfId="24443" xr:uid="{37306903-71E5-4EA6-9796-38CB8AF64F3D}"/>
    <cellStyle name="Comma 3 4 6 3" xfId="24444" xr:uid="{98748A64-D7C5-4A0E-B145-1B14BFC3BB0B}"/>
    <cellStyle name="Comma 3 4 6_AVA DVA EL" xfId="24445" xr:uid="{0DC0EB5B-8C85-4ECD-AACF-7DAF4BF49710}"/>
    <cellStyle name="Comma 3 4 7" xfId="24446" xr:uid="{68A49C65-5580-484D-AE19-26799AFEF2E0}"/>
    <cellStyle name="Comma 3 4 7 2" xfId="24447" xr:uid="{F091E596-F666-42F1-8899-A9486316D038}"/>
    <cellStyle name="Comma 3 4 7 3" xfId="24448" xr:uid="{187C4863-26F1-45FB-AEBD-2650D1DF96E6}"/>
    <cellStyle name="Comma 3 4 7_AVA DVA EL" xfId="24449" xr:uid="{A30E6381-1097-4537-ADA0-44B7C7A12C2B}"/>
    <cellStyle name="Comma 3 4 8" xfId="24450" xr:uid="{DEE5856A-008B-478A-BE42-C6B77280F894}"/>
    <cellStyle name="Comma 3 4 8 2" xfId="24451" xr:uid="{B1357028-9D2E-440D-BF80-CC633F886913}"/>
    <cellStyle name="Comma 3 4 8 3" xfId="24452" xr:uid="{5CBFEB0C-C737-4689-B895-0E2F31E742B0}"/>
    <cellStyle name="Comma 3 4 8_AVA DVA EL" xfId="24453" xr:uid="{0D945026-C6D1-4211-8317-02C619BA28B3}"/>
    <cellStyle name="Comma 3 4 9" xfId="24454" xr:uid="{36DC0959-D055-48C5-8364-AE6A288C06C4}"/>
    <cellStyle name="Comma 3 4 9 2" xfId="24455" xr:uid="{413CBF08-9D2E-499D-A531-0B62E4DD3831}"/>
    <cellStyle name="Comma 3 4 9 3" xfId="24456" xr:uid="{D909CF27-6989-49DA-B93E-FEB1FED318FA}"/>
    <cellStyle name="Comma 3 4 9_AVA DVA EL" xfId="24457" xr:uid="{7B7FB74D-6B6C-41D3-8FC0-6F6FD4924272}"/>
    <cellStyle name="Comma 3 4_Adj_Primary_capital" xfId="24458" xr:uid="{534ED10C-02E8-4539-BCE6-067A441F3FA1}"/>
    <cellStyle name="Comma 3 5" xfId="24459" xr:uid="{EA4F5446-387F-4AD4-A49F-33C1CD27CD85}"/>
    <cellStyle name="Comma 3 5 10" xfId="24460" xr:uid="{BE124955-3104-42CB-80EB-2FD2090DEF64}"/>
    <cellStyle name="Comma 3 5 10 2" xfId="24461" xr:uid="{F65BA540-88A3-43B1-90BA-4A3662029774}"/>
    <cellStyle name="Comma 3 5 10 3" xfId="24462" xr:uid="{94A545A1-88B5-4DE8-A0BD-931227089A38}"/>
    <cellStyle name="Comma 3 5 10_AVA DVA EL" xfId="24463" xr:uid="{AAE958DF-FB28-4E9D-85F4-7BBA7AF0CF1B}"/>
    <cellStyle name="Comma 3 5 11" xfId="24464" xr:uid="{AA58FFB5-334E-4B09-B6BD-B83FAFBB9A91}"/>
    <cellStyle name="Comma 3 5 11 2" xfId="24465" xr:uid="{6137D76F-89E0-4BF0-AA52-CF11705FCA11}"/>
    <cellStyle name="Comma 3 5 11 3" xfId="24466" xr:uid="{B5978B6D-EEFF-4189-800C-8F251FDF058B}"/>
    <cellStyle name="Comma 3 5 11_AVA DVA EL" xfId="24467" xr:uid="{C37D913B-A087-4329-BE9A-0682B4513F98}"/>
    <cellStyle name="Comma 3 5 12" xfId="24468" xr:uid="{0A2CB44C-D5E4-497F-B422-1B13368E5B73}"/>
    <cellStyle name="Comma 3 5 2" xfId="24469" xr:uid="{CA82D821-B563-451E-A16C-CD25989FE2F9}"/>
    <cellStyle name="Comma 3 5 2 10" xfId="24470" xr:uid="{060E118B-0DFB-450A-81F2-84463A06DC86}"/>
    <cellStyle name="Comma 3 5 2 11" xfId="24471" xr:uid="{8A84B1A3-0AED-41F5-A489-1B1A95CAA1CF}"/>
    <cellStyle name="Comma 3 5 2 2" xfId="24472" xr:uid="{1E5ABB59-199E-45C8-B386-BB2B6FE4AAB0}"/>
    <cellStyle name="Comma 3 5 2 2 2" xfId="24473" xr:uid="{98B85C93-C177-407A-8DB4-D04A14501DF9}"/>
    <cellStyle name="Comma 3 5 2 2 2 2" xfId="24474" xr:uid="{700B1482-96A9-4399-80D2-B2BB1259793D}"/>
    <cellStyle name="Comma 3 5 2 2 2 3" xfId="24475" xr:uid="{8AB83AE7-1C46-4C5D-9D5A-C028A501A1F1}"/>
    <cellStyle name="Comma 3 5 2 2 2_AVA DVA EL" xfId="24476" xr:uid="{6E528DC4-738A-4A1D-A0A8-C63207F3C88C}"/>
    <cellStyle name="Comma 3 5 2 2 3" xfId="24477" xr:uid="{C03E34B7-C53C-4041-B2BF-C424C1F16F9B}"/>
    <cellStyle name="Comma 3 5 2 2 3 2" xfId="24478" xr:uid="{6D4381D9-C396-435A-A382-46FD9F9413B8}"/>
    <cellStyle name="Comma 3 5 2 2 3 3" xfId="24479" xr:uid="{49A472B9-71A5-4FDE-B459-514666A92EF1}"/>
    <cellStyle name="Comma 3 5 2 2 3_AVA DVA EL" xfId="24480" xr:uid="{67734E73-3EFB-4402-A44D-A9B2D6ED3260}"/>
    <cellStyle name="Comma 3 5 2 2 4" xfId="24481" xr:uid="{423B8387-3AB1-42BB-A2CF-BECF64F53571}"/>
    <cellStyle name="Comma 3 5 2 2 5" xfId="24482" xr:uid="{A613216F-4771-4ABC-9742-42C19FB0A6D6}"/>
    <cellStyle name="Comma 3 5 2 2_AVA DVA EL" xfId="24483" xr:uid="{973B2048-3B65-4855-9102-BF4F92B1EA85}"/>
    <cellStyle name="Comma 3 5 2 3" xfId="24484" xr:uid="{2102D2D8-61C7-4A0A-80EC-536C59FD279B}"/>
    <cellStyle name="Comma 3 5 2 3 2" xfId="24485" xr:uid="{0FBA950F-6A42-41A2-B893-E2D37DE0AAD6}"/>
    <cellStyle name="Comma 3 5 2 3 3" xfId="24486" xr:uid="{16903494-9B18-41B8-B28C-5581F8E5E6AD}"/>
    <cellStyle name="Comma 3 5 2 3_AVA DVA EL" xfId="24487" xr:uid="{FEFB28ED-5286-4B92-BAD0-8329884D46A6}"/>
    <cellStyle name="Comma 3 5 2 4" xfId="24488" xr:uid="{7D52E183-F236-45E1-AC81-79CE7AE8206E}"/>
    <cellStyle name="Comma 3 5 2 4 2" xfId="24489" xr:uid="{32C8FB0F-CB26-497E-877B-4898EEC3A155}"/>
    <cellStyle name="Comma 3 5 2 4 3" xfId="24490" xr:uid="{BD700B61-47D5-4B6D-AB7C-33C346EF78A8}"/>
    <cellStyle name="Comma 3 5 2 4_AVA DVA EL" xfId="24491" xr:uid="{6D0F68A3-C0E5-42D4-B601-5867B59E0096}"/>
    <cellStyle name="Comma 3 5 2 5" xfId="24492" xr:uid="{C1141FBB-EA0E-4040-8819-75C3FF032C23}"/>
    <cellStyle name="Comma 3 5 2 5 2" xfId="24493" xr:uid="{1B8E14FA-E198-49DF-83E6-89B037CC5172}"/>
    <cellStyle name="Comma 3 5 2 5 3" xfId="24494" xr:uid="{BD952CAD-8603-4AE5-A07C-FEC2F4AFA8A1}"/>
    <cellStyle name="Comma 3 5 2 5_AVA DVA EL" xfId="24495" xr:uid="{303E034C-695C-4B62-930A-F9FE175256BB}"/>
    <cellStyle name="Comma 3 5 2 6" xfId="24496" xr:uid="{879A09B2-2FE9-43F6-92B7-05E2100D4415}"/>
    <cellStyle name="Comma 3 5 2 6 2" xfId="24497" xr:uid="{D6A46882-8B82-4BAF-8AD8-97EDAA9B7C92}"/>
    <cellStyle name="Comma 3 5 2 6 3" xfId="24498" xr:uid="{F2FDCC98-1D33-4F76-A172-0CDC6CC49E4D}"/>
    <cellStyle name="Comma 3 5 2 6_AVA DVA EL" xfId="24499" xr:uid="{8382102D-7470-44C5-89A6-A842A9EBDFBE}"/>
    <cellStyle name="Comma 3 5 2 7" xfId="24500" xr:uid="{E13EBE27-B4F1-4007-B2C7-A02E8FF467B6}"/>
    <cellStyle name="Comma 3 5 2 7 2" xfId="24501" xr:uid="{9DF3FE31-16AD-46BD-A031-199278071587}"/>
    <cellStyle name="Comma 3 5 2 7 3" xfId="24502" xr:uid="{FBF9E7EA-5955-4B37-AD13-6BED91CDEDBD}"/>
    <cellStyle name="Comma 3 5 2 7_AVA DVA EL" xfId="24503" xr:uid="{4D7BDE04-0B5D-4EFC-B7A5-25FD1ED6B3C5}"/>
    <cellStyle name="Comma 3 5 2 8" xfId="24504" xr:uid="{D890459A-C13F-42DE-ADE4-6A0F69F2B090}"/>
    <cellStyle name="Comma 3 5 2 8 2" xfId="24505" xr:uid="{F72D7BF3-5091-42FB-BE5E-B3789FFAC8B6}"/>
    <cellStyle name="Comma 3 5 2 8 3" xfId="24506" xr:uid="{170DA53B-EA42-4984-A3E5-17C90F744C15}"/>
    <cellStyle name="Comma 3 5 2 8_AVA DVA EL" xfId="24507" xr:uid="{68EAC03A-C2B3-4144-BC6F-D56C2919734B}"/>
    <cellStyle name="Comma 3 5 2 9" xfId="24508" xr:uid="{6DD79BAA-977C-4951-A365-8E068B42A3B4}"/>
    <cellStyle name="Comma 3 5 2 9 2" xfId="24509" xr:uid="{9847175E-C489-415C-88D7-60F1CA5AFFCB}"/>
    <cellStyle name="Comma 3 5 2 9 3" xfId="24510" xr:uid="{C6C7D8A2-881C-470B-A8B5-320F87EA7C97}"/>
    <cellStyle name="Comma 3 5 2 9_AVA DVA EL" xfId="24511" xr:uid="{EB0A9F6D-538D-49A7-ACC9-B1A5BD627E00}"/>
    <cellStyle name="Comma 3 5 2_AVA DVA EL" xfId="24512" xr:uid="{5C410828-24D8-4312-AC36-519A8CF1E47E}"/>
    <cellStyle name="Comma 3 5 3" xfId="24513" xr:uid="{C4A3809F-EF4F-4257-B93F-1A6FA8F31834}"/>
    <cellStyle name="Comma 3 5 3 2" xfId="24514" xr:uid="{5B9676F7-37A2-49B0-8675-0B43101598A8}"/>
    <cellStyle name="Comma 3 5 3 2 2" xfId="24515" xr:uid="{056F69CF-3D01-4980-9F72-06DB22C86071}"/>
    <cellStyle name="Comma 3 5 3 2 3" xfId="24516" xr:uid="{A50949CF-7AFD-47DE-BD6C-7D1B84385E51}"/>
    <cellStyle name="Comma 3 5 3 2_AVA DVA EL" xfId="24517" xr:uid="{D58BBB56-3F15-4DD2-9CBB-2A72A7A300A7}"/>
    <cellStyle name="Comma 3 5 3 3" xfId="24518" xr:uid="{8FF12339-8216-4054-BA5D-2C856809162B}"/>
    <cellStyle name="Comma 3 5 3 3 2" xfId="24519" xr:uid="{543CA9ED-90A2-42EC-B3C6-86D8639EE3BC}"/>
    <cellStyle name="Comma 3 5 3 3 3" xfId="24520" xr:uid="{A13CFEB9-E8DC-4A16-ABF2-C160094BFF42}"/>
    <cellStyle name="Comma 3 5 3 3_AVA DVA EL" xfId="24521" xr:uid="{4F152BCA-AF42-40E5-8172-35096545F0FE}"/>
    <cellStyle name="Comma 3 5 3 4" xfId="24522" xr:uid="{15F45BE5-E40A-4C4B-88DE-588C4A277023}"/>
    <cellStyle name="Comma 3 5 3 5" xfId="24523" xr:uid="{5620F811-5CE1-4924-8862-AA2C6AC63F6E}"/>
    <cellStyle name="Comma 3 5 3_AVA DVA EL" xfId="24524" xr:uid="{03274F8F-AF20-42CB-90DD-7FFA355C049D}"/>
    <cellStyle name="Comma 3 5 4" xfId="24525" xr:uid="{B9051391-6F54-4641-B581-D551B387FA5C}"/>
    <cellStyle name="Comma 3 5 4 2" xfId="24526" xr:uid="{E7A05C71-D203-4861-9DED-64C6756BCA4D}"/>
    <cellStyle name="Comma 3 5 4 3" xfId="24527" xr:uid="{08CF3E52-127D-4CE2-BB03-6C5430CC5927}"/>
    <cellStyle name="Comma 3 5 4_AVA DVA EL" xfId="24528" xr:uid="{F83DEBE5-F131-47CE-9B97-F4D787D1FB13}"/>
    <cellStyle name="Comma 3 5 5" xfId="24529" xr:uid="{8B769E54-50F0-42B6-8D1C-2C504A42ED2A}"/>
    <cellStyle name="Comma 3 5 5 2" xfId="24530" xr:uid="{3469735E-4F84-4FD9-8860-5AD205E8A9C6}"/>
    <cellStyle name="Comma 3 5 5 3" xfId="24531" xr:uid="{47B12669-55D1-4F81-87EB-72B1E42B7CDB}"/>
    <cellStyle name="Comma 3 5 5_AVA DVA EL" xfId="24532" xr:uid="{1D9DF309-1752-4E91-873B-05D1BB1B408F}"/>
    <cellStyle name="Comma 3 5 6" xfId="24533" xr:uid="{BC3716C2-8CFD-4EA5-B024-5B5BC80C9FE1}"/>
    <cellStyle name="Comma 3 5 6 2" xfId="24534" xr:uid="{B082DEF8-5337-4A45-A883-6F0FC74D687B}"/>
    <cellStyle name="Comma 3 5 6 3" xfId="24535" xr:uid="{39BC1689-8B59-4265-9D34-C957291374E8}"/>
    <cellStyle name="Comma 3 5 6_AVA DVA EL" xfId="24536" xr:uid="{567C3780-F8BF-49ED-8457-26756961E4DF}"/>
    <cellStyle name="Comma 3 5 7" xfId="24537" xr:uid="{8F2E1285-F774-4716-B952-9A7D55717791}"/>
    <cellStyle name="Comma 3 5 7 2" xfId="24538" xr:uid="{0A8046F0-0999-4DF3-B0B7-CE4419740C17}"/>
    <cellStyle name="Comma 3 5 7 3" xfId="24539" xr:uid="{8F710038-9A3A-4B67-BEBF-F79F3707928B}"/>
    <cellStyle name="Comma 3 5 7_AVA DVA EL" xfId="24540" xr:uid="{BF7CBB16-8040-41E6-9535-3E18F9506B8C}"/>
    <cellStyle name="Comma 3 5 8" xfId="24541" xr:uid="{82374146-8B12-4D10-A832-45E5BBEF4405}"/>
    <cellStyle name="Comma 3 5 8 2" xfId="24542" xr:uid="{45A7E233-0B91-4C38-AEF5-61C7EA81FCC7}"/>
    <cellStyle name="Comma 3 5 8 3" xfId="24543" xr:uid="{6F797634-C906-4AA4-B783-7044219D721C}"/>
    <cellStyle name="Comma 3 5 8_AVA DVA EL" xfId="24544" xr:uid="{63E512F1-503D-45A9-B824-B87172B0B4CA}"/>
    <cellStyle name="Comma 3 5 9" xfId="24545" xr:uid="{8EED8FBD-6A2C-49F3-AFD7-691ADAA1EDFB}"/>
    <cellStyle name="Comma 3 5 9 2" xfId="24546" xr:uid="{369DB530-A0F0-49A9-A3A0-BB8491E13492}"/>
    <cellStyle name="Comma 3 5 9 3" xfId="24547" xr:uid="{3CC84873-CB7E-40C0-B742-98F864A13169}"/>
    <cellStyle name="Comma 3 5 9_AVA DVA EL" xfId="24548" xr:uid="{3D55D5E6-D556-4287-9F26-D4FF9068DFA0}"/>
    <cellStyle name="Comma 3 5_AVA DVA EL" xfId="24549" xr:uid="{BCDFC0C3-798A-417B-A832-B19D8BEE48C6}"/>
    <cellStyle name="Comma 3 6" xfId="24550" xr:uid="{CF4DB0A6-0BF6-47DB-9120-1E9B0F5F3745}"/>
    <cellStyle name="Comma 3 6 10" xfId="24551" xr:uid="{6B055E38-8AF7-44C5-A456-FAE909E388C9}"/>
    <cellStyle name="Comma 3 6 10 2" xfId="24552" xr:uid="{52FEFE6E-9662-4579-BDB5-75ADC9618F75}"/>
    <cellStyle name="Comma 3 6 10 3" xfId="24553" xr:uid="{95AC0EFD-552D-44B3-BF13-23787136E3C1}"/>
    <cellStyle name="Comma 3 6 10_AVA DVA EL" xfId="24554" xr:uid="{B227BF59-FC08-4D86-921B-7901F3F8FB22}"/>
    <cellStyle name="Comma 3 6 11" xfId="24555" xr:uid="{C6AEAAAF-7D97-4B29-A1D2-E37775B2D9E0}"/>
    <cellStyle name="Comma 3 6 11 2" xfId="24556" xr:uid="{9A99B146-7308-4DB3-843A-70653DC638D7}"/>
    <cellStyle name="Comma 3 6 11 3" xfId="24557" xr:uid="{1DDF5F7B-E726-44A5-9950-60E00C22C67E}"/>
    <cellStyle name="Comma 3 6 11_AVA DVA EL" xfId="24558" xr:uid="{419C0F64-436B-4731-BD7D-340D6E3DB99C}"/>
    <cellStyle name="Comma 3 6 12" xfId="24559" xr:uid="{37E9CD57-FC84-4098-A193-21EA2B02128E}"/>
    <cellStyle name="Comma 3 6 2" xfId="24560" xr:uid="{1D916533-73D0-40BB-9873-84768AD9AD1C}"/>
    <cellStyle name="Comma 3 6 2 10" xfId="24561" xr:uid="{48CB97E8-F69D-4168-B6C0-6A294863F04E}"/>
    <cellStyle name="Comma 3 6 2 11" xfId="24562" xr:uid="{4B82BF63-EBA1-4317-8C9B-58A60F78A11E}"/>
    <cellStyle name="Comma 3 6 2 2" xfId="24563" xr:uid="{B8D84716-514C-42C1-8F2B-E157AC344CBA}"/>
    <cellStyle name="Comma 3 6 2 2 2" xfId="24564" xr:uid="{A6D76B97-E13A-4E74-B1AC-8BBCE5DBAFAF}"/>
    <cellStyle name="Comma 3 6 2 2 2 2" xfId="24565" xr:uid="{CE980403-ED61-4D75-ADCA-575FACA0C8A3}"/>
    <cellStyle name="Comma 3 6 2 2 2 3" xfId="24566" xr:uid="{3C4F68F3-86EC-4F64-9584-FD184AFB0605}"/>
    <cellStyle name="Comma 3 6 2 2 2_AVA DVA EL" xfId="24567" xr:uid="{9BC092F5-71C3-4002-B104-E89094C9A4F9}"/>
    <cellStyle name="Comma 3 6 2 2 3" xfId="24568" xr:uid="{26585705-8849-4093-90D9-5CBCF1DB302C}"/>
    <cellStyle name="Comma 3 6 2 2 3 2" xfId="24569" xr:uid="{5507D8B1-653C-4386-AD36-F61185672B03}"/>
    <cellStyle name="Comma 3 6 2 2 3 3" xfId="24570" xr:uid="{67F6991A-5C94-4EF6-A3A3-DAC402E10DB3}"/>
    <cellStyle name="Comma 3 6 2 2 3_AVA DVA EL" xfId="24571" xr:uid="{9D709F8F-6962-431A-8607-319CEB6A4B25}"/>
    <cellStyle name="Comma 3 6 2 2 4" xfId="24572" xr:uid="{66CDDE9A-3E98-4F7E-A870-5B611E93C224}"/>
    <cellStyle name="Comma 3 6 2 2 5" xfId="24573" xr:uid="{4AA1B05D-71CA-444C-8209-520B73134969}"/>
    <cellStyle name="Comma 3 6 2 2_AVA DVA EL" xfId="24574" xr:uid="{9585D966-83E1-4570-98A4-7B7FC924996C}"/>
    <cellStyle name="Comma 3 6 2 3" xfId="24575" xr:uid="{AD1514F3-F055-4685-A694-FA4DDE690DE2}"/>
    <cellStyle name="Comma 3 6 2 3 2" xfId="24576" xr:uid="{618F3C0D-C983-46E6-8DD6-D7B46AA40386}"/>
    <cellStyle name="Comma 3 6 2 3 3" xfId="24577" xr:uid="{96028D1B-4767-4597-952B-D5A79C2BB142}"/>
    <cellStyle name="Comma 3 6 2 3_AVA DVA EL" xfId="24578" xr:uid="{CAA7BC26-C85E-4390-AFC4-99BCB45C50CF}"/>
    <cellStyle name="Comma 3 6 2 4" xfId="24579" xr:uid="{979A17A7-BD80-407B-86D7-5EC1B0FAC3C4}"/>
    <cellStyle name="Comma 3 6 2 4 2" xfId="24580" xr:uid="{0DD10C03-663D-494E-9395-485EBFB8970F}"/>
    <cellStyle name="Comma 3 6 2 4 3" xfId="24581" xr:uid="{0BA0333F-7A0F-4B9B-B1E3-048D5A179C07}"/>
    <cellStyle name="Comma 3 6 2 4_AVA DVA EL" xfId="24582" xr:uid="{211545AD-3E9F-41C7-B6F6-C1B3AA3C6AAC}"/>
    <cellStyle name="Comma 3 6 2 5" xfId="24583" xr:uid="{976133C6-A3C7-4178-82B4-7BA03CE94423}"/>
    <cellStyle name="Comma 3 6 2 5 2" xfId="24584" xr:uid="{AC29964A-5B94-410D-85E9-BA56FD19D273}"/>
    <cellStyle name="Comma 3 6 2 5 3" xfId="24585" xr:uid="{84EC077B-15C4-4987-911D-6E06E37D955F}"/>
    <cellStyle name="Comma 3 6 2 5_AVA DVA EL" xfId="24586" xr:uid="{C0EE9779-5D2E-49A0-9F5B-07252AD36F87}"/>
    <cellStyle name="Comma 3 6 2 6" xfId="24587" xr:uid="{9ECCABDE-6EE4-4C40-856C-F1B22AE30103}"/>
    <cellStyle name="Comma 3 6 2 6 2" xfId="24588" xr:uid="{F9679946-4906-4713-9218-BC18656B4317}"/>
    <cellStyle name="Comma 3 6 2 6 3" xfId="24589" xr:uid="{C4595A3E-D2C8-40C4-82B4-6A8B87EB49CC}"/>
    <cellStyle name="Comma 3 6 2 6_AVA DVA EL" xfId="24590" xr:uid="{E262DE2C-C82F-4A3E-A4BF-72A98E152CD2}"/>
    <cellStyle name="Comma 3 6 2 7" xfId="24591" xr:uid="{D8B7A032-1090-4F93-BBCF-C870B1B49A03}"/>
    <cellStyle name="Comma 3 6 2 7 2" xfId="24592" xr:uid="{EBBF7C5C-4CE3-4881-B4BD-37264777FFA3}"/>
    <cellStyle name="Comma 3 6 2 7 3" xfId="24593" xr:uid="{F28302F2-D285-4C3A-9FF2-6D72A2B09A30}"/>
    <cellStyle name="Comma 3 6 2 7_AVA DVA EL" xfId="24594" xr:uid="{8F7CEE01-DCDC-4DE5-97FB-28D5AE0E93AC}"/>
    <cellStyle name="Comma 3 6 2 8" xfId="24595" xr:uid="{4C0539F7-93CD-4CCF-BE45-06D850D41AE3}"/>
    <cellStyle name="Comma 3 6 2 8 2" xfId="24596" xr:uid="{ADE8367E-5333-4565-99E2-DD4CACDB5BEF}"/>
    <cellStyle name="Comma 3 6 2 8 3" xfId="24597" xr:uid="{888350F5-CC0E-42BE-B30F-5FE9A854D9B5}"/>
    <cellStyle name="Comma 3 6 2 8_AVA DVA EL" xfId="24598" xr:uid="{44F6C76F-42AC-4A3B-A3FA-99C14B88F4A7}"/>
    <cellStyle name="Comma 3 6 2 9" xfId="24599" xr:uid="{B93205A9-5761-47F3-AFC0-B34B43F4005B}"/>
    <cellStyle name="Comma 3 6 2 9 2" xfId="24600" xr:uid="{DE2E0EE5-8590-4C2A-ACC4-8B4BE14D21AE}"/>
    <cellStyle name="Comma 3 6 2 9 3" xfId="24601" xr:uid="{E0DC875F-627B-48C9-8DBC-53EB94CEE503}"/>
    <cellStyle name="Comma 3 6 2 9_AVA DVA EL" xfId="24602" xr:uid="{3F87CDEA-4350-4DB9-AA49-EBDD162FCDCD}"/>
    <cellStyle name="Comma 3 6 2_AVA DVA EL" xfId="24603" xr:uid="{1979CBA9-981F-47EA-97CE-67FF87ACBD2D}"/>
    <cellStyle name="Comma 3 6 3" xfId="24604" xr:uid="{8F887EEC-2C01-4B31-BD06-40B476B4AF09}"/>
    <cellStyle name="Comma 3 6 3 2" xfId="24605" xr:uid="{C77DE414-9946-4486-806B-C8A973EF2266}"/>
    <cellStyle name="Comma 3 6 3 2 2" xfId="24606" xr:uid="{B41CE828-C338-460C-8B2D-F41A68E1BE3F}"/>
    <cellStyle name="Comma 3 6 3 2 3" xfId="24607" xr:uid="{C3F7F74D-8B26-4186-9FE4-24C53408B231}"/>
    <cellStyle name="Comma 3 6 3 2_AVA DVA EL" xfId="24608" xr:uid="{84BF7F69-F0C4-4E43-86F2-086C38C6E91E}"/>
    <cellStyle name="Comma 3 6 3 3" xfId="24609" xr:uid="{FAF47C35-892A-4FEE-8AFB-572AE7C21251}"/>
    <cellStyle name="Comma 3 6 3 3 2" xfId="24610" xr:uid="{B863EDB4-240E-4C47-9B7B-5404C3444AD4}"/>
    <cellStyle name="Comma 3 6 3 3 3" xfId="24611" xr:uid="{C300627A-A44E-4B58-8483-C56F5CBC743B}"/>
    <cellStyle name="Comma 3 6 3 3_AVA DVA EL" xfId="24612" xr:uid="{BB5A5B62-3DC1-4ACF-85DB-63CE64313376}"/>
    <cellStyle name="Comma 3 6 3 4" xfId="24613" xr:uid="{D6827D7C-0A3A-4FD1-A7FD-9A43937A53D3}"/>
    <cellStyle name="Comma 3 6 3 5" xfId="24614" xr:uid="{E3176E71-A08C-4A4D-BEB1-AAE2065F9BE4}"/>
    <cellStyle name="Comma 3 6 3_AVA DVA EL" xfId="24615" xr:uid="{D81FA5FE-D037-4A4E-B084-4C85CF75E34F}"/>
    <cellStyle name="Comma 3 6 4" xfId="24616" xr:uid="{4361EFC1-5069-4B1D-A628-4F3E9FA98B59}"/>
    <cellStyle name="Comma 3 6 4 2" xfId="24617" xr:uid="{653706FE-CD44-4169-9D15-FC1878E55343}"/>
    <cellStyle name="Comma 3 6 4 3" xfId="24618" xr:uid="{00530AF9-F073-4B55-86EE-9D085F8A8653}"/>
    <cellStyle name="Comma 3 6 4_AVA DVA EL" xfId="24619" xr:uid="{022D67BD-A4BC-4B7F-9769-10AF1C1FF2E1}"/>
    <cellStyle name="Comma 3 6 5" xfId="24620" xr:uid="{52F8FAAF-1C21-404B-BB64-259C78AEA233}"/>
    <cellStyle name="Comma 3 6 5 2" xfId="24621" xr:uid="{862F961E-D89B-4A69-9042-BCD44D39487A}"/>
    <cellStyle name="Comma 3 6 5 3" xfId="24622" xr:uid="{F0D501B7-3549-482A-A01B-E212B0182D21}"/>
    <cellStyle name="Comma 3 6 5_AVA DVA EL" xfId="24623" xr:uid="{8B8EC381-2075-4EBF-BCC7-BAB39F1CA1AB}"/>
    <cellStyle name="Comma 3 6 6" xfId="24624" xr:uid="{412D392F-5B4E-4287-A09A-E466A052A743}"/>
    <cellStyle name="Comma 3 6 6 2" xfId="24625" xr:uid="{3276F558-B781-44F7-8F44-1C0899FE9E89}"/>
    <cellStyle name="Comma 3 6 6 3" xfId="24626" xr:uid="{98DF0A75-88B6-47D8-87EB-07C4EAA2347D}"/>
    <cellStyle name="Comma 3 6 6_AVA DVA EL" xfId="24627" xr:uid="{09F515CF-1922-4338-A785-F1E559CF8568}"/>
    <cellStyle name="Comma 3 6 7" xfId="24628" xr:uid="{1C3F59BD-B6F4-412E-9F61-EA84E98613D1}"/>
    <cellStyle name="Comma 3 6 7 2" xfId="24629" xr:uid="{3518298A-5589-47B0-9655-B8F27D6C31C4}"/>
    <cellStyle name="Comma 3 6 7 3" xfId="24630" xr:uid="{FB42928E-810A-4864-B9F3-F43BC7F1B9FB}"/>
    <cellStyle name="Comma 3 6 7_AVA DVA EL" xfId="24631" xr:uid="{CB9EC92C-ED04-4153-B0EF-280E6B5D219B}"/>
    <cellStyle name="Comma 3 6 8" xfId="24632" xr:uid="{7B8DA34D-5F4E-45E1-A216-0B485A5A21CB}"/>
    <cellStyle name="Comma 3 6 8 2" xfId="24633" xr:uid="{5B2A35AC-A614-4276-8AA4-C1195A20FA55}"/>
    <cellStyle name="Comma 3 6 8 3" xfId="24634" xr:uid="{EB1607B0-E486-4C90-94C3-2672B547AA4C}"/>
    <cellStyle name="Comma 3 6 8_AVA DVA EL" xfId="24635" xr:uid="{1DB993B6-DAFE-44F8-9FC0-0B5438A98891}"/>
    <cellStyle name="Comma 3 6 9" xfId="24636" xr:uid="{E47DA97B-749A-431C-972F-CBC742B19543}"/>
    <cellStyle name="Comma 3 6 9 2" xfId="24637" xr:uid="{35CC95D5-68FD-4547-9984-D107409ABBE8}"/>
    <cellStyle name="Comma 3 6 9 3" xfId="24638" xr:uid="{A90B9B6F-3353-4E20-A59C-31A3903100AA}"/>
    <cellStyle name="Comma 3 6 9_AVA DVA EL" xfId="24639" xr:uid="{66056EEB-E0E3-46FB-AC84-C79CC5E56EC5}"/>
    <cellStyle name="Comma 3 6_AVA DVA EL" xfId="24640" xr:uid="{BCED53C6-6C48-41EE-B381-CDDED4AFAFAA}"/>
    <cellStyle name="Comma 3 7" xfId="24641" xr:uid="{5F67ABC4-A117-410B-89E2-14028AF6328E}"/>
    <cellStyle name="Comma 3 7 10" xfId="24642" xr:uid="{F77D283E-6C06-431F-A0F7-2329FC2367CE}"/>
    <cellStyle name="Comma 3 7 10 2" xfId="24643" xr:uid="{A8DA3D7E-CE82-4BFB-A1F1-2B2D9FD29FE9}"/>
    <cellStyle name="Comma 3 7 10 3" xfId="24644" xr:uid="{431F642B-AC96-44D0-887B-B0258D8CB7DF}"/>
    <cellStyle name="Comma 3 7 10_AVA DVA EL" xfId="24645" xr:uid="{4A4740F0-4BBF-4BE7-89B3-9398C1F8CC46}"/>
    <cellStyle name="Comma 3 7 11" xfId="24646" xr:uid="{63EF6F13-4ABD-40CA-8AA7-A2919A366DCC}"/>
    <cellStyle name="Comma 3 7 12" xfId="24647" xr:uid="{D6F25FAD-74BB-4C54-81A4-F4FEA361C74B}"/>
    <cellStyle name="Comma 3 7 2" xfId="24648" xr:uid="{07906D08-2700-4441-9D97-CCA5A800F303}"/>
    <cellStyle name="Comma 3 7 2 2" xfId="24649" xr:uid="{24DF1A29-BA2E-4A9C-B084-D97C2BD7A444}"/>
    <cellStyle name="Comma 3 7 2 2 2" xfId="24650" xr:uid="{A370BDC0-271A-4A71-A946-DACDD147213B}"/>
    <cellStyle name="Comma 3 7 2 2 3" xfId="24651" xr:uid="{C111A30C-4B73-403B-9308-CCD166140A07}"/>
    <cellStyle name="Comma 3 7 2 2_AVA DVA EL" xfId="24652" xr:uid="{B850111E-70B2-4488-982F-CE4BC982D484}"/>
    <cellStyle name="Comma 3 7 2 3" xfId="24653" xr:uid="{A6852A01-B8C0-4371-90A9-C5B8F2B2C0D7}"/>
    <cellStyle name="Comma 3 7 2 3 2" xfId="24654" xr:uid="{4018B48C-B899-40F9-8C17-786395899F72}"/>
    <cellStyle name="Comma 3 7 2 3 3" xfId="24655" xr:uid="{93211D7E-0CEF-4BC1-AC88-966E98541BE6}"/>
    <cellStyle name="Comma 3 7 2 3_AVA DVA EL" xfId="24656" xr:uid="{C1300F12-28B9-46E1-84DC-B6E019828FE8}"/>
    <cellStyle name="Comma 3 7 2 4" xfId="24657" xr:uid="{588C8A4C-9B6B-4584-BFBD-EC8F285FA7C2}"/>
    <cellStyle name="Comma 3 7 2 5" xfId="24658" xr:uid="{1F396885-054B-48AA-B451-E88282FB1A7E}"/>
    <cellStyle name="Comma 3 7 2_AVA DVA EL" xfId="24659" xr:uid="{2414C195-867E-47B9-B626-94DD87E7FA0D}"/>
    <cellStyle name="Comma 3 7 3" xfId="24660" xr:uid="{D9EBA834-E47D-4CE7-8DAE-5983229ED3AC}"/>
    <cellStyle name="Comma 3 7 3 2" xfId="24661" xr:uid="{60B6ED24-7B9A-4017-9859-4CF10A5761B0}"/>
    <cellStyle name="Comma 3 7 3 3" xfId="24662" xr:uid="{D451308D-9DF6-4ACB-AC74-160F98F77E4E}"/>
    <cellStyle name="Comma 3 7 3_AVA DVA EL" xfId="24663" xr:uid="{F984D336-9402-47E8-9478-0C52F40AA8F3}"/>
    <cellStyle name="Comma 3 7 4" xfId="24664" xr:uid="{E8E37FC5-A448-4214-8827-F189C04E1A8D}"/>
    <cellStyle name="Comma 3 7 4 2" xfId="24665" xr:uid="{ADC4AE62-8443-45D3-B948-E9312C06A505}"/>
    <cellStyle name="Comma 3 7 4 3" xfId="24666" xr:uid="{0322602D-63F7-4839-9ABE-99E1F75D08E3}"/>
    <cellStyle name="Comma 3 7 4_AVA DVA EL" xfId="24667" xr:uid="{B7476D61-2B45-4026-AEE6-16620B095E4F}"/>
    <cellStyle name="Comma 3 7 5" xfId="24668" xr:uid="{E31D38E9-B631-459E-85D4-2C6C64477F90}"/>
    <cellStyle name="Comma 3 7 5 2" xfId="24669" xr:uid="{F5514D38-7569-410C-82A8-0549B0D6FD8D}"/>
    <cellStyle name="Comma 3 7 5 3" xfId="24670" xr:uid="{68BE1765-6095-4581-86FB-F4B9033C13BA}"/>
    <cellStyle name="Comma 3 7 5_AVA DVA EL" xfId="24671" xr:uid="{227C9687-DE7F-430D-A0C4-42EC80E42DC9}"/>
    <cellStyle name="Comma 3 7 6" xfId="24672" xr:uid="{B6A2C897-05D3-4D07-87BB-E64719BB270A}"/>
    <cellStyle name="Comma 3 7 6 2" xfId="24673" xr:uid="{805D182C-B7D0-4404-9D93-AD06E003C98A}"/>
    <cellStyle name="Comma 3 7 6 3" xfId="24674" xr:uid="{A69A3538-3D8C-4CF6-8697-DE7D89DDF3F6}"/>
    <cellStyle name="Comma 3 7 6_AVA DVA EL" xfId="24675" xr:uid="{2A1B9292-7C9F-42E0-B658-447B2EF35D37}"/>
    <cellStyle name="Comma 3 7 7" xfId="24676" xr:uid="{A048DA2E-420F-4BE4-ACB7-FA3128C7A66C}"/>
    <cellStyle name="Comma 3 7 7 2" xfId="24677" xr:uid="{EB816E52-637B-48C2-AD5A-102A1DADFF59}"/>
    <cellStyle name="Comma 3 7 7 3" xfId="24678" xr:uid="{22F7B8D7-7738-4F48-9E40-925BFEB8E946}"/>
    <cellStyle name="Comma 3 7 7_AVA DVA EL" xfId="24679" xr:uid="{8D42EC69-A8E6-4C75-8AEE-6F201FF0AB67}"/>
    <cellStyle name="Comma 3 7 8" xfId="24680" xr:uid="{258C092A-DE84-4DD2-B6B7-9444C96F4E5B}"/>
    <cellStyle name="Comma 3 7 8 2" xfId="24681" xr:uid="{BCC07009-F1BD-44A0-8ED8-B1549E4734F4}"/>
    <cellStyle name="Comma 3 7 8 3" xfId="24682" xr:uid="{95086538-B07A-4818-A775-8B107F7493C1}"/>
    <cellStyle name="Comma 3 7 8_AVA DVA EL" xfId="24683" xr:uid="{374C2B15-D87A-4AD0-8399-978F84B71B59}"/>
    <cellStyle name="Comma 3 7 9" xfId="24684" xr:uid="{B3798298-1D72-4FCB-B662-1BC6FA03811C}"/>
    <cellStyle name="Comma 3 7 9 2" xfId="24685" xr:uid="{8C9EE07C-1F71-4825-BF46-A2BF067D4A37}"/>
    <cellStyle name="Comma 3 7 9 3" xfId="24686" xr:uid="{1A115F76-1DFD-4F99-BBEE-9BBD46722A37}"/>
    <cellStyle name="Comma 3 7 9_AVA DVA EL" xfId="24687" xr:uid="{3C756469-64FB-40C7-8E91-F715F2029790}"/>
    <cellStyle name="Comma 3 7_AVA DVA EL" xfId="24688" xr:uid="{E7BE3D90-97EA-479A-8687-BFE034D7CB99}"/>
    <cellStyle name="Comma 3 8" xfId="24689" xr:uid="{C13651C4-49F5-4726-B85F-68836E3D20B9}"/>
    <cellStyle name="Comma 3 8 10" xfId="24690" xr:uid="{02EE41AB-1195-4DE1-86AA-CFCB689F3E4F}"/>
    <cellStyle name="Comma 3 8 11" xfId="24691" xr:uid="{E7D88679-B796-426A-90FA-9A0535EE2103}"/>
    <cellStyle name="Comma 3 8 2" xfId="24692" xr:uid="{0EA74E5E-FD7A-40CA-AD82-5A98D4F1FAB2}"/>
    <cellStyle name="Comma 3 8 2 2" xfId="24693" xr:uid="{79825466-E993-4106-BB8F-0293820D316A}"/>
    <cellStyle name="Comma 3 8 2 2 2" xfId="24694" xr:uid="{D57342BA-6675-410A-9CD1-3EC15BA8930F}"/>
    <cellStyle name="Comma 3 8 2 2 3" xfId="24695" xr:uid="{0582A8A7-44EE-43F9-AAEA-48832635AC9C}"/>
    <cellStyle name="Comma 3 8 2 2_AVA DVA EL" xfId="24696" xr:uid="{52632991-7A74-4869-9877-C2F7565902A2}"/>
    <cellStyle name="Comma 3 8 2 3" xfId="24697" xr:uid="{28624DB9-51E4-47B2-9F82-EDA2BDAD4972}"/>
    <cellStyle name="Comma 3 8 2 3 2" xfId="24698" xr:uid="{BB9DE428-2C46-4A8A-B756-93B9E8D6D4E9}"/>
    <cellStyle name="Comma 3 8 2 3 3" xfId="24699" xr:uid="{2DE78CB0-D0E9-43C6-BCC3-9F275051735C}"/>
    <cellStyle name="Comma 3 8 2 3_AVA DVA EL" xfId="24700" xr:uid="{A38301B2-0235-49A8-85F5-4A87756271FC}"/>
    <cellStyle name="Comma 3 8 2 4" xfId="24701" xr:uid="{9C7AA0E9-7649-4B74-BBAE-16EB717B089E}"/>
    <cellStyle name="Comma 3 8 2 5" xfId="24702" xr:uid="{F9FA13CF-F9DD-4CB4-B208-4C72AAB95200}"/>
    <cellStyle name="Comma 3 8 2_AVA DVA EL" xfId="24703" xr:uid="{EDCC1B32-31B0-422A-BD05-16B9C6D624A2}"/>
    <cellStyle name="Comma 3 8 3" xfId="24704" xr:uid="{578FC29A-C48D-4BF3-A7CA-EC1C32D181E5}"/>
    <cellStyle name="Comma 3 8 3 2" xfId="24705" xr:uid="{98651EAB-D7BB-4ACB-A576-20A340692DCB}"/>
    <cellStyle name="Comma 3 8 3 3" xfId="24706" xr:uid="{CA529943-B0EB-4422-B954-0CAF1BF97678}"/>
    <cellStyle name="Comma 3 8 3_AVA DVA EL" xfId="24707" xr:uid="{9E5D48E6-C0B5-49D9-9469-987ECF80BA42}"/>
    <cellStyle name="Comma 3 8 4" xfId="24708" xr:uid="{8FE34D2C-A890-46D1-94CC-2680FC598950}"/>
    <cellStyle name="Comma 3 8 4 2" xfId="24709" xr:uid="{04C6E8BB-E62B-4CF6-BCE8-A6699C1399E8}"/>
    <cellStyle name="Comma 3 8 4 3" xfId="24710" xr:uid="{E4F3699D-1178-47D5-AEAA-C3B62610FF49}"/>
    <cellStyle name="Comma 3 8 4_AVA DVA EL" xfId="24711" xr:uid="{1EB1531C-1F77-4344-BA1D-0A495B803726}"/>
    <cellStyle name="Comma 3 8 5" xfId="24712" xr:uid="{0294AA7B-D886-4831-AF12-3E076196E43E}"/>
    <cellStyle name="Comma 3 8 5 2" xfId="24713" xr:uid="{9362219F-34AE-4FB5-B1B7-157FC5F0A1B1}"/>
    <cellStyle name="Comma 3 8 5 3" xfId="24714" xr:uid="{8474F5CC-042A-4487-A126-AC07EF62298E}"/>
    <cellStyle name="Comma 3 8 5_AVA DVA EL" xfId="24715" xr:uid="{2865F45D-673E-46AC-8871-9B1BC22C73FE}"/>
    <cellStyle name="Comma 3 8 6" xfId="24716" xr:uid="{5109DFE0-86C1-4052-A06E-EF8ACCF77506}"/>
    <cellStyle name="Comma 3 8 6 2" xfId="24717" xr:uid="{0F164E4A-F1F5-4368-B215-0B9CEE00A0D9}"/>
    <cellStyle name="Comma 3 8 6 3" xfId="24718" xr:uid="{E882D447-2A73-4690-9D7F-FB4866E4C17B}"/>
    <cellStyle name="Comma 3 8 6_AVA DVA EL" xfId="24719" xr:uid="{EA4BA79F-8B66-4E23-9039-31267086E6F5}"/>
    <cellStyle name="Comma 3 8 7" xfId="24720" xr:uid="{7463062D-0199-48EA-8CAF-C5DCCB214334}"/>
    <cellStyle name="Comma 3 8 7 2" xfId="24721" xr:uid="{191C4E8D-9BF6-4A6C-89E8-2CC5140CD1BD}"/>
    <cellStyle name="Comma 3 8 7 3" xfId="24722" xr:uid="{4328711F-DC3E-4BE9-8C1A-8E7D826ADD45}"/>
    <cellStyle name="Comma 3 8 7_AVA DVA EL" xfId="24723" xr:uid="{7606642D-FC56-4A03-BEDA-1B2B75CE0981}"/>
    <cellStyle name="Comma 3 8 8" xfId="24724" xr:uid="{D6A77F6A-D063-4CF2-84C4-55B8F7340290}"/>
    <cellStyle name="Comma 3 8 8 2" xfId="24725" xr:uid="{45D2ADB0-302A-4568-A6DF-5FA12E36B965}"/>
    <cellStyle name="Comma 3 8 8 3" xfId="24726" xr:uid="{B5107404-9F8B-403B-8B79-CE71F09295CC}"/>
    <cellStyle name="Comma 3 8 8_AVA DVA EL" xfId="24727" xr:uid="{AD16F817-D6A7-4A83-AE89-C1429AB7F217}"/>
    <cellStyle name="Comma 3 8 9" xfId="24728" xr:uid="{C3783791-9044-4122-B460-7E0685E9757E}"/>
    <cellStyle name="Comma 3 8 9 2" xfId="24729" xr:uid="{98B496D7-4DE6-4DD9-AA8C-9D525D7D7877}"/>
    <cellStyle name="Comma 3 8 9 3" xfId="24730" xr:uid="{261D3FDF-0781-45C8-8419-DC99B91C8C69}"/>
    <cellStyle name="Comma 3 8 9_AVA DVA EL" xfId="24731" xr:uid="{7906A023-3C44-48F6-B965-77215FE44964}"/>
    <cellStyle name="Comma 3 8_AVA DVA EL" xfId="24732" xr:uid="{ED1C8B3F-B85E-47C2-9349-9FB925E46D2F}"/>
    <cellStyle name="Comma 3 9" xfId="24733" xr:uid="{8E4A908B-4681-4AAB-83BF-577BBA196A5B}"/>
    <cellStyle name="Comma 3 9 2" xfId="24734" xr:uid="{1622C8BA-009F-486F-983F-ECB7378B7BE6}"/>
    <cellStyle name="Comma 3 9 3" xfId="24735" xr:uid="{3EEF7159-9943-4D5E-B56E-51F8F6083AC0}"/>
    <cellStyle name="Comma 3 9_AVA DVA EL" xfId="24736" xr:uid="{1AAF1409-FEFE-47D6-B8E7-015F0675F4CF}"/>
    <cellStyle name="Comma 3*" xfId="6411" xr:uid="{0929188C-6DE0-4928-B1DD-5AC44AFB0F2D}"/>
    <cellStyle name="Comma 3* 2" xfId="24737" xr:uid="{3C80F679-E9FF-45D7-AE85-F5C9C5B640B1}"/>
    <cellStyle name="Comma 3* 3" xfId="24738" xr:uid="{1CA40607-8DBC-4502-B423-426597F1C63F}"/>
    <cellStyle name="Comma 3*_AVA DVA EL" xfId="24739" xr:uid="{F05AC130-9292-4D5F-A35A-0104E6192FEE}"/>
    <cellStyle name="Comma 3_3. Chng in credit spreads" xfId="6412" xr:uid="{0AB6C255-B345-4383-AF64-BB3D7B8DB869}"/>
    <cellStyle name="Comma 30" xfId="41311" xr:uid="{94D0C3F4-DBD6-446E-8405-2972D4DC69C4}"/>
    <cellStyle name="Comma 31" xfId="41312" xr:uid="{255340E7-3B4A-405A-8C21-6B7343F22828}"/>
    <cellStyle name="Comma 32" xfId="41313" xr:uid="{30F9F7FB-62E6-423B-A806-582ED7B7207D}"/>
    <cellStyle name="Comma 33" xfId="41314" xr:uid="{32737EA3-18CA-496B-9BE9-EAC7AB4ABCE3}"/>
    <cellStyle name="Comma 34" xfId="41315" xr:uid="{38229AFD-103D-4A97-90A0-7D15AEAD8F83}"/>
    <cellStyle name="Comma 35" xfId="41316" xr:uid="{7DA35836-5349-4F45-A1BC-A1C9345CD65C}"/>
    <cellStyle name="Comma 36" xfId="41317" xr:uid="{16FA9594-0016-4AA8-95AB-C8637DF3EF38}"/>
    <cellStyle name="Comma 37" xfId="41318" xr:uid="{0231785C-BB64-4293-93EE-987436332D14}"/>
    <cellStyle name="Comma 38" xfId="41319" xr:uid="{D0E3F7A8-7702-4086-8E17-93C649ABC4E4}"/>
    <cellStyle name="Comma 39" xfId="41320" xr:uid="{CE0D8FF2-7071-41F0-BD7E-211909362C95}"/>
    <cellStyle name="Comma 4" xfId="6413" xr:uid="{A3FF301F-235E-4F84-B61B-A19D742DEEA3}"/>
    <cellStyle name="Comma 4 10" xfId="24740" xr:uid="{C7B027EE-5CEB-454C-B8FE-2549EEDA5D01}"/>
    <cellStyle name="Comma 4 10 2" xfId="24741" xr:uid="{B387642F-58E2-44CB-9CB8-A0ADD53FE697}"/>
    <cellStyle name="Comma 4 10 3" xfId="24742" xr:uid="{51162C50-6AD7-44B9-9AFB-C3644422664C}"/>
    <cellStyle name="Comma 4 10_AVA DVA EL" xfId="24743" xr:uid="{E9508FD7-9046-4F76-8499-5726C664703D}"/>
    <cellStyle name="Comma 4 11" xfId="24744" xr:uid="{25B3DAD2-1B51-4197-978F-FB1DBABABD48}"/>
    <cellStyle name="Comma 4 11 2" xfId="24745" xr:uid="{5B25D424-6695-4E4E-ABF6-B4ACB12F2D23}"/>
    <cellStyle name="Comma 4 11 3" xfId="24746" xr:uid="{22B5B102-64BF-4706-9A7B-05361AF61681}"/>
    <cellStyle name="Comma 4 11_AVA DVA EL" xfId="24747" xr:uid="{EDC6BBB8-FDF3-4B26-BF48-313B25617DC6}"/>
    <cellStyle name="Comma 4 12" xfId="24748" xr:uid="{C982E0D1-963B-46E1-A1B6-B1B76A514226}"/>
    <cellStyle name="Comma 4 12 2" xfId="24749" xr:uid="{91388CA5-6DB2-472D-9FDE-01726AD71246}"/>
    <cellStyle name="Comma 4 12 3" xfId="24750" xr:uid="{3F34ADD0-92AE-4533-877E-C09199C665ED}"/>
    <cellStyle name="Comma 4 12_AVA DVA EL" xfId="24751" xr:uid="{30EAB612-B2A9-4311-97D0-EECEA0BCA241}"/>
    <cellStyle name="Comma 4 13" xfId="24752" xr:uid="{F4AEB5F0-30FF-4F0C-824C-3742EF6676CC}"/>
    <cellStyle name="Comma 4 13 2" xfId="24753" xr:uid="{700897B1-84AA-4094-BB6B-D248B6500BFD}"/>
    <cellStyle name="Comma 4 13 3" xfId="24754" xr:uid="{7EBDF0A5-6217-4940-8393-BBF98AF1B2B9}"/>
    <cellStyle name="Comma 4 13_AVA DVA EL" xfId="24755" xr:uid="{CDB2B70D-823A-4CA7-AEC7-775A1BB32219}"/>
    <cellStyle name="Comma 4 14" xfId="24756" xr:uid="{21B29327-833A-4F94-8A72-D478CAAEB06E}"/>
    <cellStyle name="Comma 4 14 2" xfId="24757" xr:uid="{BF11D75F-0ACB-4647-BCEE-071A055F09CE}"/>
    <cellStyle name="Comma 4 14 3" xfId="24758" xr:uid="{963E470E-F7E1-4228-8351-1F64FF5D2E7E}"/>
    <cellStyle name="Comma 4 14_AVA DVA EL" xfId="24759" xr:uid="{76EDA7B0-5AED-41A1-AB8E-5FB707FE281C}"/>
    <cellStyle name="Comma 4 15" xfId="24760" xr:uid="{B2057DED-FB3C-4BBA-A1AD-4845FBEEE6FC}"/>
    <cellStyle name="Comma 4 15 2" xfId="24761" xr:uid="{2A4348A2-6455-494C-A7AC-84F634EA0C28}"/>
    <cellStyle name="Comma 4 15 3" xfId="24762" xr:uid="{4172F457-84CF-4533-BD69-9F3CE0E9C0E1}"/>
    <cellStyle name="Comma 4 15_AVA DVA EL" xfId="24763" xr:uid="{55D389E8-3842-41B2-9447-86C0A640A908}"/>
    <cellStyle name="Comma 4 16" xfId="24764" xr:uid="{4F4758AE-686C-4784-A409-CB17450D76C3}"/>
    <cellStyle name="Comma 4 16 2" xfId="24765" xr:uid="{F2A8DD94-6AB7-463B-B122-A0434D94CEB5}"/>
    <cellStyle name="Comma 4 16 3" xfId="24766" xr:uid="{3BC299A8-45FC-4878-91A0-EFBE3CFF5C5D}"/>
    <cellStyle name="Comma 4 16_AVA DVA EL" xfId="24767" xr:uid="{0685C040-DE01-4122-8A3C-EAED8F79E1BF}"/>
    <cellStyle name="Comma 4 17" xfId="24768" xr:uid="{C18754B4-A3E7-4CE7-9F00-0E4323F46629}"/>
    <cellStyle name="Comma 4 2" xfId="6414" xr:uid="{19D42FC0-33E5-476D-8B4D-FACFF52EB0C0}"/>
    <cellStyle name="Comma 4 2 10" xfId="24769" xr:uid="{979E0994-78B3-4F09-BBAB-B59017B6E3F8}"/>
    <cellStyle name="Comma 4 2 10 2" xfId="24770" xr:uid="{7FC38D63-CF34-493A-9519-0529109DE5FD}"/>
    <cellStyle name="Comma 4 2 10 3" xfId="24771" xr:uid="{B999CDE9-B3BF-4499-B3CC-EB4BE38297F8}"/>
    <cellStyle name="Comma 4 2 10_AVA DVA EL" xfId="24772" xr:uid="{A4572CA9-8B93-4C24-B1FE-951812F7B6B4}"/>
    <cellStyle name="Comma 4 2 11" xfId="24773" xr:uid="{B6460FFE-7152-420E-9E2F-A41D319B5D6E}"/>
    <cellStyle name="Comma 4 2 11 2" xfId="24774" xr:uid="{0E132C9C-814F-4CD1-9459-EC83E8F22295}"/>
    <cellStyle name="Comma 4 2 11 3" xfId="24775" xr:uid="{CF301293-59BC-44D8-8F36-C3DD8A813337}"/>
    <cellStyle name="Comma 4 2 11_AVA DVA EL" xfId="24776" xr:uid="{C2DD96D9-46AA-4174-879B-8FBEBF989E44}"/>
    <cellStyle name="Comma 4 2 12" xfId="24777" xr:uid="{DE10D1E0-B21E-4D29-815A-2473E91EB192}"/>
    <cellStyle name="Comma 4 2 12 2" xfId="24778" xr:uid="{10F94F40-322E-4845-8913-D4E02D4BD959}"/>
    <cellStyle name="Comma 4 2 12 3" xfId="24779" xr:uid="{DBBF51BE-2777-48A4-B4F5-02F51CE61D1F}"/>
    <cellStyle name="Comma 4 2 12_AVA DVA EL" xfId="24780" xr:uid="{3D75E535-A343-4BDA-A027-BF2FE4007492}"/>
    <cellStyle name="Comma 4 2 13" xfId="24781" xr:uid="{5668E9AA-DFD7-4A43-BC71-FD100C382336}"/>
    <cellStyle name="Comma 4 2 13 2" xfId="24782" xr:uid="{1A4FF9EA-CD6C-451C-B411-308E84967301}"/>
    <cellStyle name="Comma 4 2 13 3" xfId="24783" xr:uid="{4ABDB5DA-759F-4344-BD8C-6024235807D5}"/>
    <cellStyle name="Comma 4 2 13_AVA DVA EL" xfId="24784" xr:uid="{CF84A9F0-119A-4BD3-AB1D-259E0C4716CE}"/>
    <cellStyle name="Comma 4 2 14" xfId="24785" xr:uid="{A3CD1BB1-0F4F-4083-937C-DD5BF38898C6}"/>
    <cellStyle name="Comma 4 2 14 2" xfId="24786" xr:uid="{0293308A-97C0-4610-ACB9-AF6CE94BC8B7}"/>
    <cellStyle name="Comma 4 2 14 3" xfId="24787" xr:uid="{9E757F0A-04C4-463A-B44B-5DCABFBC3CAA}"/>
    <cellStyle name="Comma 4 2 14_AVA DVA EL" xfId="24788" xr:uid="{C62C4EBC-6C87-48D7-8477-0BEAB78E5F5B}"/>
    <cellStyle name="Comma 4 2 15" xfId="24789" xr:uid="{76AA0320-F4DA-4F2E-8749-27F4F166BCF2}"/>
    <cellStyle name="Comma 4 2 15 2" xfId="24790" xr:uid="{A67BE4D2-3067-45AC-B448-B35940BC179C}"/>
    <cellStyle name="Comma 4 2 15 3" xfId="24791" xr:uid="{11EB5DA1-A8CC-414D-AC0D-EBD3B56DD0A3}"/>
    <cellStyle name="Comma 4 2 15_AVA DVA EL" xfId="24792" xr:uid="{67BF2DE4-60D7-430F-846D-985D3569B3EE}"/>
    <cellStyle name="Comma 4 2 16" xfId="24793" xr:uid="{1F865153-75F3-4EC2-9CA2-4535A0C8CA0C}"/>
    <cellStyle name="Comma 4 2 2" xfId="24794" xr:uid="{3F293743-0A6A-47C6-9B06-54D8C4193CFE}"/>
    <cellStyle name="Comma 4 2 2 10" xfId="24795" xr:uid="{E46E215E-3E2D-44E6-931D-7A196153166B}"/>
    <cellStyle name="Comma 4 2 2 10 2" xfId="24796" xr:uid="{C77BB0A7-8C95-4370-8A0C-01BF81DD0A44}"/>
    <cellStyle name="Comma 4 2 2 10 3" xfId="24797" xr:uid="{F7116C36-E6A6-4D8E-B06E-6B788DC942B6}"/>
    <cellStyle name="Comma 4 2 2 10_AVA DVA EL" xfId="24798" xr:uid="{81FB08FD-B4AD-4F9E-99DB-40C1DE272217}"/>
    <cellStyle name="Comma 4 2 2 11" xfId="24799" xr:uid="{AAC57785-7455-4E3B-BDAF-6DB51E4BF634}"/>
    <cellStyle name="Comma 4 2 2 11 2" xfId="24800" xr:uid="{CF1610C9-9CB4-4D7D-9865-56B99A6BD885}"/>
    <cellStyle name="Comma 4 2 2 11 3" xfId="24801" xr:uid="{4C508829-9544-464E-A82F-AD27E336D163}"/>
    <cellStyle name="Comma 4 2 2 11_AVA DVA EL" xfId="24802" xr:uid="{16FFE78F-5373-4139-8927-CC3EF716310F}"/>
    <cellStyle name="Comma 4 2 2 12" xfId="24803" xr:uid="{94112D51-05D5-4FC8-B17B-7FF702962E24}"/>
    <cellStyle name="Comma 4 2 2 13" xfId="24804" xr:uid="{FF94E98D-0B74-4CAB-B66A-1E8575661DD0}"/>
    <cellStyle name="Comma 4 2 2 2" xfId="24805" xr:uid="{9651E45A-E632-4236-9C72-9F45E7DADDC1}"/>
    <cellStyle name="Comma 4 2 2 2 10" xfId="24806" xr:uid="{D9684A3A-F4EC-4CD3-B1B3-7A210AAC7311}"/>
    <cellStyle name="Comma 4 2 2 2 10 2" xfId="24807" xr:uid="{EB5E0A26-E981-44C6-BC63-C2CDFB6975A5}"/>
    <cellStyle name="Comma 4 2 2 2 10 3" xfId="24808" xr:uid="{AFF92F18-E392-4DDC-A91E-77F00D7347DF}"/>
    <cellStyle name="Comma 4 2 2 2 10_AVA DVA EL" xfId="24809" xr:uid="{98A8AE92-9338-42C7-8BA1-AE840AFF3629}"/>
    <cellStyle name="Comma 4 2 2 2 11" xfId="24810" xr:uid="{8AB09188-21FD-4B6C-822E-0F2CB0BADEF4}"/>
    <cellStyle name="Comma 4 2 2 2 12" xfId="24811" xr:uid="{90272B6B-4242-4A22-A6C3-3AC708924AED}"/>
    <cellStyle name="Comma 4 2 2 2 2" xfId="24812" xr:uid="{F49267EB-EA92-48AA-A8EE-B3FAD2A1DD9D}"/>
    <cellStyle name="Comma 4 2 2 2 2 10" xfId="24813" xr:uid="{F4D6D095-611C-4284-AFCC-68F789FA3A73}"/>
    <cellStyle name="Comma 4 2 2 2 2 11" xfId="24814" xr:uid="{98365D08-0873-4AC4-9C69-73D082FE5837}"/>
    <cellStyle name="Comma 4 2 2 2 2 2" xfId="24815" xr:uid="{C9FA19C7-CA30-4402-BF64-FC69EE9C2583}"/>
    <cellStyle name="Comma 4 2 2 2 2 2 2" xfId="24816" xr:uid="{99201EA0-7A44-4B65-A90D-5EE03BC02276}"/>
    <cellStyle name="Comma 4 2 2 2 2 2 2 2" xfId="24817" xr:uid="{DE4B4C00-C887-4F99-851C-45CEE6DB4E22}"/>
    <cellStyle name="Comma 4 2 2 2 2 2 2 3" xfId="24818" xr:uid="{1C7FD8B0-E577-4E53-990A-C793B4683DBB}"/>
    <cellStyle name="Comma 4 2 2 2 2 2 2_AVA DVA EL" xfId="24819" xr:uid="{37AFE226-8EA0-4C3F-991C-EF2326757380}"/>
    <cellStyle name="Comma 4 2 2 2 2 2 3" xfId="24820" xr:uid="{9309BCF3-8EBF-467D-A6EE-8BB5A1FD65F1}"/>
    <cellStyle name="Comma 4 2 2 2 2 2 3 2" xfId="24821" xr:uid="{61FDA804-1262-4899-9FE2-5862CAA7D647}"/>
    <cellStyle name="Comma 4 2 2 2 2 2 3 3" xfId="24822" xr:uid="{11414C71-4177-4D70-94B1-467E8F64DA8A}"/>
    <cellStyle name="Comma 4 2 2 2 2 2 3_AVA DVA EL" xfId="24823" xr:uid="{321B8573-0C05-4FBA-9A4F-18E4F5ACFB81}"/>
    <cellStyle name="Comma 4 2 2 2 2 2 4" xfId="24824" xr:uid="{967309AC-6557-4C58-BB45-4F0181528904}"/>
    <cellStyle name="Comma 4 2 2 2 2 2 5" xfId="24825" xr:uid="{8118D59A-5F86-4D33-BD36-FE67F9FD0EC0}"/>
    <cellStyle name="Comma 4 2 2 2 2 2_AVA DVA EL" xfId="24826" xr:uid="{6FCFC5B3-AEAF-40EF-ACBA-8C14E2014744}"/>
    <cellStyle name="Comma 4 2 2 2 2 3" xfId="24827" xr:uid="{7CC24DE1-5112-4AAF-81FB-C9DE1B7A7CD3}"/>
    <cellStyle name="Comma 4 2 2 2 2 3 2" xfId="24828" xr:uid="{33BF556A-C11E-4A78-95E1-ACEB343CB26A}"/>
    <cellStyle name="Comma 4 2 2 2 2 3 3" xfId="24829" xr:uid="{C06451FB-ED8F-4FB7-B591-BCD8C0F9D41A}"/>
    <cellStyle name="Comma 4 2 2 2 2 3_AVA DVA EL" xfId="24830" xr:uid="{8077F1F4-E366-4BBA-9F10-3D5BC9E12E72}"/>
    <cellStyle name="Comma 4 2 2 2 2 4" xfId="24831" xr:uid="{2F16F180-47C6-4E25-B95D-577228ACD429}"/>
    <cellStyle name="Comma 4 2 2 2 2 4 2" xfId="24832" xr:uid="{6E8CCC85-A836-4E36-9BB2-86FB2A9D584F}"/>
    <cellStyle name="Comma 4 2 2 2 2 4 3" xfId="24833" xr:uid="{A18DEEEA-CBB8-454D-B9AF-4D3CCC861476}"/>
    <cellStyle name="Comma 4 2 2 2 2 4_AVA DVA EL" xfId="24834" xr:uid="{AFAD3B6B-B820-4B1D-9120-9F989633B2BF}"/>
    <cellStyle name="Comma 4 2 2 2 2 5" xfId="24835" xr:uid="{CE6C69BC-F705-4847-9C14-DD69F7DE54E7}"/>
    <cellStyle name="Comma 4 2 2 2 2 5 2" xfId="24836" xr:uid="{7360F1A7-D7F2-4273-949B-B03D58C2782E}"/>
    <cellStyle name="Comma 4 2 2 2 2 5 3" xfId="24837" xr:uid="{8A0EAE64-2C56-451B-80D3-58B6773DA6D1}"/>
    <cellStyle name="Comma 4 2 2 2 2 5_AVA DVA EL" xfId="24838" xr:uid="{6E3599F4-19E3-4A21-84F2-B0A273DA0EF8}"/>
    <cellStyle name="Comma 4 2 2 2 2 6" xfId="24839" xr:uid="{6F03D859-3275-403F-97C1-6A5A4E2A9B33}"/>
    <cellStyle name="Comma 4 2 2 2 2 6 2" xfId="24840" xr:uid="{1FF62F67-2EF9-4414-B470-81361B57B2F7}"/>
    <cellStyle name="Comma 4 2 2 2 2 6 3" xfId="24841" xr:uid="{E36EB2E2-3490-43C2-BB82-EEF785260BE1}"/>
    <cellStyle name="Comma 4 2 2 2 2 6_AVA DVA EL" xfId="24842" xr:uid="{47EEDC18-53FD-44F6-957D-5E9FCE105565}"/>
    <cellStyle name="Comma 4 2 2 2 2 7" xfId="24843" xr:uid="{34B06DAA-F861-4BB0-A2B5-7EAEDCD3D9DD}"/>
    <cellStyle name="Comma 4 2 2 2 2 7 2" xfId="24844" xr:uid="{8E28328E-450B-4D69-9BC6-E6D16B56651D}"/>
    <cellStyle name="Comma 4 2 2 2 2 7 3" xfId="24845" xr:uid="{07E63555-7312-4EDA-A667-3D25607BA883}"/>
    <cellStyle name="Comma 4 2 2 2 2 7_AVA DVA EL" xfId="24846" xr:uid="{628C2C4A-F5E4-46FC-88BF-4C9D76C4E1F3}"/>
    <cellStyle name="Comma 4 2 2 2 2 8" xfId="24847" xr:uid="{75A041A5-2D28-4E22-B1C4-5FDA2BB3C8A5}"/>
    <cellStyle name="Comma 4 2 2 2 2 8 2" xfId="24848" xr:uid="{02328939-DF2E-4048-987D-E748CAECF226}"/>
    <cellStyle name="Comma 4 2 2 2 2 8 3" xfId="24849" xr:uid="{91F4C101-BD5C-4CE1-B29F-6F8144663B69}"/>
    <cellStyle name="Comma 4 2 2 2 2 8_AVA DVA EL" xfId="24850" xr:uid="{A3AAF12D-173D-4223-86EF-B27859B6661F}"/>
    <cellStyle name="Comma 4 2 2 2 2 9" xfId="24851" xr:uid="{48CAFF64-E2AE-40BA-8C56-D1E9E3570557}"/>
    <cellStyle name="Comma 4 2 2 2 2 9 2" xfId="24852" xr:uid="{5B76D7AE-D335-4FD0-8B82-31DBFFE136C3}"/>
    <cellStyle name="Comma 4 2 2 2 2 9 3" xfId="24853" xr:uid="{EB53241B-0A2C-4A01-BB24-EEAC64718D76}"/>
    <cellStyle name="Comma 4 2 2 2 2 9_AVA DVA EL" xfId="24854" xr:uid="{70A2BFD5-BA97-4B11-8466-91A7C9CC64B7}"/>
    <cellStyle name="Comma 4 2 2 2 2_AVA DVA EL" xfId="24855" xr:uid="{E34E3DDB-57A4-4E64-95A3-4EBB1BA00950}"/>
    <cellStyle name="Comma 4 2 2 2 3" xfId="24856" xr:uid="{B3CCE71C-3096-4710-95F4-4856072B3C26}"/>
    <cellStyle name="Comma 4 2 2 2 3 2" xfId="24857" xr:uid="{16123CDD-D379-4796-B163-251CA2079AB5}"/>
    <cellStyle name="Comma 4 2 2 2 3 2 2" xfId="24858" xr:uid="{C74464D8-301D-4F3F-9DFB-745A9B9B10B5}"/>
    <cellStyle name="Comma 4 2 2 2 3 2 3" xfId="24859" xr:uid="{C32C7BAC-A606-4A60-9659-99DC7E98CBE9}"/>
    <cellStyle name="Comma 4 2 2 2 3 2_AVA DVA EL" xfId="24860" xr:uid="{D83DA1A5-8B80-453C-8148-03746CC0A950}"/>
    <cellStyle name="Comma 4 2 2 2 3 3" xfId="24861" xr:uid="{800F9B1B-D916-4147-8A91-CAA18C5717D8}"/>
    <cellStyle name="Comma 4 2 2 2 3 3 2" xfId="24862" xr:uid="{2DEA33C5-853F-4995-AF51-3534354383AE}"/>
    <cellStyle name="Comma 4 2 2 2 3 3 3" xfId="24863" xr:uid="{E85B6A37-2E65-4140-A2C2-35B19EEEB4AA}"/>
    <cellStyle name="Comma 4 2 2 2 3 3_AVA DVA EL" xfId="24864" xr:uid="{BFE02B7B-C435-46C7-A1FC-C6DD95A18212}"/>
    <cellStyle name="Comma 4 2 2 2 3 4" xfId="24865" xr:uid="{A62BD6BE-6978-48D7-A410-67FA3A3A39D1}"/>
    <cellStyle name="Comma 4 2 2 2 3 5" xfId="24866" xr:uid="{E167BD63-3E7B-4E47-89DD-9F4A193CF08F}"/>
    <cellStyle name="Comma 4 2 2 2 3_AVA DVA EL" xfId="24867" xr:uid="{A002FD34-339B-42C4-AF90-C6BB7B3338C2}"/>
    <cellStyle name="Comma 4 2 2 2 4" xfId="24868" xr:uid="{A8B8E119-B938-40DD-A88D-6B704AAD4FEA}"/>
    <cellStyle name="Comma 4 2 2 2 4 2" xfId="24869" xr:uid="{CFF880D4-D268-4FDD-A177-0D096FC9A893}"/>
    <cellStyle name="Comma 4 2 2 2 4 3" xfId="24870" xr:uid="{E44EB276-E282-4040-B70A-8DF08A81D79E}"/>
    <cellStyle name="Comma 4 2 2 2 4_AVA DVA EL" xfId="24871" xr:uid="{C322A230-C89C-463B-8B89-6A3C531CB3C4}"/>
    <cellStyle name="Comma 4 2 2 2 5" xfId="24872" xr:uid="{FAFB156A-AF4A-44F8-BAC3-1EF9587BDE55}"/>
    <cellStyle name="Comma 4 2 2 2 5 2" xfId="24873" xr:uid="{704C6758-DE04-4544-8D03-9B55D3E3941E}"/>
    <cellStyle name="Comma 4 2 2 2 5 3" xfId="24874" xr:uid="{FD3323A0-9525-41E8-A05D-DB36A44177BE}"/>
    <cellStyle name="Comma 4 2 2 2 5_AVA DVA EL" xfId="24875" xr:uid="{6B47ABA4-CA97-47E9-83D9-F975E76C8BE0}"/>
    <cellStyle name="Comma 4 2 2 2 6" xfId="24876" xr:uid="{95DD1227-82FA-4450-8BFD-48D52D59FBA0}"/>
    <cellStyle name="Comma 4 2 2 2 6 2" xfId="24877" xr:uid="{C3B8B771-2F10-4CA1-898D-6BF080009502}"/>
    <cellStyle name="Comma 4 2 2 2 6 3" xfId="24878" xr:uid="{C35E5719-A9C0-4BCE-BAEA-7B82E07530D0}"/>
    <cellStyle name="Comma 4 2 2 2 6_AVA DVA EL" xfId="24879" xr:uid="{679B83A5-F12B-476D-819E-2C8FF1E112B2}"/>
    <cellStyle name="Comma 4 2 2 2 7" xfId="24880" xr:uid="{9DC2DED8-6125-4CE4-9953-0A3B4BB34675}"/>
    <cellStyle name="Comma 4 2 2 2 7 2" xfId="24881" xr:uid="{99545C8F-B315-46F4-B812-7D4799F453F1}"/>
    <cellStyle name="Comma 4 2 2 2 7 3" xfId="24882" xr:uid="{A7452E4E-8164-4736-A11A-36D91F6558E6}"/>
    <cellStyle name="Comma 4 2 2 2 7_AVA DVA EL" xfId="24883" xr:uid="{9794F49A-A232-4559-B9CF-FA8DA8815870}"/>
    <cellStyle name="Comma 4 2 2 2 8" xfId="24884" xr:uid="{7C61B639-B980-4180-9C36-B03285A26AB3}"/>
    <cellStyle name="Comma 4 2 2 2 8 2" xfId="24885" xr:uid="{E515C1C2-EBAD-463D-946D-2E34ABF6B3B1}"/>
    <cellStyle name="Comma 4 2 2 2 8 3" xfId="24886" xr:uid="{7D73C9C1-59B5-413E-B26D-52F5A6B2A76C}"/>
    <cellStyle name="Comma 4 2 2 2 8_AVA DVA EL" xfId="24887" xr:uid="{6E5E2985-35D4-41C6-AF90-A41570FA40C1}"/>
    <cellStyle name="Comma 4 2 2 2 9" xfId="24888" xr:uid="{A87CB691-AF98-48E6-9658-07119D72C36B}"/>
    <cellStyle name="Comma 4 2 2 2 9 2" xfId="24889" xr:uid="{1D23F440-06EC-4AC6-8858-3F9CEFB2AEF7}"/>
    <cellStyle name="Comma 4 2 2 2 9 3" xfId="24890" xr:uid="{CCA85701-3A43-4FEE-8916-3EBF05992889}"/>
    <cellStyle name="Comma 4 2 2 2 9_AVA DVA EL" xfId="24891" xr:uid="{22CF1326-DA27-4490-A05E-B6F56EE15230}"/>
    <cellStyle name="Comma 4 2 2 2_AVA DVA EL" xfId="24892" xr:uid="{26B7662D-E761-4ED4-B570-448E15EA93AC}"/>
    <cellStyle name="Comma 4 2 2 3" xfId="24893" xr:uid="{9DBA2A4A-834F-4718-A916-6051B0CBBDEB}"/>
    <cellStyle name="Comma 4 2 2 3 10" xfId="24894" xr:uid="{764136BD-AE1B-43FD-B243-0A791ABC5CD4}"/>
    <cellStyle name="Comma 4 2 2 3 11" xfId="24895" xr:uid="{C2E600A4-1FEE-4269-A950-E5627788D627}"/>
    <cellStyle name="Comma 4 2 2 3 2" xfId="24896" xr:uid="{589AB088-2F00-4F45-B54C-9A7D2BB69451}"/>
    <cellStyle name="Comma 4 2 2 3 2 2" xfId="24897" xr:uid="{A58C496A-D6DE-4FE2-AEE7-E1C90258D4FB}"/>
    <cellStyle name="Comma 4 2 2 3 2 2 2" xfId="24898" xr:uid="{86EACABC-3168-426D-9E2E-B55036F9A3E6}"/>
    <cellStyle name="Comma 4 2 2 3 2 2 3" xfId="24899" xr:uid="{44412D6F-40CF-4489-87E5-3AB05512A3CA}"/>
    <cellStyle name="Comma 4 2 2 3 2 2_AVA DVA EL" xfId="24900" xr:uid="{BB813F5F-861D-468E-AE2D-8B354A0693DB}"/>
    <cellStyle name="Comma 4 2 2 3 2 3" xfId="24901" xr:uid="{2D0DAE56-EF10-4644-9104-7193537F9EFA}"/>
    <cellStyle name="Comma 4 2 2 3 2 3 2" xfId="24902" xr:uid="{0D95B0A1-4897-478D-8D39-55409EFCE79D}"/>
    <cellStyle name="Comma 4 2 2 3 2 3 3" xfId="24903" xr:uid="{851C4928-9082-4684-B6AC-5DB79346BEED}"/>
    <cellStyle name="Comma 4 2 2 3 2 3_AVA DVA EL" xfId="24904" xr:uid="{FAD47EAE-F876-411B-BA17-671EF3666209}"/>
    <cellStyle name="Comma 4 2 2 3 2 4" xfId="24905" xr:uid="{B036CB5B-03D2-48E7-9E3E-515C7147A2DC}"/>
    <cellStyle name="Comma 4 2 2 3 2 5" xfId="24906" xr:uid="{143C062C-BCB8-4C95-80BE-4DD00EAEB6AA}"/>
    <cellStyle name="Comma 4 2 2 3 2_AVA DVA EL" xfId="24907" xr:uid="{6D3EF223-D187-42DD-A795-D51A20CC76EB}"/>
    <cellStyle name="Comma 4 2 2 3 3" xfId="24908" xr:uid="{E62F62FD-0C49-4DE8-B8B3-592B2D5CBBB1}"/>
    <cellStyle name="Comma 4 2 2 3 3 2" xfId="24909" xr:uid="{560C7FB0-03CC-43D8-96E5-D48DD963A959}"/>
    <cellStyle name="Comma 4 2 2 3 3 3" xfId="24910" xr:uid="{C75F2D16-ABD7-42ED-B384-00D8EAD5D842}"/>
    <cellStyle name="Comma 4 2 2 3 3_AVA DVA EL" xfId="24911" xr:uid="{7AB9870D-FE31-43EE-A83E-CA92CB13F1B6}"/>
    <cellStyle name="Comma 4 2 2 3 4" xfId="24912" xr:uid="{9DE41740-880A-47EF-B82C-8C4F228076FF}"/>
    <cellStyle name="Comma 4 2 2 3 4 2" xfId="24913" xr:uid="{63CCE3C5-FB33-4A02-A180-A994E7CE8032}"/>
    <cellStyle name="Comma 4 2 2 3 4 3" xfId="24914" xr:uid="{5592C076-F20B-4189-A7C8-0616862961AD}"/>
    <cellStyle name="Comma 4 2 2 3 4_AVA DVA EL" xfId="24915" xr:uid="{1A335660-460C-4FB1-860E-347EB79A1797}"/>
    <cellStyle name="Comma 4 2 2 3 5" xfId="24916" xr:uid="{10194953-1155-4A03-B17F-8311EF4213AB}"/>
    <cellStyle name="Comma 4 2 2 3 5 2" xfId="24917" xr:uid="{751334DB-D980-4781-A071-01FF475CC9F3}"/>
    <cellStyle name="Comma 4 2 2 3 5 3" xfId="24918" xr:uid="{70D334E0-844E-4774-9B5B-698753C084CB}"/>
    <cellStyle name="Comma 4 2 2 3 5_AVA DVA EL" xfId="24919" xr:uid="{F92CBBA9-FD18-4327-B349-F7B0EB32B84D}"/>
    <cellStyle name="Comma 4 2 2 3 6" xfId="24920" xr:uid="{E6176834-5CA7-43C0-8E0D-31949697CB0C}"/>
    <cellStyle name="Comma 4 2 2 3 6 2" xfId="24921" xr:uid="{B750137A-F5E8-479F-96B6-7727F73A8806}"/>
    <cellStyle name="Comma 4 2 2 3 6 3" xfId="24922" xr:uid="{0C441974-F573-406D-8120-0CA6929B21B7}"/>
    <cellStyle name="Comma 4 2 2 3 6_AVA DVA EL" xfId="24923" xr:uid="{308DC9EC-3EE6-4C65-B2CC-C548B0F1484A}"/>
    <cellStyle name="Comma 4 2 2 3 7" xfId="24924" xr:uid="{ABFC5D0B-915C-413D-A514-293DF60C1DCE}"/>
    <cellStyle name="Comma 4 2 2 3 7 2" xfId="24925" xr:uid="{AA8570C7-459E-4254-B21F-EEC9558B3F35}"/>
    <cellStyle name="Comma 4 2 2 3 7 3" xfId="24926" xr:uid="{D9DCDF33-782E-4F50-93D9-C9D687CFD31A}"/>
    <cellStyle name="Comma 4 2 2 3 7_AVA DVA EL" xfId="24927" xr:uid="{18623377-F5D6-475B-BAB5-DB670C57AB6C}"/>
    <cellStyle name="Comma 4 2 2 3 8" xfId="24928" xr:uid="{1FC86A29-F4F1-4AF0-8716-7446EC804379}"/>
    <cellStyle name="Comma 4 2 2 3 8 2" xfId="24929" xr:uid="{E3EC5E76-531F-4112-A15E-80A6EB82291F}"/>
    <cellStyle name="Comma 4 2 2 3 8 3" xfId="24930" xr:uid="{6D7E44C9-F4C8-4150-A064-1473904541E5}"/>
    <cellStyle name="Comma 4 2 2 3 8_AVA DVA EL" xfId="24931" xr:uid="{17AC3BBB-A213-410E-84AF-135F6E6D8176}"/>
    <cellStyle name="Comma 4 2 2 3 9" xfId="24932" xr:uid="{97ED0539-921B-4D3B-9D59-9941CD11CC9E}"/>
    <cellStyle name="Comma 4 2 2 3 9 2" xfId="24933" xr:uid="{37160C0D-32E4-40F3-B7FE-9C4DF73DE687}"/>
    <cellStyle name="Comma 4 2 2 3 9 3" xfId="24934" xr:uid="{F53E9B6A-8E26-4A1C-A57A-878715BDDDF3}"/>
    <cellStyle name="Comma 4 2 2 3 9_AVA DVA EL" xfId="24935" xr:uid="{5D0A68BC-6321-4E06-8B71-319C1ACA61EF}"/>
    <cellStyle name="Comma 4 2 2 3_AVA DVA EL" xfId="24936" xr:uid="{A51718FE-742B-4AB9-96B8-A76120A55EBC}"/>
    <cellStyle name="Comma 4 2 2 4" xfId="24937" xr:uid="{789AE69B-2837-4D1F-B32C-AD9786E6CBB4}"/>
    <cellStyle name="Comma 4 2 2 4 2" xfId="24938" xr:uid="{CE584E41-B6F0-490A-9978-D230DB746F94}"/>
    <cellStyle name="Comma 4 2 2 4 2 2" xfId="24939" xr:uid="{DC3BA526-C525-4245-95D2-5660AAC154B4}"/>
    <cellStyle name="Comma 4 2 2 4 2 3" xfId="24940" xr:uid="{8A5B6E61-79A4-4F4D-97CA-48728D31FE53}"/>
    <cellStyle name="Comma 4 2 2 4 2_AVA DVA EL" xfId="24941" xr:uid="{C3DDC140-D4C2-4E2A-9CB9-D3B87C2229E1}"/>
    <cellStyle name="Comma 4 2 2 4 3" xfId="24942" xr:uid="{C9DF54D5-C7B9-4E17-A0E9-E44ACAF7C5CD}"/>
    <cellStyle name="Comma 4 2 2 4 3 2" xfId="24943" xr:uid="{62E6F83E-8C5E-49EC-8550-8A70EFFD920B}"/>
    <cellStyle name="Comma 4 2 2 4 3 3" xfId="24944" xr:uid="{B7DBCC6B-5BF5-4DF5-B01F-06A5460372F3}"/>
    <cellStyle name="Comma 4 2 2 4 3_AVA DVA EL" xfId="24945" xr:uid="{E1A46A99-37B5-4582-9807-8116512B6088}"/>
    <cellStyle name="Comma 4 2 2 4 4" xfId="24946" xr:uid="{663035AE-B147-4E93-8428-34D70A4003C1}"/>
    <cellStyle name="Comma 4 2 2 4 5" xfId="24947" xr:uid="{40754751-2A90-43D8-9D9A-D660366E68CF}"/>
    <cellStyle name="Comma 4 2 2 4_AVA DVA EL" xfId="24948" xr:uid="{DC128851-BCCB-4187-9106-7B04AFE187DA}"/>
    <cellStyle name="Comma 4 2 2 5" xfId="24949" xr:uid="{A1BF9337-21C8-4781-AB70-BA36E36FCE54}"/>
    <cellStyle name="Comma 4 2 2 5 2" xfId="24950" xr:uid="{438BBDFE-6D5D-4243-9630-4008C3B2CA75}"/>
    <cellStyle name="Comma 4 2 2 5 3" xfId="24951" xr:uid="{E92D6656-04BB-48EF-9898-0A72A7BF2EDC}"/>
    <cellStyle name="Comma 4 2 2 5_AVA DVA EL" xfId="24952" xr:uid="{3DDCB3CC-92E5-4641-9F57-96AD2CB38A07}"/>
    <cellStyle name="Comma 4 2 2 6" xfId="24953" xr:uid="{F8A52E09-6C5D-467B-84B4-48F9984A54A2}"/>
    <cellStyle name="Comma 4 2 2 6 2" xfId="24954" xr:uid="{A3EF65D5-77FA-4FE6-8837-34A37550B340}"/>
    <cellStyle name="Comma 4 2 2 6 3" xfId="24955" xr:uid="{3B737734-542F-49E8-B804-6949F7704421}"/>
    <cellStyle name="Comma 4 2 2 6_AVA DVA EL" xfId="24956" xr:uid="{E6D34829-A208-4753-9701-FBD1FFCA26E1}"/>
    <cellStyle name="Comma 4 2 2 7" xfId="24957" xr:uid="{2A37F9F9-3F44-4FE8-B967-3E483D835000}"/>
    <cellStyle name="Comma 4 2 2 7 2" xfId="24958" xr:uid="{1F9FA3DA-4556-4794-B56A-DD9FE5518EE9}"/>
    <cellStyle name="Comma 4 2 2 7 3" xfId="24959" xr:uid="{74189A6E-42D5-4DDC-8982-B5CE3201BF27}"/>
    <cellStyle name="Comma 4 2 2 7_AVA DVA EL" xfId="24960" xr:uid="{C8D6ADD3-3CE1-42DF-A20B-AD9F310B1CB9}"/>
    <cellStyle name="Comma 4 2 2 8" xfId="24961" xr:uid="{7B83389E-6EAB-4080-83EA-657736453DDA}"/>
    <cellStyle name="Comma 4 2 2 8 2" xfId="24962" xr:uid="{A469E5A4-F705-4A54-ABA9-5C70C7FD7108}"/>
    <cellStyle name="Comma 4 2 2 8 3" xfId="24963" xr:uid="{E05744AC-FB4E-4508-AE52-76844171B49C}"/>
    <cellStyle name="Comma 4 2 2 8_AVA DVA EL" xfId="24964" xr:uid="{77EF1D04-1FC1-417C-8F63-7FDE9C69BE77}"/>
    <cellStyle name="Comma 4 2 2 9" xfId="24965" xr:uid="{000536B6-FAFA-4862-AD76-E3555C51EE58}"/>
    <cellStyle name="Comma 4 2 2 9 2" xfId="24966" xr:uid="{E89C8FCA-D8CE-442A-86AB-A6796DF20EB2}"/>
    <cellStyle name="Comma 4 2 2 9 3" xfId="24967" xr:uid="{35A48A4A-1F5D-461C-9BD8-97CA23467846}"/>
    <cellStyle name="Comma 4 2 2 9_AVA DVA EL" xfId="24968" xr:uid="{39D10FB4-40BF-472D-BCCF-7527B003F726}"/>
    <cellStyle name="Comma 4 2 2_AVA DVA EL" xfId="24969" xr:uid="{4D4162F9-B95D-424B-A023-68237A970C15}"/>
    <cellStyle name="Comma 4 2 3" xfId="24970" xr:uid="{7D5C1D87-C8C3-4906-8545-2CA159A30F15}"/>
    <cellStyle name="Comma 4 2 3 10" xfId="24971" xr:uid="{586C808D-E202-4197-A22E-D7A87659303E}"/>
    <cellStyle name="Comma 4 2 3 10 2" xfId="24972" xr:uid="{5A1C44A0-C378-452E-ACB6-ADDF2A4FCF96}"/>
    <cellStyle name="Comma 4 2 3 10 3" xfId="24973" xr:uid="{F68C6D8A-7B3A-465F-9529-17474CC348C1}"/>
    <cellStyle name="Comma 4 2 3 10_AVA DVA EL" xfId="24974" xr:uid="{56A1B7AE-A49B-44D7-A4A2-E0858941EDB9}"/>
    <cellStyle name="Comma 4 2 3 11" xfId="24975" xr:uid="{D49FE379-2579-4FAC-875F-FA18C17850B0}"/>
    <cellStyle name="Comma 4 2 3 12" xfId="24976" xr:uid="{90BFA3E7-8BA2-4DEF-8C84-1FF3C1383CF9}"/>
    <cellStyle name="Comma 4 2 3 2" xfId="24977" xr:uid="{ACFAA5E6-58E1-4367-B7B7-976B3E57FAB0}"/>
    <cellStyle name="Comma 4 2 3 2 10" xfId="24978" xr:uid="{1EE83989-3D54-48DD-96E9-90078F150A4F}"/>
    <cellStyle name="Comma 4 2 3 2 11" xfId="24979" xr:uid="{D71E9376-D9E5-4AEA-8B55-AD0903B9BE2C}"/>
    <cellStyle name="Comma 4 2 3 2 2" xfId="24980" xr:uid="{D6A19D81-FC03-4DE8-9529-F5760FB5552E}"/>
    <cellStyle name="Comma 4 2 3 2 2 2" xfId="24981" xr:uid="{BD568FCC-DC07-4FE3-B52A-E8DC9FB494DB}"/>
    <cellStyle name="Comma 4 2 3 2 2 2 2" xfId="24982" xr:uid="{F0D40C93-9993-4B15-8B93-9644F36EE6C7}"/>
    <cellStyle name="Comma 4 2 3 2 2 2 3" xfId="24983" xr:uid="{FA345323-F294-47F6-AE2E-33D7411F20F0}"/>
    <cellStyle name="Comma 4 2 3 2 2 2_AVA DVA EL" xfId="24984" xr:uid="{64C8D6E7-F188-4139-842D-EA9B09F68AB4}"/>
    <cellStyle name="Comma 4 2 3 2 2 3" xfId="24985" xr:uid="{E3F6C333-18F9-4AD3-8359-27B4922BF14A}"/>
    <cellStyle name="Comma 4 2 3 2 2 3 2" xfId="24986" xr:uid="{806B46FF-18FE-4608-BEC9-E1D3C85B7E28}"/>
    <cellStyle name="Comma 4 2 3 2 2 3 3" xfId="24987" xr:uid="{05ED1E9D-383B-480F-B36D-80BE00F5A2D3}"/>
    <cellStyle name="Comma 4 2 3 2 2 3_AVA DVA EL" xfId="24988" xr:uid="{681FF5C7-7A7B-41CB-947C-ECE97E4AA325}"/>
    <cellStyle name="Comma 4 2 3 2 2 4" xfId="24989" xr:uid="{3F26D4CD-19C9-4637-8EA1-D2BC2D94602B}"/>
    <cellStyle name="Comma 4 2 3 2 2 5" xfId="24990" xr:uid="{3A15B77B-8EAA-40A4-B209-2DA126CBD4E4}"/>
    <cellStyle name="Comma 4 2 3 2 2_AVA DVA EL" xfId="24991" xr:uid="{EED0AE39-AFD3-41FB-81A7-831296EF104E}"/>
    <cellStyle name="Comma 4 2 3 2 3" xfId="24992" xr:uid="{7F7DF9E3-AA14-493E-BB0E-9B308B87D948}"/>
    <cellStyle name="Comma 4 2 3 2 3 2" xfId="24993" xr:uid="{D4E7B52D-219F-4683-9517-9BF9233A171E}"/>
    <cellStyle name="Comma 4 2 3 2 3 3" xfId="24994" xr:uid="{91F50DF2-087F-4148-B775-BA4BE4F93AA6}"/>
    <cellStyle name="Comma 4 2 3 2 3_AVA DVA EL" xfId="24995" xr:uid="{48842D9F-8FF8-46E8-A099-0AE8C853134D}"/>
    <cellStyle name="Comma 4 2 3 2 4" xfId="24996" xr:uid="{B957DAF9-DEE2-4656-AEB7-9B2ABDE4C7EE}"/>
    <cellStyle name="Comma 4 2 3 2 4 2" xfId="24997" xr:uid="{9D0C0DDD-D975-4DB3-8403-981C0EC955C4}"/>
    <cellStyle name="Comma 4 2 3 2 4 3" xfId="24998" xr:uid="{E32BE20F-2D3E-4010-8356-83DD2F40265F}"/>
    <cellStyle name="Comma 4 2 3 2 4_AVA DVA EL" xfId="24999" xr:uid="{1C0C4523-82DC-42C1-A1FE-4E4E47CB9D33}"/>
    <cellStyle name="Comma 4 2 3 2 5" xfId="25000" xr:uid="{B96C4DF5-2349-42AB-AC19-D709B7E108E4}"/>
    <cellStyle name="Comma 4 2 3 2 5 2" xfId="25001" xr:uid="{8F05964F-299B-4D18-BEA9-F4BEA8806338}"/>
    <cellStyle name="Comma 4 2 3 2 5 3" xfId="25002" xr:uid="{616A1F0B-948E-4569-945B-B374EA1C6483}"/>
    <cellStyle name="Comma 4 2 3 2 5_AVA DVA EL" xfId="25003" xr:uid="{0F065ACB-94B9-4444-87FA-91D888C56026}"/>
    <cellStyle name="Comma 4 2 3 2 6" xfId="25004" xr:uid="{AC15E149-BF84-48C7-827E-8B46316E6C97}"/>
    <cellStyle name="Comma 4 2 3 2 6 2" xfId="25005" xr:uid="{88BB819A-9AEE-48C2-BB72-5B9EC2413406}"/>
    <cellStyle name="Comma 4 2 3 2 6 3" xfId="25006" xr:uid="{9C0CA975-D130-4921-840A-A63ED5BB13EF}"/>
    <cellStyle name="Comma 4 2 3 2 6_AVA DVA EL" xfId="25007" xr:uid="{25AC90D5-2BD6-46B5-A86C-733DEFA2D9B3}"/>
    <cellStyle name="Comma 4 2 3 2 7" xfId="25008" xr:uid="{E468B986-9CF9-40D4-A911-E84E9F739F50}"/>
    <cellStyle name="Comma 4 2 3 2 7 2" xfId="25009" xr:uid="{E582D9F7-DADD-4200-87EA-281DD113D68A}"/>
    <cellStyle name="Comma 4 2 3 2 7 3" xfId="25010" xr:uid="{BD61C0C9-1520-4DA0-95C7-BFCCE23385D6}"/>
    <cellStyle name="Comma 4 2 3 2 7_AVA DVA EL" xfId="25011" xr:uid="{FFEA2CE1-D801-4883-AD68-C3155CF3FCB2}"/>
    <cellStyle name="Comma 4 2 3 2 8" xfId="25012" xr:uid="{B242BC08-9935-4A20-BD6C-0A91BB3F3EA3}"/>
    <cellStyle name="Comma 4 2 3 2 8 2" xfId="25013" xr:uid="{1E922649-2B73-4C94-84B7-808FC563ECD9}"/>
    <cellStyle name="Comma 4 2 3 2 8 3" xfId="25014" xr:uid="{8B93C3D4-CBA2-48C8-A102-2F923A003E17}"/>
    <cellStyle name="Comma 4 2 3 2 8_AVA DVA EL" xfId="25015" xr:uid="{7957520E-B282-4672-94F6-F587D1254B5E}"/>
    <cellStyle name="Comma 4 2 3 2 9" xfId="25016" xr:uid="{B90C4904-CA86-4CEB-802C-9914DBAD8C2E}"/>
    <cellStyle name="Comma 4 2 3 2 9 2" xfId="25017" xr:uid="{F870C07E-2FE4-4E44-B435-980946C15D3E}"/>
    <cellStyle name="Comma 4 2 3 2 9 3" xfId="25018" xr:uid="{574A9F8E-DB04-4440-9AB0-6F13045884FD}"/>
    <cellStyle name="Comma 4 2 3 2 9_AVA DVA EL" xfId="25019" xr:uid="{CE2E3D53-5293-4B97-A1FC-21A852089590}"/>
    <cellStyle name="Comma 4 2 3 2_AVA DVA EL" xfId="25020" xr:uid="{A1A0835E-E192-494E-BC69-F60E1A15D91B}"/>
    <cellStyle name="Comma 4 2 3 3" xfId="25021" xr:uid="{62A77F1D-CE51-4F63-853E-4C5E4AB13566}"/>
    <cellStyle name="Comma 4 2 3 3 2" xfId="25022" xr:uid="{38238E9E-8DC4-4002-B8C9-27ED5D9F0836}"/>
    <cellStyle name="Comma 4 2 3 3 2 2" xfId="25023" xr:uid="{4085FF53-4F9E-4308-87E8-DC811008545D}"/>
    <cellStyle name="Comma 4 2 3 3 2 3" xfId="25024" xr:uid="{C6408EAA-29FB-43EF-A68B-0B4CA43C0A79}"/>
    <cellStyle name="Comma 4 2 3 3 2_AVA DVA EL" xfId="25025" xr:uid="{EB8B1300-E302-4DB3-8F0C-54E8D98481DD}"/>
    <cellStyle name="Comma 4 2 3 3 3" xfId="25026" xr:uid="{C03B2CBA-607F-42AC-BF84-4B99503E0AE7}"/>
    <cellStyle name="Comma 4 2 3 3 3 2" xfId="25027" xr:uid="{D57C1A7F-E539-4AFF-91D9-404F721C85CB}"/>
    <cellStyle name="Comma 4 2 3 3 3 3" xfId="25028" xr:uid="{E7C4D168-97D9-41CC-94A6-E18882CAA42B}"/>
    <cellStyle name="Comma 4 2 3 3 3_AVA DVA EL" xfId="25029" xr:uid="{E8C5FDCE-2E30-4FFB-A0AF-A0AB4A18D8B0}"/>
    <cellStyle name="Comma 4 2 3 3 4" xfId="25030" xr:uid="{6DE9C99E-70D2-4BDF-89E0-A13A211D8CDC}"/>
    <cellStyle name="Comma 4 2 3 3 5" xfId="25031" xr:uid="{C5174133-DAF8-4FDF-B2B6-BDA60441EABD}"/>
    <cellStyle name="Comma 4 2 3 3_AVA DVA EL" xfId="25032" xr:uid="{75F93479-C71B-44F9-80CC-D4BC7BBF3246}"/>
    <cellStyle name="Comma 4 2 3 4" xfId="25033" xr:uid="{32DE2141-FA62-45CA-85DF-18CB56F0450E}"/>
    <cellStyle name="Comma 4 2 3 4 2" xfId="25034" xr:uid="{239A069B-CDB1-45EF-81D7-4A7F8B52238F}"/>
    <cellStyle name="Comma 4 2 3 4 3" xfId="25035" xr:uid="{A3653322-E730-4C01-BDCA-33C79F633CA6}"/>
    <cellStyle name="Comma 4 2 3 4_AVA DVA EL" xfId="25036" xr:uid="{B34B44C1-8A2B-4245-BFC8-E148769A2970}"/>
    <cellStyle name="Comma 4 2 3 5" xfId="25037" xr:uid="{1BF86B14-540E-4A1F-B27A-B65D78D076BF}"/>
    <cellStyle name="Comma 4 2 3 5 2" xfId="25038" xr:uid="{040FDFEC-548C-4312-9CDF-306ECC277577}"/>
    <cellStyle name="Comma 4 2 3 5 3" xfId="25039" xr:uid="{15E7A723-90D6-4D32-8E55-9B547E1FD873}"/>
    <cellStyle name="Comma 4 2 3 5_AVA DVA EL" xfId="25040" xr:uid="{B0FDA760-1994-4128-9F4F-64D5BBAFFBD7}"/>
    <cellStyle name="Comma 4 2 3 6" xfId="25041" xr:uid="{EE41381B-440F-48F0-911F-19B3A5E39E1E}"/>
    <cellStyle name="Comma 4 2 3 6 2" xfId="25042" xr:uid="{D22B46AD-270C-4F13-93CA-52B4586EDE7B}"/>
    <cellStyle name="Comma 4 2 3 6 3" xfId="25043" xr:uid="{84B8ED9A-18A7-40EA-A60F-402947765287}"/>
    <cellStyle name="Comma 4 2 3 6_AVA DVA EL" xfId="25044" xr:uid="{B56E2006-52B2-41E6-91F9-18060652F7E0}"/>
    <cellStyle name="Comma 4 2 3 7" xfId="25045" xr:uid="{679D5730-CF2B-4497-B659-677391021619}"/>
    <cellStyle name="Comma 4 2 3 7 2" xfId="25046" xr:uid="{12073E0A-31B6-4807-9DEA-AE6C68617C59}"/>
    <cellStyle name="Comma 4 2 3 7 3" xfId="25047" xr:uid="{48D7FB05-970B-4E33-BA5E-14F381705B0F}"/>
    <cellStyle name="Comma 4 2 3 7_AVA DVA EL" xfId="25048" xr:uid="{9654EA53-DDE8-4963-A27F-9586421F2345}"/>
    <cellStyle name="Comma 4 2 3 8" xfId="25049" xr:uid="{FDC723D7-FC4A-4F43-A6AC-8956FBFE71F8}"/>
    <cellStyle name="Comma 4 2 3 8 2" xfId="25050" xr:uid="{10C70937-561B-4D6F-A836-2CAA960BA9B2}"/>
    <cellStyle name="Comma 4 2 3 8 3" xfId="25051" xr:uid="{095CA87F-C6A6-485E-98E8-496FAF343685}"/>
    <cellStyle name="Comma 4 2 3 8_AVA DVA EL" xfId="25052" xr:uid="{8220F6EC-722B-4317-A78C-23D94578D86F}"/>
    <cellStyle name="Comma 4 2 3 9" xfId="25053" xr:uid="{A6772AD4-227A-46DF-AF33-90167EE7BFB9}"/>
    <cellStyle name="Comma 4 2 3 9 2" xfId="25054" xr:uid="{2906E5E9-3682-495D-8664-69CB1CC64CD6}"/>
    <cellStyle name="Comma 4 2 3 9 3" xfId="25055" xr:uid="{02420DFD-FFED-45BC-A0E6-AD4C9D8A6F6A}"/>
    <cellStyle name="Comma 4 2 3 9_AVA DVA EL" xfId="25056" xr:uid="{01D944E0-256D-4C80-9927-C86AA05700DB}"/>
    <cellStyle name="Comma 4 2 3_AVA DVA EL" xfId="25057" xr:uid="{0799A38C-0E4E-47E6-827F-140A9652B528}"/>
    <cellStyle name="Comma 4 2 4" xfId="25058" xr:uid="{CEAA4B58-41E9-4244-A84B-BC3B2F1DBEE7}"/>
    <cellStyle name="Comma 4 2 4 10" xfId="25059" xr:uid="{C40EAF81-9AD0-4D11-807E-A98A93646EEA}"/>
    <cellStyle name="Comma 4 2 4 10 2" xfId="25060" xr:uid="{F2F64AE3-59C0-4816-B375-48AB03216B6F}"/>
    <cellStyle name="Comma 4 2 4 10 3" xfId="25061" xr:uid="{147E690A-0273-4994-9BA8-F2679BA7C746}"/>
    <cellStyle name="Comma 4 2 4 10_AVA DVA EL" xfId="25062" xr:uid="{8ED979C6-1647-4249-81C8-FC9CF11577CA}"/>
    <cellStyle name="Comma 4 2 4 11" xfId="25063" xr:uid="{35DCA877-CBBD-4411-B615-64784E1B178F}"/>
    <cellStyle name="Comma 4 2 4 12" xfId="25064" xr:uid="{2EAA53B8-DDFC-4EF0-A6F4-0A15E4112D25}"/>
    <cellStyle name="Comma 4 2 4 2" xfId="25065" xr:uid="{7AF04756-3881-45D3-98C9-EA0EA9135025}"/>
    <cellStyle name="Comma 4 2 4 2 10" xfId="25066" xr:uid="{CFBB6A8B-EE77-4759-B074-44932846E6DA}"/>
    <cellStyle name="Comma 4 2 4 2 11" xfId="25067" xr:uid="{AC26A59C-1D06-40CD-B55D-C729A614935D}"/>
    <cellStyle name="Comma 4 2 4 2 2" xfId="25068" xr:uid="{2A77E8A1-B66C-4630-98B4-EC5ED0969838}"/>
    <cellStyle name="Comma 4 2 4 2 2 2" xfId="25069" xr:uid="{14A59EB8-5B9D-46F2-8229-E31391C2AF75}"/>
    <cellStyle name="Comma 4 2 4 2 2 2 2" xfId="25070" xr:uid="{488B1A23-996F-481E-BF14-957E9ABEDD20}"/>
    <cellStyle name="Comma 4 2 4 2 2 2 3" xfId="25071" xr:uid="{F59EBFF1-9AFF-4D04-976C-3A479DE24B64}"/>
    <cellStyle name="Comma 4 2 4 2 2 2_AVA DVA EL" xfId="25072" xr:uid="{8F2D416E-7806-4420-8030-B2EFA12CE922}"/>
    <cellStyle name="Comma 4 2 4 2 2 3" xfId="25073" xr:uid="{E5645C31-2246-42D6-815F-16707B6F7197}"/>
    <cellStyle name="Comma 4 2 4 2 2 3 2" xfId="25074" xr:uid="{77B9C681-26FD-4E52-BFC6-F6B7ACDCC8F3}"/>
    <cellStyle name="Comma 4 2 4 2 2 3 3" xfId="25075" xr:uid="{5670E688-5267-49B0-B6FD-EA22C1D5D52D}"/>
    <cellStyle name="Comma 4 2 4 2 2 3_AVA DVA EL" xfId="25076" xr:uid="{733D8F3F-9250-4174-9CAD-0A5CC1CD4A57}"/>
    <cellStyle name="Comma 4 2 4 2 2 4" xfId="25077" xr:uid="{221F4301-BA9D-4DA4-8AD9-34AA1F729530}"/>
    <cellStyle name="Comma 4 2 4 2 2 5" xfId="25078" xr:uid="{4400088D-6DED-44DE-AF8A-2AAD4515C512}"/>
    <cellStyle name="Comma 4 2 4 2 2_AVA DVA EL" xfId="25079" xr:uid="{C3F33658-48EE-4285-B577-11D4F00286A4}"/>
    <cellStyle name="Comma 4 2 4 2 3" xfId="25080" xr:uid="{88370A40-D5D0-4867-8434-9B3AE3E2DB3F}"/>
    <cellStyle name="Comma 4 2 4 2 3 2" xfId="25081" xr:uid="{AA30FFBA-E59D-4235-A1DF-749C8416B0D3}"/>
    <cellStyle name="Comma 4 2 4 2 3 3" xfId="25082" xr:uid="{C710E695-D767-4AAB-A3BB-88AEEC185F0F}"/>
    <cellStyle name="Comma 4 2 4 2 3_AVA DVA EL" xfId="25083" xr:uid="{C975AB4F-B327-4982-8FA4-A27E9ACACE79}"/>
    <cellStyle name="Comma 4 2 4 2 4" xfId="25084" xr:uid="{8E26C9A5-4B23-4EA7-84F9-AA6059BCF6D3}"/>
    <cellStyle name="Comma 4 2 4 2 4 2" xfId="25085" xr:uid="{E2E82DDF-3C84-40AB-A0DA-4D20EC7FD5AB}"/>
    <cellStyle name="Comma 4 2 4 2 4 3" xfId="25086" xr:uid="{9695F154-54C8-4FBF-912B-0BA8415EBB25}"/>
    <cellStyle name="Comma 4 2 4 2 4_AVA DVA EL" xfId="25087" xr:uid="{D8B3B4F9-B737-4962-A248-90E6911A5D3A}"/>
    <cellStyle name="Comma 4 2 4 2 5" xfId="25088" xr:uid="{CD4C6D72-48E9-44D9-83EE-EBA1E68AD597}"/>
    <cellStyle name="Comma 4 2 4 2 5 2" xfId="25089" xr:uid="{8D99F336-D72C-473B-B23E-5AA04302432B}"/>
    <cellStyle name="Comma 4 2 4 2 5 3" xfId="25090" xr:uid="{C75F193D-BAAA-4F11-9D30-DC881544807F}"/>
    <cellStyle name="Comma 4 2 4 2 5_AVA DVA EL" xfId="25091" xr:uid="{D6CF1D8F-0EE5-4EAA-8805-702B584EB659}"/>
    <cellStyle name="Comma 4 2 4 2 6" xfId="25092" xr:uid="{A0F5EB64-2C0B-40B0-9697-FCCFE6E28902}"/>
    <cellStyle name="Comma 4 2 4 2 6 2" xfId="25093" xr:uid="{0409F103-7003-45F4-939F-65D7DDA277E9}"/>
    <cellStyle name="Comma 4 2 4 2 6 3" xfId="25094" xr:uid="{B0A46227-6E2A-4E69-AE23-C1A743AC2FA2}"/>
    <cellStyle name="Comma 4 2 4 2 6_AVA DVA EL" xfId="25095" xr:uid="{52D5E23C-4907-4058-A453-E43A20B8AED9}"/>
    <cellStyle name="Comma 4 2 4 2 7" xfId="25096" xr:uid="{B26A5FFE-25DD-4D64-BDD4-EF338FF83673}"/>
    <cellStyle name="Comma 4 2 4 2 7 2" xfId="25097" xr:uid="{FC8F61C3-CD53-451A-B698-5872E4FAC6A5}"/>
    <cellStyle name="Comma 4 2 4 2 7 3" xfId="25098" xr:uid="{F5C3C4C2-D509-4793-820D-19A373449703}"/>
    <cellStyle name="Comma 4 2 4 2 7_AVA DVA EL" xfId="25099" xr:uid="{46F3F8F9-9D3B-4097-AC49-38CD50336CDB}"/>
    <cellStyle name="Comma 4 2 4 2 8" xfId="25100" xr:uid="{5D340644-1DC1-4036-B3CA-C0480479539B}"/>
    <cellStyle name="Comma 4 2 4 2 8 2" xfId="25101" xr:uid="{D412E35A-285A-4705-8D7A-56C2B10D7D89}"/>
    <cellStyle name="Comma 4 2 4 2 8 3" xfId="25102" xr:uid="{2780ECA3-CDC8-4340-94AC-124915A5D6E6}"/>
    <cellStyle name="Comma 4 2 4 2 8_AVA DVA EL" xfId="25103" xr:uid="{990F1977-B07A-4D74-8948-41BC573737BC}"/>
    <cellStyle name="Comma 4 2 4 2 9" xfId="25104" xr:uid="{EA8F5E2C-09BC-4160-926F-4FC5282AC86E}"/>
    <cellStyle name="Comma 4 2 4 2 9 2" xfId="25105" xr:uid="{B351C7C5-D366-45CD-AA1D-0181568571C3}"/>
    <cellStyle name="Comma 4 2 4 2 9 3" xfId="25106" xr:uid="{F3305E22-EBE7-4DE9-9720-46D15C728E9E}"/>
    <cellStyle name="Comma 4 2 4 2 9_AVA DVA EL" xfId="25107" xr:uid="{A9D56E22-5745-4509-AB6C-999CD7CCA51E}"/>
    <cellStyle name="Comma 4 2 4 2_AVA DVA EL" xfId="25108" xr:uid="{4F34F84E-5EC3-4727-9F2E-5829111A6C84}"/>
    <cellStyle name="Comma 4 2 4 3" xfId="25109" xr:uid="{B1088D83-9C65-4B08-95A1-87833201A2B0}"/>
    <cellStyle name="Comma 4 2 4 3 2" xfId="25110" xr:uid="{486DE44A-9041-4A26-A589-9C8C482FA4CC}"/>
    <cellStyle name="Comma 4 2 4 3 2 2" xfId="25111" xr:uid="{2C941963-4B05-44CD-B228-3FD817029A00}"/>
    <cellStyle name="Comma 4 2 4 3 2 3" xfId="25112" xr:uid="{A28102E8-5733-4080-9E40-3C94C1E7CC6D}"/>
    <cellStyle name="Comma 4 2 4 3 2_AVA DVA EL" xfId="25113" xr:uid="{21261D2F-33F8-490F-8BAB-1A23BE13109C}"/>
    <cellStyle name="Comma 4 2 4 3 3" xfId="25114" xr:uid="{F5B68BAC-9FA1-469B-824B-21EDE879F20C}"/>
    <cellStyle name="Comma 4 2 4 3 3 2" xfId="25115" xr:uid="{EA9F0BBC-103C-4720-8BB7-AED4648F9687}"/>
    <cellStyle name="Comma 4 2 4 3 3 3" xfId="25116" xr:uid="{8A4C2BA2-4948-4CAA-BE4E-8FF73AC20985}"/>
    <cellStyle name="Comma 4 2 4 3 3_AVA DVA EL" xfId="25117" xr:uid="{7149B542-70A9-4BDF-9164-A15625ED1714}"/>
    <cellStyle name="Comma 4 2 4 3 4" xfId="25118" xr:uid="{41782B66-9732-4E11-A198-E6EF372012BF}"/>
    <cellStyle name="Comma 4 2 4 3 5" xfId="25119" xr:uid="{507A89FA-AD81-4189-B5EC-EC28691189C8}"/>
    <cellStyle name="Comma 4 2 4 3_AVA DVA EL" xfId="25120" xr:uid="{0D7CB7BB-C869-447E-8FA6-FBC4D62A6A5A}"/>
    <cellStyle name="Comma 4 2 4 4" xfId="25121" xr:uid="{EC905C76-292C-44EC-944C-0959BCD9523F}"/>
    <cellStyle name="Comma 4 2 4 4 2" xfId="25122" xr:uid="{2D5AD675-3362-4BA7-B646-529ADBFEF3F6}"/>
    <cellStyle name="Comma 4 2 4 4 3" xfId="25123" xr:uid="{39CBFC51-DA8B-4D2E-A72A-2022CFD33EF1}"/>
    <cellStyle name="Comma 4 2 4 4_AVA DVA EL" xfId="25124" xr:uid="{689E222E-FDBD-4073-9FF7-BDFC78A8D257}"/>
    <cellStyle name="Comma 4 2 4 5" xfId="25125" xr:uid="{1E0DC246-330C-496A-9B1E-4A75E38CC683}"/>
    <cellStyle name="Comma 4 2 4 5 2" xfId="25126" xr:uid="{C8E2BC7C-4992-4B30-A4C6-D4F279EE475E}"/>
    <cellStyle name="Comma 4 2 4 5 3" xfId="25127" xr:uid="{4C112826-0DD1-4D18-A49F-D1019DFAB89C}"/>
    <cellStyle name="Comma 4 2 4 5_AVA DVA EL" xfId="25128" xr:uid="{85AA6268-01E1-4DAF-AA74-C787A0DF01ED}"/>
    <cellStyle name="Comma 4 2 4 6" xfId="25129" xr:uid="{1E725DED-21AE-4B06-A12F-2F322497C051}"/>
    <cellStyle name="Comma 4 2 4 6 2" xfId="25130" xr:uid="{F3CFACC9-CF68-466B-868B-6D5789EA5B16}"/>
    <cellStyle name="Comma 4 2 4 6 3" xfId="25131" xr:uid="{0345FFE8-E852-465B-BC3C-C941F0C5BB4A}"/>
    <cellStyle name="Comma 4 2 4 6_AVA DVA EL" xfId="25132" xr:uid="{EFC98C8B-194B-47CD-90A2-6B56BD6C1948}"/>
    <cellStyle name="Comma 4 2 4 7" xfId="25133" xr:uid="{8159C9B8-6AC0-4DFA-97AC-557A1E96CE01}"/>
    <cellStyle name="Comma 4 2 4 7 2" xfId="25134" xr:uid="{9D4DD063-643D-4F92-9C34-B49EF08430B4}"/>
    <cellStyle name="Comma 4 2 4 7 3" xfId="25135" xr:uid="{EBBC5808-2A6E-48A0-8F40-98271834C5D7}"/>
    <cellStyle name="Comma 4 2 4 7_AVA DVA EL" xfId="25136" xr:uid="{54D7C1FA-0E5E-44D0-82CF-BF7610D405E7}"/>
    <cellStyle name="Comma 4 2 4 8" xfId="25137" xr:uid="{8C610F20-D1A0-4438-8EC7-CAC96FE21A16}"/>
    <cellStyle name="Comma 4 2 4 8 2" xfId="25138" xr:uid="{E6C21973-CB06-4B02-859C-D5DA479A5BA6}"/>
    <cellStyle name="Comma 4 2 4 8 3" xfId="25139" xr:uid="{9C13F6F3-0BD6-4B25-9E61-706E9CC26983}"/>
    <cellStyle name="Comma 4 2 4 8_AVA DVA EL" xfId="25140" xr:uid="{582E4C68-E85E-4C01-B712-F6C61D50C909}"/>
    <cellStyle name="Comma 4 2 4 9" xfId="25141" xr:uid="{AED6AB15-44A1-4FC9-93D3-356200363220}"/>
    <cellStyle name="Comma 4 2 4 9 2" xfId="25142" xr:uid="{BB9F300E-0113-4EEF-9C63-C1F65B8AF15B}"/>
    <cellStyle name="Comma 4 2 4 9 3" xfId="25143" xr:uid="{08F0EBAD-D2F2-4729-9C09-D081FE8E57CB}"/>
    <cellStyle name="Comma 4 2 4 9_AVA DVA EL" xfId="25144" xr:uid="{B4A1EB6F-D326-4EB2-93B8-F42573D94FB6}"/>
    <cellStyle name="Comma 4 2 4_AVA DVA EL" xfId="25145" xr:uid="{94F3E447-5CA4-4EA9-9C03-96771BA96186}"/>
    <cellStyle name="Comma 4 2 5" xfId="25146" xr:uid="{7AF1BBA3-CE3E-420E-954B-3B122218F86D}"/>
    <cellStyle name="Comma 4 2 5 10" xfId="25147" xr:uid="{EC899220-C270-427D-8934-06C56825E513}"/>
    <cellStyle name="Comma 4 2 5 10 2" xfId="25148" xr:uid="{8425A50D-8108-44F8-BBD4-D9F429BC9098}"/>
    <cellStyle name="Comma 4 2 5 10 3" xfId="25149" xr:uid="{A980617B-7E00-4D6D-A925-E7E4412086DE}"/>
    <cellStyle name="Comma 4 2 5 10_AVA DVA EL" xfId="25150" xr:uid="{AA1C4803-6BC0-4F4E-A3B0-EB2C23576DBB}"/>
    <cellStyle name="Comma 4 2 5 11" xfId="25151" xr:uid="{7782B968-DC84-4490-B583-D5DF629E2BD5}"/>
    <cellStyle name="Comma 4 2 5 12" xfId="25152" xr:uid="{20C61940-2011-401C-96A4-8E6D94B047CF}"/>
    <cellStyle name="Comma 4 2 5 2" xfId="25153" xr:uid="{912833ED-E590-4B0A-BEB4-9E9E1AE5F9FE}"/>
    <cellStyle name="Comma 4 2 5 2 10" xfId="25154" xr:uid="{5B303691-824D-4537-AF32-AB540C541591}"/>
    <cellStyle name="Comma 4 2 5 2 11" xfId="25155" xr:uid="{D49FE90F-37D9-4FCD-8645-52A86D9BB247}"/>
    <cellStyle name="Comma 4 2 5 2 2" xfId="25156" xr:uid="{3C139171-3ACA-4B96-BFFF-707787199371}"/>
    <cellStyle name="Comma 4 2 5 2 2 2" xfId="25157" xr:uid="{C6715C89-8F79-490D-A0EF-1F1800ABA381}"/>
    <cellStyle name="Comma 4 2 5 2 2 2 2" xfId="25158" xr:uid="{EF9B4358-55BB-4495-9971-A77714C2C3B1}"/>
    <cellStyle name="Comma 4 2 5 2 2 2 3" xfId="25159" xr:uid="{78A94BDE-D36A-4F74-AF72-709FCBD9A568}"/>
    <cellStyle name="Comma 4 2 5 2 2 2_AVA DVA EL" xfId="25160" xr:uid="{BEBF634A-6970-411E-B96B-400859E8A93A}"/>
    <cellStyle name="Comma 4 2 5 2 2 3" xfId="25161" xr:uid="{E945E25D-A584-4164-B1C4-F4C6ED421F0F}"/>
    <cellStyle name="Comma 4 2 5 2 2 3 2" xfId="25162" xr:uid="{E4A5366D-0269-403F-95F0-4E67687E38AE}"/>
    <cellStyle name="Comma 4 2 5 2 2 3 3" xfId="25163" xr:uid="{FC17379A-143F-44AD-B3CC-22FFF1BD1CB8}"/>
    <cellStyle name="Comma 4 2 5 2 2 3_AVA DVA EL" xfId="25164" xr:uid="{D8E46417-B9FF-4D09-B867-7323684B6619}"/>
    <cellStyle name="Comma 4 2 5 2 2 4" xfId="25165" xr:uid="{CCBEF5E0-6A05-4B70-9854-D664F25711DE}"/>
    <cellStyle name="Comma 4 2 5 2 2 5" xfId="25166" xr:uid="{F1085E0E-E14E-4B73-B66E-C8E81784E260}"/>
    <cellStyle name="Comma 4 2 5 2 2_AVA DVA EL" xfId="25167" xr:uid="{4CAFE255-06C7-414C-B333-5189F323974F}"/>
    <cellStyle name="Comma 4 2 5 2 3" xfId="25168" xr:uid="{5C53E59A-55C8-40FE-8C2B-1C9DB375E70B}"/>
    <cellStyle name="Comma 4 2 5 2 3 2" xfId="25169" xr:uid="{CB3DD3EC-C563-47F6-8043-95BEC9E871D5}"/>
    <cellStyle name="Comma 4 2 5 2 3 3" xfId="25170" xr:uid="{7116B37D-F217-4916-9E24-320393FD4D05}"/>
    <cellStyle name="Comma 4 2 5 2 3_AVA DVA EL" xfId="25171" xr:uid="{BFFC0CE3-32BB-4EE6-B69E-A9D720475F4C}"/>
    <cellStyle name="Comma 4 2 5 2 4" xfId="25172" xr:uid="{9AECEEF6-B63D-471E-8443-FD12F1D937CC}"/>
    <cellStyle name="Comma 4 2 5 2 4 2" xfId="25173" xr:uid="{E647AC64-35AB-471D-B79B-420D7D5D41AE}"/>
    <cellStyle name="Comma 4 2 5 2 4 3" xfId="25174" xr:uid="{0FEFB7C8-A9D9-4044-9D56-A9F7EE59443D}"/>
    <cellStyle name="Comma 4 2 5 2 4_AVA DVA EL" xfId="25175" xr:uid="{D9F99A0B-D2DE-427D-B7E6-C05FA21473FC}"/>
    <cellStyle name="Comma 4 2 5 2 5" xfId="25176" xr:uid="{D2AC68C2-DDC1-4BDC-9738-83C05CDF586F}"/>
    <cellStyle name="Comma 4 2 5 2 5 2" xfId="25177" xr:uid="{549F1422-1ED3-4242-9F45-F659DA0A428F}"/>
    <cellStyle name="Comma 4 2 5 2 5 3" xfId="25178" xr:uid="{2CB25734-0268-48EA-8B26-AA367684F2B2}"/>
    <cellStyle name="Comma 4 2 5 2 5_AVA DVA EL" xfId="25179" xr:uid="{DF538D34-00E6-4274-B8BA-5E1AC62BDB22}"/>
    <cellStyle name="Comma 4 2 5 2 6" xfId="25180" xr:uid="{59539606-D0BE-4403-838D-266B8C21C92A}"/>
    <cellStyle name="Comma 4 2 5 2 6 2" xfId="25181" xr:uid="{AEA04A1E-ADF9-47B3-8492-ECD9B9EE98BE}"/>
    <cellStyle name="Comma 4 2 5 2 6 3" xfId="25182" xr:uid="{BEED20CE-2376-4836-8D01-3E6A81198DE6}"/>
    <cellStyle name="Comma 4 2 5 2 6_AVA DVA EL" xfId="25183" xr:uid="{D22DB495-863A-4691-BD81-7B0A8341A470}"/>
    <cellStyle name="Comma 4 2 5 2 7" xfId="25184" xr:uid="{39C7E69C-4351-4ED2-89C3-A2A5560CF628}"/>
    <cellStyle name="Comma 4 2 5 2 7 2" xfId="25185" xr:uid="{2C9863E4-9E01-4B03-81F0-64B472AC158A}"/>
    <cellStyle name="Comma 4 2 5 2 7 3" xfId="25186" xr:uid="{6055F09E-C988-4D06-8916-184650298B77}"/>
    <cellStyle name="Comma 4 2 5 2 7_AVA DVA EL" xfId="25187" xr:uid="{7AAAFCD4-F70F-4CAD-850D-0706633C14F5}"/>
    <cellStyle name="Comma 4 2 5 2 8" xfId="25188" xr:uid="{75E3034A-9027-4334-BBED-E025ABDBCD3A}"/>
    <cellStyle name="Comma 4 2 5 2 8 2" xfId="25189" xr:uid="{8A6C890C-ED5D-4BB0-89A0-5C7D49998E32}"/>
    <cellStyle name="Comma 4 2 5 2 8 3" xfId="25190" xr:uid="{16BC3286-F40C-4E5E-9312-74680A5A042D}"/>
    <cellStyle name="Comma 4 2 5 2 8_AVA DVA EL" xfId="25191" xr:uid="{C3B182CB-6A01-4FDE-AE01-253B9A036705}"/>
    <cellStyle name="Comma 4 2 5 2 9" xfId="25192" xr:uid="{3C6580CF-14B0-4E3A-9B8A-343F44D72277}"/>
    <cellStyle name="Comma 4 2 5 2 9 2" xfId="25193" xr:uid="{5E6D4220-5FDC-4CC4-A11C-BBFDD3C46096}"/>
    <cellStyle name="Comma 4 2 5 2 9 3" xfId="25194" xr:uid="{82B6A091-A128-4FE6-94A0-29165A872120}"/>
    <cellStyle name="Comma 4 2 5 2 9_AVA DVA EL" xfId="25195" xr:uid="{1F91457E-475A-432A-B7F9-89447AC5F646}"/>
    <cellStyle name="Comma 4 2 5 2_AVA DVA EL" xfId="25196" xr:uid="{70121297-9E6B-4FAC-B6D8-9924A5B63835}"/>
    <cellStyle name="Comma 4 2 5 3" xfId="25197" xr:uid="{D6A08BE2-5106-4009-8139-87B8503CEC26}"/>
    <cellStyle name="Comma 4 2 5 3 2" xfId="25198" xr:uid="{46F796F3-A95F-4E6C-AB22-078CAAC4DD9C}"/>
    <cellStyle name="Comma 4 2 5 3 2 2" xfId="25199" xr:uid="{084F453D-7741-4E48-A333-7839BC5D64CE}"/>
    <cellStyle name="Comma 4 2 5 3 2 3" xfId="25200" xr:uid="{EC97CD2E-0493-4FC0-A8A8-302EBDB8F9CA}"/>
    <cellStyle name="Comma 4 2 5 3 2_AVA DVA EL" xfId="25201" xr:uid="{2F03FCD8-111D-4F71-A06A-3168CE9D2478}"/>
    <cellStyle name="Comma 4 2 5 3 3" xfId="25202" xr:uid="{999C2D54-E6A6-401B-97C2-FABAFB592FBD}"/>
    <cellStyle name="Comma 4 2 5 3 3 2" xfId="25203" xr:uid="{EDD9E416-0267-4F81-BC71-B9FFB42D8517}"/>
    <cellStyle name="Comma 4 2 5 3 3 3" xfId="25204" xr:uid="{5A938300-71B3-4EEA-AFFD-3B577A8FD6EA}"/>
    <cellStyle name="Comma 4 2 5 3 3_AVA DVA EL" xfId="25205" xr:uid="{A5B726DB-8570-47E6-921E-324D96057CB8}"/>
    <cellStyle name="Comma 4 2 5 3 4" xfId="25206" xr:uid="{D698D81B-1401-45C8-9802-FF6AD0AA85ED}"/>
    <cellStyle name="Comma 4 2 5 3 5" xfId="25207" xr:uid="{A3264F34-9CC7-4FC0-9A10-4660C07096A8}"/>
    <cellStyle name="Comma 4 2 5 3_AVA DVA EL" xfId="25208" xr:uid="{59BD0B25-2CCC-40CD-8A5A-6769D4FEF51C}"/>
    <cellStyle name="Comma 4 2 5 4" xfId="25209" xr:uid="{EE7DD60B-37B1-4708-A94E-F1004A4A9036}"/>
    <cellStyle name="Comma 4 2 5 4 2" xfId="25210" xr:uid="{3979F379-E0F2-45DB-A570-DB868521945F}"/>
    <cellStyle name="Comma 4 2 5 4 3" xfId="25211" xr:uid="{84C194C5-1C41-4DCA-9740-D82CF42203ED}"/>
    <cellStyle name="Comma 4 2 5 4_AVA DVA EL" xfId="25212" xr:uid="{AF8A9980-B212-4B56-8C6C-36AC73494C83}"/>
    <cellStyle name="Comma 4 2 5 5" xfId="25213" xr:uid="{826963CE-A14F-49B2-9E9A-FD2F8B4E1F88}"/>
    <cellStyle name="Comma 4 2 5 5 2" xfId="25214" xr:uid="{AF2F0D94-AEED-4EE0-998B-F1C9633C6FF7}"/>
    <cellStyle name="Comma 4 2 5 5 3" xfId="25215" xr:uid="{D1F104C7-B5CD-4E74-A665-66AC03C900CA}"/>
    <cellStyle name="Comma 4 2 5 5_AVA DVA EL" xfId="25216" xr:uid="{EE628689-1A7F-493B-84ED-258885F14DA3}"/>
    <cellStyle name="Comma 4 2 5 6" xfId="25217" xr:uid="{31FF5063-007B-4D30-B3A2-6BFDAC26EDA3}"/>
    <cellStyle name="Comma 4 2 5 6 2" xfId="25218" xr:uid="{E4DFF3B0-EE61-4C25-8365-BD7C094CB81B}"/>
    <cellStyle name="Comma 4 2 5 6 3" xfId="25219" xr:uid="{A1294CFE-C939-4797-99D2-3C73DA90D5F7}"/>
    <cellStyle name="Comma 4 2 5 6_AVA DVA EL" xfId="25220" xr:uid="{1D8CDD35-6929-40D1-B373-E2B7B63481A6}"/>
    <cellStyle name="Comma 4 2 5 7" xfId="25221" xr:uid="{60B37199-E540-4E87-974A-17364CCC5721}"/>
    <cellStyle name="Comma 4 2 5 7 2" xfId="25222" xr:uid="{BDF767D0-8587-44AE-A6F3-2D7FE3DC6B51}"/>
    <cellStyle name="Comma 4 2 5 7 3" xfId="25223" xr:uid="{C17AC53A-E74E-4F43-8E76-8DBF464B8D36}"/>
    <cellStyle name="Comma 4 2 5 7_AVA DVA EL" xfId="25224" xr:uid="{1C04F6F8-A138-4503-98EA-4476D7D1754D}"/>
    <cellStyle name="Comma 4 2 5 8" xfId="25225" xr:uid="{3EFEA508-085D-40C4-B0DB-0E9CC1435E3D}"/>
    <cellStyle name="Comma 4 2 5 8 2" xfId="25226" xr:uid="{C7675360-48C5-4021-98F6-01D5C7F78A33}"/>
    <cellStyle name="Comma 4 2 5 8 3" xfId="25227" xr:uid="{DD9DDD58-B4EE-4A1F-A4F5-0719C71EC769}"/>
    <cellStyle name="Comma 4 2 5 8_AVA DVA EL" xfId="25228" xr:uid="{EB0F9013-6A48-4F5A-8A2C-C5B6517C5BE0}"/>
    <cellStyle name="Comma 4 2 5 9" xfId="25229" xr:uid="{4042A190-D48D-4DCE-99EB-20A51D4EEC98}"/>
    <cellStyle name="Comma 4 2 5 9 2" xfId="25230" xr:uid="{E77F6015-114F-4E44-8622-CB82B6E1CB0B}"/>
    <cellStyle name="Comma 4 2 5 9 3" xfId="25231" xr:uid="{8D854088-18D2-4BB9-ABDB-79131FDBCB53}"/>
    <cellStyle name="Comma 4 2 5 9_AVA DVA EL" xfId="25232" xr:uid="{8A851242-F0C5-4734-935D-49DA4C789016}"/>
    <cellStyle name="Comma 4 2 5_AVA DVA EL" xfId="25233" xr:uid="{98FA732C-8D71-4AF2-BCFB-A73C34142BDE}"/>
    <cellStyle name="Comma 4 2 6" xfId="25234" xr:uid="{40A5A515-C1FC-4780-AF58-92E906912D00}"/>
    <cellStyle name="Comma 4 2 6 10" xfId="25235" xr:uid="{99CE1103-A8F6-42D9-8097-F0CAF90AC333}"/>
    <cellStyle name="Comma 4 2 6 11" xfId="25236" xr:uid="{2B6F771A-5B8D-4142-AF29-3C5FCC3A2141}"/>
    <cellStyle name="Comma 4 2 6 2" xfId="25237" xr:uid="{62D7F554-B62D-4506-97DC-498A01595D47}"/>
    <cellStyle name="Comma 4 2 6 2 2" xfId="25238" xr:uid="{7838E28E-E5E3-4C1B-B1D1-A42DDC328D3E}"/>
    <cellStyle name="Comma 4 2 6 2 2 2" xfId="25239" xr:uid="{7094E67F-A4B7-4507-B772-E9BA64C9B587}"/>
    <cellStyle name="Comma 4 2 6 2 2 3" xfId="25240" xr:uid="{5D7B6EF2-E892-49B0-8541-65EF72A293FF}"/>
    <cellStyle name="Comma 4 2 6 2 2_AVA DVA EL" xfId="25241" xr:uid="{8FB8F4F7-7F8B-4C4E-8679-0C5C215A0091}"/>
    <cellStyle name="Comma 4 2 6 2 3" xfId="25242" xr:uid="{4235422A-B4D5-4AB2-B9F7-B689CC654091}"/>
    <cellStyle name="Comma 4 2 6 2 3 2" xfId="25243" xr:uid="{64B0238D-7ADD-411F-A9D1-A0BD883323D1}"/>
    <cellStyle name="Comma 4 2 6 2 3 3" xfId="25244" xr:uid="{C4A2F4FD-93A4-45EF-91E9-C89E4CA74E5D}"/>
    <cellStyle name="Comma 4 2 6 2 3_AVA DVA EL" xfId="25245" xr:uid="{500D50DF-0DB5-4C13-908B-75774B222CAC}"/>
    <cellStyle name="Comma 4 2 6 2 4" xfId="25246" xr:uid="{5AB9B996-EDE4-40A9-A993-30A90120BDC5}"/>
    <cellStyle name="Comma 4 2 6 2 5" xfId="25247" xr:uid="{3FE60325-4E0D-4E05-8870-D0F32C33EDEA}"/>
    <cellStyle name="Comma 4 2 6 2_AVA DVA EL" xfId="25248" xr:uid="{CAABEBD8-5DBD-455C-B2E1-FD39DC9E4ED0}"/>
    <cellStyle name="Comma 4 2 6 3" xfId="25249" xr:uid="{94818D71-4502-4436-8055-E1B290551117}"/>
    <cellStyle name="Comma 4 2 6 3 2" xfId="25250" xr:uid="{9A92F650-3406-4C51-9821-C0F1EC39532B}"/>
    <cellStyle name="Comma 4 2 6 3 3" xfId="25251" xr:uid="{31F6D480-1BB2-4FE9-882A-9181CD2717CB}"/>
    <cellStyle name="Comma 4 2 6 3_AVA DVA EL" xfId="25252" xr:uid="{32BF799F-A55A-4D09-8653-C88305C5646E}"/>
    <cellStyle name="Comma 4 2 6 4" xfId="25253" xr:uid="{386CCF25-9AA3-435B-ACBC-406D87DF8B7D}"/>
    <cellStyle name="Comma 4 2 6 4 2" xfId="25254" xr:uid="{2D60FDEB-581D-4FB9-B7EA-09CEFDEBD392}"/>
    <cellStyle name="Comma 4 2 6 4 3" xfId="25255" xr:uid="{3B901241-202B-476C-B1C6-06FE1ABC9CA3}"/>
    <cellStyle name="Comma 4 2 6 4_AVA DVA EL" xfId="25256" xr:uid="{4F4A3101-0E1B-4A42-B9DF-8FE2DB05AC0C}"/>
    <cellStyle name="Comma 4 2 6 5" xfId="25257" xr:uid="{0D5A0532-B4CA-4655-A267-9DB8115D9D15}"/>
    <cellStyle name="Comma 4 2 6 5 2" xfId="25258" xr:uid="{6B314A6E-FAAE-4DC0-BB7F-45521A010A46}"/>
    <cellStyle name="Comma 4 2 6 5 3" xfId="25259" xr:uid="{7ACAB807-B270-4C33-BD4A-3892A3AB4024}"/>
    <cellStyle name="Comma 4 2 6 5_AVA DVA EL" xfId="25260" xr:uid="{814B0831-518D-401E-844D-6E9C69B5B3D5}"/>
    <cellStyle name="Comma 4 2 6 6" xfId="25261" xr:uid="{8478DFE2-8324-4015-BEAF-1AE0E107A488}"/>
    <cellStyle name="Comma 4 2 6 6 2" xfId="25262" xr:uid="{98BFDA0E-347D-4CF9-82E9-EF759E8455A7}"/>
    <cellStyle name="Comma 4 2 6 6 3" xfId="25263" xr:uid="{ABD61495-1D5C-4B5A-BFE4-80AF70DF0423}"/>
    <cellStyle name="Comma 4 2 6 6_AVA DVA EL" xfId="25264" xr:uid="{0199026E-9194-4241-B0F0-238D5E672696}"/>
    <cellStyle name="Comma 4 2 6 7" xfId="25265" xr:uid="{82F5C081-9DA0-4553-A014-2F81FD65BACB}"/>
    <cellStyle name="Comma 4 2 6 7 2" xfId="25266" xr:uid="{D853DC08-2709-4505-B2FB-8986E4542794}"/>
    <cellStyle name="Comma 4 2 6 7 3" xfId="25267" xr:uid="{ABFCDADF-AEC0-41A2-B5D2-F151C2D303AC}"/>
    <cellStyle name="Comma 4 2 6 7_AVA DVA EL" xfId="25268" xr:uid="{26ABFEC7-F634-4D82-8FFB-DC9A5499F2E2}"/>
    <cellStyle name="Comma 4 2 6 8" xfId="25269" xr:uid="{E659E1A6-7D46-425D-8D2F-125AD8E991C1}"/>
    <cellStyle name="Comma 4 2 6 8 2" xfId="25270" xr:uid="{0EA12804-A2CD-45E3-84EB-A9936B57CF9A}"/>
    <cellStyle name="Comma 4 2 6 8 3" xfId="25271" xr:uid="{09903532-49D8-474A-8AF5-97E627DA29CE}"/>
    <cellStyle name="Comma 4 2 6 8_AVA DVA EL" xfId="25272" xr:uid="{A9FA20ED-A536-4F39-931E-8E2A7501A08D}"/>
    <cellStyle name="Comma 4 2 6 9" xfId="25273" xr:uid="{871FC000-52EF-42FF-8F20-4DE1ECD03017}"/>
    <cellStyle name="Comma 4 2 6 9 2" xfId="25274" xr:uid="{1DA33DB3-A223-4E19-9DEE-2E28DBF75609}"/>
    <cellStyle name="Comma 4 2 6 9 3" xfId="25275" xr:uid="{20FD1F58-4B3D-4B8F-B4B0-C8B9D67D0132}"/>
    <cellStyle name="Comma 4 2 6 9_AVA DVA EL" xfId="25276" xr:uid="{B832AC2E-AD13-4D6A-B40F-3F6818117AC4}"/>
    <cellStyle name="Comma 4 2 6_AVA DVA EL" xfId="25277" xr:uid="{4F2C29B0-82EA-478C-A00B-9455481DE527}"/>
    <cellStyle name="Comma 4 2 7" xfId="25278" xr:uid="{FD52AAA0-0730-41E5-97DF-684485D80F58}"/>
    <cellStyle name="Comma 4 2 7 2" xfId="25279" xr:uid="{23248EC0-2225-466B-8F2D-CCDA8CCBBC27}"/>
    <cellStyle name="Comma 4 2 7 2 2" xfId="25280" xr:uid="{6428E2DF-8DDB-496A-818E-5274EB87B50D}"/>
    <cellStyle name="Comma 4 2 7 2 3" xfId="25281" xr:uid="{CD148646-D68E-4C20-8450-B3B55C489C88}"/>
    <cellStyle name="Comma 4 2 7 2_AVA DVA EL" xfId="25282" xr:uid="{0140F530-AE2E-4D63-B28A-279374EDA060}"/>
    <cellStyle name="Comma 4 2 7 3" xfId="25283" xr:uid="{9EF2C701-2A61-4EFC-A173-95674DEDB498}"/>
    <cellStyle name="Comma 4 2 7 3 2" xfId="25284" xr:uid="{5DB90325-B22C-4E44-9ED4-08FCD5F4AB1D}"/>
    <cellStyle name="Comma 4 2 7 3 3" xfId="25285" xr:uid="{6A5B74AA-7B62-48DD-BB9E-3FB94C85066E}"/>
    <cellStyle name="Comma 4 2 7 3_AVA DVA EL" xfId="25286" xr:uid="{2E590333-5344-4FD6-9610-5FE57B8BA4D1}"/>
    <cellStyle name="Comma 4 2 7 4" xfId="25287" xr:uid="{15E2DEC7-4AAE-426D-8AD4-D736F59C38D7}"/>
    <cellStyle name="Comma 4 2 7 5" xfId="25288" xr:uid="{60BD5873-4FBD-4E34-B347-1D7269D2953B}"/>
    <cellStyle name="Comma 4 2 7_AVA DVA EL" xfId="25289" xr:uid="{D8F134B5-B1F5-4137-8C37-8BF02422D168}"/>
    <cellStyle name="Comma 4 2 8" xfId="25290" xr:uid="{450A64C9-5D81-4411-87B8-A6FEE20EE9DC}"/>
    <cellStyle name="Comma 4 2 8 2" xfId="25291" xr:uid="{1AD454E0-815D-4574-BCD4-5D4FA1A4A9BC}"/>
    <cellStyle name="Comma 4 2 8 3" xfId="25292" xr:uid="{738CAB59-CBB1-43D4-9380-1B84A065F0C7}"/>
    <cellStyle name="Comma 4 2 8_AVA DVA EL" xfId="25293" xr:uid="{028B6DE9-C56C-48D0-9C2A-E834CD9F08F0}"/>
    <cellStyle name="Comma 4 2 9" xfId="25294" xr:uid="{20E2BA0C-A675-44FE-8D31-2DA83249E6A7}"/>
    <cellStyle name="Comma 4 2 9 2" xfId="25295" xr:uid="{D660E706-291C-4FE2-86D2-3B2CF7509109}"/>
    <cellStyle name="Comma 4 2 9 3" xfId="25296" xr:uid="{054ED7BE-9B0B-442D-BD20-14899CB06462}"/>
    <cellStyle name="Comma 4 2 9_AVA DVA EL" xfId="25297" xr:uid="{A2B1B2B5-1634-4B7F-8AA3-BB17AB41AC04}"/>
    <cellStyle name="Comma 4 2_AVA DVA EL" xfId="25298" xr:uid="{429D3EDF-687A-4D0F-929C-98E402DE4205}"/>
    <cellStyle name="Comma 4 3" xfId="25299" xr:uid="{30D220F7-E9A6-4476-A6F4-58571074ECDD}"/>
    <cellStyle name="Comma 4 3 10" xfId="25300" xr:uid="{5361E565-D22B-4A99-8154-6D74F234CE8B}"/>
    <cellStyle name="Comma 4 3 10 2" xfId="25301" xr:uid="{8939D501-9BB8-4EDE-8E99-ACAC6D09DC0C}"/>
    <cellStyle name="Comma 4 3 10 3" xfId="25302" xr:uid="{128C5C0E-4376-48A5-AB29-D34D0048F58F}"/>
    <cellStyle name="Comma 4 3 10_AVA DVA EL" xfId="25303" xr:uid="{AF0EA459-CF3B-43E7-A73B-A6048455491E}"/>
    <cellStyle name="Comma 4 3 11" xfId="25304" xr:uid="{E8EF6547-7F4D-4479-AAA8-4DBD1596CF1D}"/>
    <cellStyle name="Comma 4 3 11 2" xfId="25305" xr:uid="{AA03848A-6CDE-4EB9-B6FF-199EC849A3B5}"/>
    <cellStyle name="Comma 4 3 11 3" xfId="25306" xr:uid="{C4F10BC6-413F-4CB2-8709-0A1EA0981625}"/>
    <cellStyle name="Comma 4 3 11_AVA DVA EL" xfId="25307" xr:uid="{BC0FC96F-1BA6-457A-8EC2-BE37E25F4E00}"/>
    <cellStyle name="Comma 4 3 12" xfId="25308" xr:uid="{A7D5733A-5472-4F02-AEBC-BD426E129B4C}"/>
    <cellStyle name="Comma 4 3 12 2" xfId="25309" xr:uid="{8A0237FB-544C-4632-8040-5F1D9B5C512E}"/>
    <cellStyle name="Comma 4 3 12 3" xfId="25310" xr:uid="{C5222036-B221-4254-99BF-15E254171802}"/>
    <cellStyle name="Comma 4 3 12_AVA DVA EL" xfId="25311" xr:uid="{6E89E70E-2EE2-41EA-8F50-D41E6FD0B745}"/>
    <cellStyle name="Comma 4 3 13" xfId="25312" xr:uid="{06DE7094-681E-4077-912F-1DC184722182}"/>
    <cellStyle name="Comma 4 3 2" xfId="25313" xr:uid="{1097BF9E-FCF9-4180-AD41-CA0BCB14B092}"/>
    <cellStyle name="Comma 4 3 2 10" xfId="25314" xr:uid="{208392F8-DC47-438B-9ABA-C8F52A756D7A}"/>
    <cellStyle name="Comma 4 3 2 10 2" xfId="25315" xr:uid="{85E3C89A-EA73-45BF-8892-FEDA01981A78}"/>
    <cellStyle name="Comma 4 3 2 10 3" xfId="25316" xr:uid="{49CF5AAA-333C-4B04-8F4D-C239B7F09D15}"/>
    <cellStyle name="Comma 4 3 2 10_AVA DVA EL" xfId="25317" xr:uid="{31B0FC31-D55E-43B7-B116-64815B35CE9D}"/>
    <cellStyle name="Comma 4 3 2 11" xfId="25318" xr:uid="{56353B50-4A81-40A5-8338-B94A57A2A311}"/>
    <cellStyle name="Comma 4 3 2 12" xfId="25319" xr:uid="{9B027DEA-2EE6-4E01-A9C4-D70483BA750F}"/>
    <cellStyle name="Comma 4 3 2 2" xfId="25320" xr:uid="{36D16D52-4962-4CE5-83ED-50C8D1D122D7}"/>
    <cellStyle name="Comma 4 3 2 2 10" xfId="25321" xr:uid="{4E8D2E78-77E2-483C-B1E6-299B06F35E27}"/>
    <cellStyle name="Comma 4 3 2 2 11" xfId="25322" xr:uid="{C8B30BEE-2C93-45FB-B3A0-C349EFA26B20}"/>
    <cellStyle name="Comma 4 3 2 2 2" xfId="25323" xr:uid="{1195DF74-65A6-4E8D-A5DD-AF32F6AAAF42}"/>
    <cellStyle name="Comma 4 3 2 2 2 2" xfId="25324" xr:uid="{75E65C82-1284-4814-9B12-B4F890F172E2}"/>
    <cellStyle name="Comma 4 3 2 2 2 2 2" xfId="25325" xr:uid="{6AE8C505-EBF9-48BF-93AE-2AB84433A8B8}"/>
    <cellStyle name="Comma 4 3 2 2 2 2 3" xfId="25326" xr:uid="{B50CF972-EC26-4401-A201-D904942AACEE}"/>
    <cellStyle name="Comma 4 3 2 2 2 2_AVA DVA EL" xfId="25327" xr:uid="{C0B5F2A8-A31F-41A8-B5B2-172DFC36AD1C}"/>
    <cellStyle name="Comma 4 3 2 2 2 3" xfId="25328" xr:uid="{416A9EFD-8E67-4166-A8C9-01C8882D177D}"/>
    <cellStyle name="Comma 4 3 2 2 2 3 2" xfId="25329" xr:uid="{0012F41C-0B3C-49F4-89D1-B352EED38393}"/>
    <cellStyle name="Comma 4 3 2 2 2 3 3" xfId="25330" xr:uid="{BE0AE0BE-2611-47E3-AFEB-F13CB455961A}"/>
    <cellStyle name="Comma 4 3 2 2 2 3_AVA DVA EL" xfId="25331" xr:uid="{426EBE63-7B76-4281-9A24-D1520C2AA35E}"/>
    <cellStyle name="Comma 4 3 2 2 2 4" xfId="25332" xr:uid="{4325AD94-1AD3-4FFC-A4D1-53A26B6D0D5E}"/>
    <cellStyle name="Comma 4 3 2 2 2 5" xfId="25333" xr:uid="{FA59773C-2391-49B4-AF5D-77B50DD834E6}"/>
    <cellStyle name="Comma 4 3 2 2 2_AVA DVA EL" xfId="25334" xr:uid="{6866B423-F25F-4382-ADFA-A4E2D2A90AF4}"/>
    <cellStyle name="Comma 4 3 2 2 3" xfId="25335" xr:uid="{FC0C0F0A-BC4A-4593-9449-9BC8B5F74398}"/>
    <cellStyle name="Comma 4 3 2 2 3 2" xfId="25336" xr:uid="{587B3902-3208-4489-BEB7-8E2DB953DE5D}"/>
    <cellStyle name="Comma 4 3 2 2 3 3" xfId="25337" xr:uid="{450FBF00-9601-4161-B7D7-0891F54D18E9}"/>
    <cellStyle name="Comma 4 3 2 2 3_AVA DVA EL" xfId="25338" xr:uid="{CFAAAB93-BAB6-4760-8E6A-D601100DD71D}"/>
    <cellStyle name="Comma 4 3 2 2 4" xfId="25339" xr:uid="{F9A5613C-52B7-43E0-A08B-7A90FBDB7FB3}"/>
    <cellStyle name="Comma 4 3 2 2 4 2" xfId="25340" xr:uid="{473071C3-D42B-40D5-9B85-11D3AA70ADF3}"/>
    <cellStyle name="Comma 4 3 2 2 4 3" xfId="25341" xr:uid="{FEA4203C-0391-4EBE-AED3-F00CCF3A93F5}"/>
    <cellStyle name="Comma 4 3 2 2 4_AVA DVA EL" xfId="25342" xr:uid="{1E43F0C1-5E20-4908-B92A-3A9B218AABDE}"/>
    <cellStyle name="Comma 4 3 2 2 5" xfId="25343" xr:uid="{8A03B260-E6FA-459D-ADBE-C106777699CA}"/>
    <cellStyle name="Comma 4 3 2 2 5 2" xfId="25344" xr:uid="{679ED359-46CF-4049-A0F1-72CF51AB4164}"/>
    <cellStyle name="Comma 4 3 2 2 5 3" xfId="25345" xr:uid="{BEA1C709-6EDC-43A1-BA04-217EAE876435}"/>
    <cellStyle name="Comma 4 3 2 2 5_AVA DVA EL" xfId="25346" xr:uid="{118B6C96-ADB2-47B8-ACD8-379184F8F783}"/>
    <cellStyle name="Comma 4 3 2 2 6" xfId="25347" xr:uid="{054876E5-EF21-4DEE-A056-8C69B76571FA}"/>
    <cellStyle name="Comma 4 3 2 2 6 2" xfId="25348" xr:uid="{3FA6CC76-B6DA-448D-9495-66EA339B0A35}"/>
    <cellStyle name="Comma 4 3 2 2 6 3" xfId="25349" xr:uid="{6ABC69F5-AF18-442A-9666-A910A4FDA7B0}"/>
    <cellStyle name="Comma 4 3 2 2 6_AVA DVA EL" xfId="25350" xr:uid="{F2A282C2-6DFB-4F79-95BD-F020C59D2AB6}"/>
    <cellStyle name="Comma 4 3 2 2 7" xfId="25351" xr:uid="{CE1DC9B3-AA01-4EDF-BD5B-163C7C7CD3BB}"/>
    <cellStyle name="Comma 4 3 2 2 7 2" xfId="25352" xr:uid="{C12ADE91-EB25-47DD-B891-0D4DC9F774D4}"/>
    <cellStyle name="Comma 4 3 2 2 7 3" xfId="25353" xr:uid="{363C829F-DFED-4689-A3EC-C5480458A1DF}"/>
    <cellStyle name="Comma 4 3 2 2 7_AVA DVA EL" xfId="25354" xr:uid="{F85550A5-F608-4222-BA4C-5BD6AF764022}"/>
    <cellStyle name="Comma 4 3 2 2 8" xfId="25355" xr:uid="{044837CA-9452-42C3-8351-76338F960977}"/>
    <cellStyle name="Comma 4 3 2 2 8 2" xfId="25356" xr:uid="{6D680DE3-97BB-48B0-B14D-3CCDCC79769D}"/>
    <cellStyle name="Comma 4 3 2 2 8 3" xfId="25357" xr:uid="{34CFF977-2909-4A35-9EA0-BFE141E2BB64}"/>
    <cellStyle name="Comma 4 3 2 2 8_AVA DVA EL" xfId="25358" xr:uid="{487CF16D-C0E0-4420-936E-76F0E497902C}"/>
    <cellStyle name="Comma 4 3 2 2 9" xfId="25359" xr:uid="{64AAAA34-8461-4F91-A7EC-5AD9AB7C616E}"/>
    <cellStyle name="Comma 4 3 2 2 9 2" xfId="25360" xr:uid="{8995FE3A-BA0F-4314-AFF6-DF094893BA71}"/>
    <cellStyle name="Comma 4 3 2 2 9 3" xfId="25361" xr:uid="{4D327E6B-9267-4754-8E10-CB909F23A5AE}"/>
    <cellStyle name="Comma 4 3 2 2 9_AVA DVA EL" xfId="25362" xr:uid="{A2EFD24A-A537-4779-8EED-D94E230B54A3}"/>
    <cellStyle name="Comma 4 3 2 2_AVA DVA EL" xfId="25363" xr:uid="{DF16616E-890C-4FED-8778-546C974B329B}"/>
    <cellStyle name="Comma 4 3 2 3" xfId="25364" xr:uid="{0C016AAC-59EE-4BC2-9F10-EFE2CCBAA232}"/>
    <cellStyle name="Comma 4 3 2 3 2" xfId="25365" xr:uid="{45D65EA1-F332-4B3C-9C88-646FD3D284FE}"/>
    <cellStyle name="Comma 4 3 2 3 2 2" xfId="25366" xr:uid="{AAEE6DCB-84CB-4CE1-8AF9-C7C549A70A66}"/>
    <cellStyle name="Comma 4 3 2 3 2 3" xfId="25367" xr:uid="{499FC1F5-72BF-41F3-A703-4F7512E8C2E8}"/>
    <cellStyle name="Comma 4 3 2 3 2_AVA DVA EL" xfId="25368" xr:uid="{B53B157A-C912-433D-94BA-73BCDBC245F0}"/>
    <cellStyle name="Comma 4 3 2 3 3" xfId="25369" xr:uid="{0E9EC2E4-4924-4A5A-AA93-3DF40ED7F8D7}"/>
    <cellStyle name="Comma 4 3 2 3 3 2" xfId="25370" xr:uid="{635EF8E0-E1AD-4028-A343-2C938E3B68E9}"/>
    <cellStyle name="Comma 4 3 2 3 3 3" xfId="25371" xr:uid="{CE53A328-D863-4114-BA22-30C70E30F3B6}"/>
    <cellStyle name="Comma 4 3 2 3 3_AVA DVA EL" xfId="25372" xr:uid="{D80332AE-C8E8-4BAA-AFBC-4BB65EDCAB3C}"/>
    <cellStyle name="Comma 4 3 2 3 4" xfId="25373" xr:uid="{5BC8CF48-AA06-4656-A0DA-BFE1D1E32F91}"/>
    <cellStyle name="Comma 4 3 2 3 5" xfId="25374" xr:uid="{80FCA159-BFD5-4A52-9F72-9F01E7FA669B}"/>
    <cellStyle name="Comma 4 3 2 3_AVA DVA EL" xfId="25375" xr:uid="{81FBA394-D21F-4196-A29A-F95FBCF9B122}"/>
    <cellStyle name="Comma 4 3 2 4" xfId="25376" xr:uid="{87D8C953-9B9C-460E-913E-EC9AA200316F}"/>
    <cellStyle name="Comma 4 3 2 4 2" xfId="25377" xr:uid="{2ED7D066-9162-4E6A-9CEC-058D144489AD}"/>
    <cellStyle name="Comma 4 3 2 4 3" xfId="25378" xr:uid="{005A58A5-D025-42F9-ADD1-C45C636B6AD7}"/>
    <cellStyle name="Comma 4 3 2 4_AVA DVA EL" xfId="25379" xr:uid="{B8C8B80C-0BF1-4347-B9DB-518BA14AA36B}"/>
    <cellStyle name="Comma 4 3 2 5" xfId="25380" xr:uid="{386EA806-5405-4573-A57C-E66BAF1EAF0C}"/>
    <cellStyle name="Comma 4 3 2 5 2" xfId="25381" xr:uid="{D83413CC-27BA-4BFC-90FE-43CF9DB9279E}"/>
    <cellStyle name="Comma 4 3 2 5 3" xfId="25382" xr:uid="{97BB6DEA-40A1-4BEE-8C5A-64928C9F8CFD}"/>
    <cellStyle name="Comma 4 3 2 5_AVA DVA EL" xfId="25383" xr:uid="{A8AF8D7C-8463-4B6D-893F-AA86BDCA531E}"/>
    <cellStyle name="Comma 4 3 2 6" xfId="25384" xr:uid="{25708CC3-4AF4-446E-8622-F4A37FAC370F}"/>
    <cellStyle name="Comma 4 3 2 6 2" xfId="25385" xr:uid="{9BA2D599-BE74-48AB-88AD-AE75DBB4F575}"/>
    <cellStyle name="Comma 4 3 2 6 3" xfId="25386" xr:uid="{C645D176-97BB-4AB0-84A6-EB861C3DE038}"/>
    <cellStyle name="Comma 4 3 2 6_AVA DVA EL" xfId="25387" xr:uid="{31284EC8-6E25-454C-B475-81F153483EEC}"/>
    <cellStyle name="Comma 4 3 2 7" xfId="25388" xr:uid="{9DC14B41-9ED2-4700-BE6C-B66D245E390D}"/>
    <cellStyle name="Comma 4 3 2 7 2" xfId="25389" xr:uid="{6832AEE6-6181-4BCB-84D4-DB213D8370A7}"/>
    <cellStyle name="Comma 4 3 2 7 3" xfId="25390" xr:uid="{E9005CF5-9B69-4832-B08F-076B8DD280C6}"/>
    <cellStyle name="Comma 4 3 2 7_AVA DVA EL" xfId="25391" xr:uid="{48333EC3-3169-4ACF-B0E0-C49D94BE24F4}"/>
    <cellStyle name="Comma 4 3 2 8" xfId="25392" xr:uid="{35AAA4CD-57F1-431F-9C99-15B2FE3D9536}"/>
    <cellStyle name="Comma 4 3 2 8 2" xfId="25393" xr:uid="{603C0320-8440-43FA-BA95-73113F4F51CF}"/>
    <cellStyle name="Comma 4 3 2 8 3" xfId="25394" xr:uid="{7DDBD905-5C81-4A4B-88D5-478CEEA9DCA9}"/>
    <cellStyle name="Comma 4 3 2 8_AVA DVA EL" xfId="25395" xr:uid="{4CB649AE-9A22-4685-AA45-B6911265C5BA}"/>
    <cellStyle name="Comma 4 3 2 9" xfId="25396" xr:uid="{CDD19086-EFFD-474D-A643-939B1D35DFE6}"/>
    <cellStyle name="Comma 4 3 2 9 2" xfId="25397" xr:uid="{7E56DBD5-BE59-438D-ACE1-3BC9070682DC}"/>
    <cellStyle name="Comma 4 3 2 9 3" xfId="25398" xr:uid="{322227FC-CC3D-4AE2-BE88-B23D7D8F3A83}"/>
    <cellStyle name="Comma 4 3 2 9_AVA DVA EL" xfId="25399" xr:uid="{0C4A3537-28AD-4B56-BE5D-8417E5D715E1}"/>
    <cellStyle name="Comma 4 3 2_AVA DVA EL" xfId="25400" xr:uid="{FBF815C0-ED7C-42F5-932F-505327DC2A96}"/>
    <cellStyle name="Comma 4 3 3" xfId="25401" xr:uid="{A18B032B-EF13-470D-B626-E4A8A68EC6BF}"/>
    <cellStyle name="Comma 4 3 3 10" xfId="25402" xr:uid="{6E2C5387-4BD5-4BB1-8E3C-30962CD9CB3E}"/>
    <cellStyle name="Comma 4 3 3 11" xfId="25403" xr:uid="{6F423B52-5F25-431B-BE6B-F885536E00B7}"/>
    <cellStyle name="Comma 4 3 3 2" xfId="25404" xr:uid="{4AC748AF-8827-42B5-9ABD-2154F34FD052}"/>
    <cellStyle name="Comma 4 3 3 2 2" xfId="25405" xr:uid="{38B1118C-0AEB-4C4B-935F-532CC387205A}"/>
    <cellStyle name="Comma 4 3 3 2 2 2" xfId="25406" xr:uid="{CC466D2A-9BE4-4163-99FA-91359C1FE0E9}"/>
    <cellStyle name="Comma 4 3 3 2 2 3" xfId="25407" xr:uid="{2D1B68E8-E3E8-4A5A-83D5-77063042AF2C}"/>
    <cellStyle name="Comma 4 3 3 2 2_AVA DVA EL" xfId="25408" xr:uid="{29DA04F6-9580-4EF3-BC06-5C07AD221866}"/>
    <cellStyle name="Comma 4 3 3 2 3" xfId="25409" xr:uid="{DE2616AA-007A-43F8-92B5-ED8F450AA911}"/>
    <cellStyle name="Comma 4 3 3 2 3 2" xfId="25410" xr:uid="{52B8A507-CED3-430D-9EE5-E5F2D5B40079}"/>
    <cellStyle name="Comma 4 3 3 2 3 3" xfId="25411" xr:uid="{3BC3ED3A-66C6-40B7-971D-9891E4EA0BDF}"/>
    <cellStyle name="Comma 4 3 3 2 3_AVA DVA EL" xfId="25412" xr:uid="{7B03BA42-96B9-4606-953F-8CA6F1256ED7}"/>
    <cellStyle name="Comma 4 3 3 2 4" xfId="25413" xr:uid="{B020C43F-0892-4661-B157-4AEC11C93416}"/>
    <cellStyle name="Comma 4 3 3 2 5" xfId="25414" xr:uid="{9A4C1E79-3C3F-4F20-8DB7-AB399BBDA756}"/>
    <cellStyle name="Comma 4 3 3 2_AVA DVA EL" xfId="25415" xr:uid="{B90D6C37-A275-44A4-820F-B7ABE731A858}"/>
    <cellStyle name="Comma 4 3 3 3" xfId="25416" xr:uid="{2AAE7A84-A6A8-4F78-BD96-DE598FE4220C}"/>
    <cellStyle name="Comma 4 3 3 3 2" xfId="25417" xr:uid="{4A3E1B2F-792E-4064-879E-7F45758F717D}"/>
    <cellStyle name="Comma 4 3 3 3 3" xfId="25418" xr:uid="{7EC1CB70-4DA9-48E3-BA07-35C4B6789E7C}"/>
    <cellStyle name="Comma 4 3 3 3_AVA DVA EL" xfId="25419" xr:uid="{743E80C0-7277-44AC-AFAD-05825AEECF13}"/>
    <cellStyle name="Comma 4 3 3 4" xfId="25420" xr:uid="{6E8F3D0A-A072-41CF-A6AA-FAB5EA3AE974}"/>
    <cellStyle name="Comma 4 3 3 4 2" xfId="25421" xr:uid="{1029BFB9-7D3A-4216-8898-17EC9FAE922E}"/>
    <cellStyle name="Comma 4 3 3 4 3" xfId="25422" xr:uid="{8E8CA3CF-4EA1-4513-8F0B-ED3CC59AA12D}"/>
    <cellStyle name="Comma 4 3 3 4_AVA DVA EL" xfId="25423" xr:uid="{34C3D7C6-6F83-4A49-8914-0A5C0E9F742B}"/>
    <cellStyle name="Comma 4 3 3 5" xfId="25424" xr:uid="{E9E888EF-793E-4DC1-9AB5-946CDC3193BC}"/>
    <cellStyle name="Comma 4 3 3 5 2" xfId="25425" xr:uid="{89E8B65C-FCA9-4005-A7B7-E0189FA50E2C}"/>
    <cellStyle name="Comma 4 3 3 5 3" xfId="25426" xr:uid="{2994EF7A-681B-4CFC-B8BF-C5A3901A9C50}"/>
    <cellStyle name="Comma 4 3 3 5_AVA DVA EL" xfId="25427" xr:uid="{8FBC9669-4CAD-4591-B2CB-9963AEF5E856}"/>
    <cellStyle name="Comma 4 3 3 6" xfId="25428" xr:uid="{DBC1BD9C-2D1A-4321-87AC-E691BEA42A65}"/>
    <cellStyle name="Comma 4 3 3 6 2" xfId="25429" xr:uid="{C6DD2DFA-613F-4CA3-92C0-7E92A3A1EA04}"/>
    <cellStyle name="Comma 4 3 3 6 3" xfId="25430" xr:uid="{CB6C458C-8B73-40F5-B3D3-40F52580E7FB}"/>
    <cellStyle name="Comma 4 3 3 6_AVA DVA EL" xfId="25431" xr:uid="{CD96F035-1F2E-42E2-8245-BA21F5E62731}"/>
    <cellStyle name="Comma 4 3 3 7" xfId="25432" xr:uid="{3B15A153-07F0-4E79-AF89-36C3D2945CED}"/>
    <cellStyle name="Comma 4 3 3 7 2" xfId="25433" xr:uid="{3899E8B6-5249-4E46-84B9-C82494D70E63}"/>
    <cellStyle name="Comma 4 3 3 7 3" xfId="25434" xr:uid="{358A82D0-4A2B-487D-B9E2-71630D5DF186}"/>
    <cellStyle name="Comma 4 3 3 7_AVA DVA EL" xfId="25435" xr:uid="{819A0878-3AEE-4C37-95BD-846B20F31F5D}"/>
    <cellStyle name="Comma 4 3 3 8" xfId="25436" xr:uid="{3A311CD0-0C06-4529-8053-D25FEB421903}"/>
    <cellStyle name="Comma 4 3 3 8 2" xfId="25437" xr:uid="{48A94608-5012-4299-A1E4-334F42F5BC76}"/>
    <cellStyle name="Comma 4 3 3 8 3" xfId="25438" xr:uid="{71E6181A-4095-41A6-8CE7-B3AF30FE37D7}"/>
    <cellStyle name="Comma 4 3 3 8_AVA DVA EL" xfId="25439" xr:uid="{7339CA4C-38D9-4DB4-852C-8F48C313C722}"/>
    <cellStyle name="Comma 4 3 3 9" xfId="25440" xr:uid="{B4331ADE-4C2B-43CE-B639-9B08F989A2A3}"/>
    <cellStyle name="Comma 4 3 3 9 2" xfId="25441" xr:uid="{5043BC8F-DDC6-410E-9B67-BDC8D1C227FD}"/>
    <cellStyle name="Comma 4 3 3 9 3" xfId="25442" xr:uid="{CFC60254-5B83-4AF8-9FFE-D17525A583EE}"/>
    <cellStyle name="Comma 4 3 3 9_AVA DVA EL" xfId="25443" xr:uid="{0A0F21CE-60BC-4B9E-B2BD-07569F9ED8E6}"/>
    <cellStyle name="Comma 4 3 3_AVA DVA EL" xfId="25444" xr:uid="{57FEC307-08B6-4843-9CA4-E21FB525829A}"/>
    <cellStyle name="Comma 4 3 4" xfId="25445" xr:uid="{2CD938E0-7DB5-4A95-87CA-299C7276D91E}"/>
    <cellStyle name="Comma 4 3 4 2" xfId="25446" xr:uid="{7F04D5A8-1380-4AE1-868B-29DE0733B37A}"/>
    <cellStyle name="Comma 4 3 4 2 2" xfId="25447" xr:uid="{42E528D1-AA60-4F2E-B932-1D113C434299}"/>
    <cellStyle name="Comma 4 3 4 2 3" xfId="25448" xr:uid="{ACBBE88C-82B9-4294-8366-EFD9296F83A3}"/>
    <cellStyle name="Comma 4 3 4 2_AVA DVA EL" xfId="25449" xr:uid="{4DD900FC-BB2F-4BF9-BFE1-937CA43F1888}"/>
    <cellStyle name="Comma 4 3 4 3" xfId="25450" xr:uid="{8CD14375-4C52-45BB-9213-683413B6D0D6}"/>
    <cellStyle name="Comma 4 3 4 3 2" xfId="25451" xr:uid="{4C4B942A-7124-4FDB-B143-133828F1EC13}"/>
    <cellStyle name="Comma 4 3 4 3 3" xfId="25452" xr:uid="{0387A134-0176-4EA2-BFEB-4B96952CD411}"/>
    <cellStyle name="Comma 4 3 4 3_AVA DVA EL" xfId="25453" xr:uid="{61277823-3A4F-4579-81BC-4899F213295F}"/>
    <cellStyle name="Comma 4 3 4 4" xfId="25454" xr:uid="{106D029D-4291-4714-B552-08728FAA0325}"/>
    <cellStyle name="Comma 4 3 4 5" xfId="25455" xr:uid="{6B516484-EF21-479C-97D4-E7AFE1023441}"/>
    <cellStyle name="Comma 4 3 4_AVA DVA EL" xfId="25456" xr:uid="{6596A54A-3BC4-40E9-84A4-2374B4AFE044}"/>
    <cellStyle name="Comma 4 3 5" xfId="25457" xr:uid="{382F0A5C-207E-4C89-908C-C5309607A616}"/>
    <cellStyle name="Comma 4 3 5 2" xfId="25458" xr:uid="{30957F8A-C9A9-4C99-805F-B20999DCC492}"/>
    <cellStyle name="Comma 4 3 5 3" xfId="25459" xr:uid="{2F0128EF-BB66-4D3F-B737-D167083F65F7}"/>
    <cellStyle name="Comma 4 3 5_AVA DVA EL" xfId="25460" xr:uid="{51967462-EED2-4196-8787-5C7151DF51B0}"/>
    <cellStyle name="Comma 4 3 6" xfId="25461" xr:uid="{35DB9065-0FBC-4A9A-A7B2-985484148634}"/>
    <cellStyle name="Comma 4 3 6 2" xfId="25462" xr:uid="{18D0DAFF-8B78-4C88-9AF5-357C4FC39689}"/>
    <cellStyle name="Comma 4 3 6 3" xfId="25463" xr:uid="{77BB54C8-65AB-417A-AC58-DD00F5CFFACE}"/>
    <cellStyle name="Comma 4 3 6_AVA DVA EL" xfId="25464" xr:uid="{159F6849-1E7F-47A3-9873-926696EA1CC0}"/>
    <cellStyle name="Comma 4 3 7" xfId="25465" xr:uid="{2AF7205C-5F3C-483E-8A78-35F50FDA154E}"/>
    <cellStyle name="Comma 4 3 7 2" xfId="25466" xr:uid="{86D1613C-5F39-42E4-9FAF-C00A05DE6DB7}"/>
    <cellStyle name="Comma 4 3 7 3" xfId="25467" xr:uid="{2F13D45D-4B46-4EDF-8291-43EFA8A2785D}"/>
    <cellStyle name="Comma 4 3 7_AVA DVA EL" xfId="25468" xr:uid="{27E4CA90-03EB-42B2-BFB4-2B2204066CBB}"/>
    <cellStyle name="Comma 4 3 8" xfId="25469" xr:uid="{012185BA-13F7-4931-9CCE-CF389D7500F0}"/>
    <cellStyle name="Comma 4 3 8 2" xfId="25470" xr:uid="{7AFE4E73-7269-4EBE-B53E-72D86B994F72}"/>
    <cellStyle name="Comma 4 3 8 3" xfId="25471" xr:uid="{8FB6CF30-E110-47AA-AD01-E5707C410AF1}"/>
    <cellStyle name="Comma 4 3 8_AVA DVA EL" xfId="25472" xr:uid="{F996183B-701D-4F81-8E93-0E55FB747066}"/>
    <cellStyle name="Comma 4 3 9" xfId="25473" xr:uid="{9EF878AD-C924-446C-8B2A-5F494DD20422}"/>
    <cellStyle name="Comma 4 3 9 2" xfId="25474" xr:uid="{FA84B5C6-1C35-486F-8529-B52CF3A751F4}"/>
    <cellStyle name="Comma 4 3 9 3" xfId="25475" xr:uid="{88F8266F-37F7-49C1-9E99-F9A110304427}"/>
    <cellStyle name="Comma 4 3 9_AVA DVA EL" xfId="25476" xr:uid="{BFD2D6E9-03B1-465E-86F2-5EFB9797651C}"/>
    <cellStyle name="Comma 4 3_AVA DVA EL" xfId="25477" xr:uid="{7B4633EE-54A5-4394-9A5B-000AD5074F14}"/>
    <cellStyle name="Comma 4 4" xfId="25478" xr:uid="{F1C2EA16-692A-43DB-AB93-46A6F64139F8}"/>
    <cellStyle name="Comma 4 4 10" xfId="25479" xr:uid="{47AB305E-3448-4116-B2C4-B25D3544C697}"/>
    <cellStyle name="Comma 4 4 10 2" xfId="25480" xr:uid="{682C16ED-DB9A-4392-8142-5BC1EA2CFBD1}"/>
    <cellStyle name="Comma 4 4 10 3" xfId="25481" xr:uid="{6E3E166F-2CE9-466C-BE8B-1E21F570A5D2}"/>
    <cellStyle name="Comma 4 4 10_AVA DVA EL" xfId="25482" xr:uid="{FE4B872B-8C41-473B-90BD-FD43688ACB6D}"/>
    <cellStyle name="Comma 4 4 11" xfId="25483" xr:uid="{4FF146CE-6F67-490D-B1D0-46DD10E48BB0}"/>
    <cellStyle name="Comma 4 4 11 2" xfId="25484" xr:uid="{6DA58137-30DA-4341-BA95-DF8D1DDF3B2D}"/>
    <cellStyle name="Comma 4 4 11 3" xfId="25485" xr:uid="{16276481-89B4-477F-9C6D-41A5DA41ABF9}"/>
    <cellStyle name="Comma 4 4 11_AVA DVA EL" xfId="25486" xr:uid="{E67F6624-884D-4A64-913B-73F063B372FD}"/>
    <cellStyle name="Comma 4 4 12" xfId="25487" xr:uid="{0C1016F3-FCEA-4CFA-93EE-14EBDC5DFCA6}"/>
    <cellStyle name="Comma 4 4 13" xfId="25488" xr:uid="{6362885D-2EAF-40ED-B5FA-2705F935B714}"/>
    <cellStyle name="Comma 4 4 2" xfId="25489" xr:uid="{DD511978-8E1B-4D22-AAEC-F5EDB8B6EE91}"/>
    <cellStyle name="Comma 4 4 2 10" xfId="25490" xr:uid="{25BF86F1-D841-4D90-BB9D-12A04422ECBD}"/>
    <cellStyle name="Comma 4 4 2 11" xfId="25491" xr:uid="{54DB741E-B017-4E58-9D6A-4320E90ABB17}"/>
    <cellStyle name="Comma 4 4 2 2" xfId="25492" xr:uid="{4010F8E8-4901-46A3-9E20-49B5F3048766}"/>
    <cellStyle name="Comma 4 4 2 2 2" xfId="25493" xr:uid="{B7501739-412A-4A8C-B288-6CC0CBCBF953}"/>
    <cellStyle name="Comma 4 4 2 2 2 2" xfId="25494" xr:uid="{7F486126-6F0B-4CDC-9C11-CEB6FEA635FA}"/>
    <cellStyle name="Comma 4 4 2 2 2 3" xfId="25495" xr:uid="{D77CA475-186F-49ED-8225-D15A12ACBD88}"/>
    <cellStyle name="Comma 4 4 2 2 2_AVA DVA EL" xfId="25496" xr:uid="{8FFEE494-DEAD-4B9A-B98A-84099A13DE8A}"/>
    <cellStyle name="Comma 4 4 2 2 3" xfId="25497" xr:uid="{546FCC6A-0EB9-436A-B228-18FEBD2FFBAA}"/>
    <cellStyle name="Comma 4 4 2 2 3 2" xfId="25498" xr:uid="{DA77E5ED-79D6-472A-9125-8B4807CA54F9}"/>
    <cellStyle name="Comma 4 4 2 2 3 3" xfId="25499" xr:uid="{CFA04C59-D89E-4CD8-AFFF-0572A259E389}"/>
    <cellStyle name="Comma 4 4 2 2 3_AVA DVA EL" xfId="25500" xr:uid="{33510C5C-516C-4196-970D-BCB95BC5B341}"/>
    <cellStyle name="Comma 4 4 2 2 4" xfId="25501" xr:uid="{41ACB799-E294-4E5A-9F6C-0B85B3A185AC}"/>
    <cellStyle name="Comma 4 4 2 2 5" xfId="25502" xr:uid="{2BAFF3F9-BABD-46B0-B200-42B9E7273863}"/>
    <cellStyle name="Comma 4 4 2 2_AVA DVA EL" xfId="25503" xr:uid="{750E7C3A-507F-41AE-BBCD-78668D7C1D86}"/>
    <cellStyle name="Comma 4 4 2 3" xfId="25504" xr:uid="{0E812619-9B6E-4AAC-B18F-4A3B8FB51955}"/>
    <cellStyle name="Comma 4 4 2 3 2" xfId="25505" xr:uid="{761F6904-DBE4-4193-9DD6-828517EECE1B}"/>
    <cellStyle name="Comma 4 4 2 3 3" xfId="25506" xr:uid="{8415C799-71B8-4F0E-9E24-875933C02425}"/>
    <cellStyle name="Comma 4 4 2 3_AVA DVA EL" xfId="25507" xr:uid="{882789DE-F928-407C-897A-CEFFB710F2AB}"/>
    <cellStyle name="Comma 4 4 2 4" xfId="25508" xr:uid="{B0AD7620-4169-448C-A406-F4DA2D89B32B}"/>
    <cellStyle name="Comma 4 4 2 4 2" xfId="25509" xr:uid="{74987842-E880-4F1C-A948-6023771B355F}"/>
    <cellStyle name="Comma 4 4 2 4 3" xfId="25510" xr:uid="{C3C269DA-264C-4732-81E9-B11103BEA020}"/>
    <cellStyle name="Comma 4 4 2 4_AVA DVA EL" xfId="25511" xr:uid="{42B09F85-A6ED-45B8-ACF4-42ABE8284652}"/>
    <cellStyle name="Comma 4 4 2 5" xfId="25512" xr:uid="{EAC93972-8EDD-40DF-8605-9E85849AEE9B}"/>
    <cellStyle name="Comma 4 4 2 5 2" xfId="25513" xr:uid="{B682FA07-1CB1-4E97-AA16-A206943633C3}"/>
    <cellStyle name="Comma 4 4 2 5 3" xfId="25514" xr:uid="{7D5EA0D2-CC7F-4323-AFA5-65C7F142D939}"/>
    <cellStyle name="Comma 4 4 2 5_AVA DVA EL" xfId="25515" xr:uid="{17C32665-A148-45D6-9C95-DAA5271327BA}"/>
    <cellStyle name="Comma 4 4 2 6" xfId="25516" xr:uid="{398A1CC1-340C-4812-BBFB-4CF2B1AA9B25}"/>
    <cellStyle name="Comma 4 4 2 6 2" xfId="25517" xr:uid="{E81D139C-3309-4EAF-AC03-F709DB3DBAA1}"/>
    <cellStyle name="Comma 4 4 2 6 3" xfId="25518" xr:uid="{AD0AA67C-9349-42E5-B0AB-9077072E1813}"/>
    <cellStyle name="Comma 4 4 2 6_AVA DVA EL" xfId="25519" xr:uid="{99C35CB1-68B3-419C-BE9C-7C504E985650}"/>
    <cellStyle name="Comma 4 4 2 7" xfId="25520" xr:uid="{1ED055FE-8E31-47DE-B7A5-6F3F4EBDC49B}"/>
    <cellStyle name="Comma 4 4 2 7 2" xfId="25521" xr:uid="{2AAA2F09-AD9C-4A1F-AA6B-6ACB23980EE6}"/>
    <cellStyle name="Comma 4 4 2 7 3" xfId="25522" xr:uid="{0357EBF4-1F35-4EB4-AB1A-6285C08C5274}"/>
    <cellStyle name="Comma 4 4 2 7_AVA DVA EL" xfId="25523" xr:uid="{941CF1A0-16B3-4378-A182-9EEF1E8C51C9}"/>
    <cellStyle name="Comma 4 4 2 8" xfId="25524" xr:uid="{CA5C71E0-22EE-4EA6-ABBB-DD5F259E1BD1}"/>
    <cellStyle name="Comma 4 4 2 8 2" xfId="25525" xr:uid="{74F62C44-8F51-44EE-9284-4E618E78434F}"/>
    <cellStyle name="Comma 4 4 2 8 3" xfId="25526" xr:uid="{48CE7CD6-8BD6-4996-98A2-B57067ED16CE}"/>
    <cellStyle name="Comma 4 4 2 8_AVA DVA EL" xfId="25527" xr:uid="{863C19F2-8EE1-4540-A4F4-FE6DF976B37F}"/>
    <cellStyle name="Comma 4 4 2 9" xfId="25528" xr:uid="{1406EFC6-E466-4811-AF51-3CD342E53A34}"/>
    <cellStyle name="Comma 4 4 2 9 2" xfId="25529" xr:uid="{C99E79A7-5CF8-46E4-987B-B920821DACC1}"/>
    <cellStyle name="Comma 4 4 2 9 3" xfId="25530" xr:uid="{57857F2A-7475-48BF-ADA9-C11271CE7513}"/>
    <cellStyle name="Comma 4 4 2 9_AVA DVA EL" xfId="25531" xr:uid="{8E2CF327-F9A0-486A-A5DC-592C0D218D4C}"/>
    <cellStyle name="Comma 4 4 2_AVA DVA EL" xfId="25532" xr:uid="{D5F756E8-EAB4-4F69-B5AA-130572CB1AF3}"/>
    <cellStyle name="Comma 4 4 3" xfId="25533" xr:uid="{DD830888-E323-4B1C-96B8-799525877EDA}"/>
    <cellStyle name="Comma 4 4 3 10" xfId="25534" xr:uid="{6FEDD179-0B16-468E-B7F5-C383B161C04F}"/>
    <cellStyle name="Comma 4 4 3 11" xfId="25535" xr:uid="{CFF0C7E6-418D-472F-9FA8-E48E4F23BEB5}"/>
    <cellStyle name="Comma 4 4 3 2" xfId="25536" xr:uid="{56EE7618-BC61-4F79-A9A9-97E4DFA51085}"/>
    <cellStyle name="Comma 4 4 3 2 2" xfId="25537" xr:uid="{6C242515-4C12-4233-B324-B8F5B593A1B2}"/>
    <cellStyle name="Comma 4 4 3 2 2 2" xfId="25538" xr:uid="{6C8D3333-ACB4-4AAE-9FB3-F0457E4A2B6C}"/>
    <cellStyle name="Comma 4 4 3 2 2 3" xfId="25539" xr:uid="{4791636C-D3E2-4F90-9D3D-2E74ED21A764}"/>
    <cellStyle name="Comma 4 4 3 2 2_AVA DVA EL" xfId="25540" xr:uid="{0D0582F1-2D48-4364-8022-9FC35AD10F24}"/>
    <cellStyle name="Comma 4 4 3 2 3" xfId="25541" xr:uid="{6A280EFA-CEFC-4E37-BD55-F90C5B8AAFF7}"/>
    <cellStyle name="Comma 4 4 3 2 3 2" xfId="25542" xr:uid="{0246827D-1D29-4118-9922-5285769BD25F}"/>
    <cellStyle name="Comma 4 4 3 2 3 3" xfId="25543" xr:uid="{6239ECB5-A259-40BB-A627-FEBAA090BF16}"/>
    <cellStyle name="Comma 4 4 3 2 3_AVA DVA EL" xfId="25544" xr:uid="{1C48F827-1F46-4C33-AAFD-6791151000F6}"/>
    <cellStyle name="Comma 4 4 3 2 4" xfId="25545" xr:uid="{B435A06A-6154-4F95-8FDE-0DA376FA1EE8}"/>
    <cellStyle name="Comma 4 4 3 2 5" xfId="25546" xr:uid="{3226EA0F-4BD8-4170-9819-4FD2324EF185}"/>
    <cellStyle name="Comma 4 4 3 2_AVA DVA EL" xfId="25547" xr:uid="{B04B877D-6108-4707-AC0B-8EFAFC9B01F1}"/>
    <cellStyle name="Comma 4 4 3 3" xfId="25548" xr:uid="{7300B0FD-5E3C-4610-8113-FC2E575042C1}"/>
    <cellStyle name="Comma 4 4 3 3 2" xfId="25549" xr:uid="{EC9E42C6-728E-4D37-8DB5-DD221EE9298C}"/>
    <cellStyle name="Comma 4 4 3 3 3" xfId="25550" xr:uid="{71DE8034-957D-4F18-8C7E-2EAA35019830}"/>
    <cellStyle name="Comma 4 4 3 3_AVA DVA EL" xfId="25551" xr:uid="{97FC45C8-916B-4666-99DC-B83167E2351B}"/>
    <cellStyle name="Comma 4 4 3 4" xfId="25552" xr:uid="{8FE9DDB7-650F-459C-9208-110285F6AAF8}"/>
    <cellStyle name="Comma 4 4 3 4 2" xfId="25553" xr:uid="{4B3A54C1-0D9A-43BC-A1B0-AD91CA7ED5D4}"/>
    <cellStyle name="Comma 4 4 3 4 3" xfId="25554" xr:uid="{7D2810CD-95A1-47AC-9E36-146878FF85AE}"/>
    <cellStyle name="Comma 4 4 3 4_AVA DVA EL" xfId="25555" xr:uid="{D318B6E5-4377-4D84-9BB7-78B227EFF261}"/>
    <cellStyle name="Comma 4 4 3 5" xfId="25556" xr:uid="{20762530-D34F-41D2-87D4-0115C57300D4}"/>
    <cellStyle name="Comma 4 4 3 5 2" xfId="25557" xr:uid="{84D86EAF-4282-4C55-A50D-52EEB90CB084}"/>
    <cellStyle name="Comma 4 4 3 5 3" xfId="25558" xr:uid="{7523C88C-4368-402B-AFF4-0354D763CA08}"/>
    <cellStyle name="Comma 4 4 3 5_AVA DVA EL" xfId="25559" xr:uid="{D7C27DB9-3F0D-47D6-930C-70D5E624AED6}"/>
    <cellStyle name="Comma 4 4 3 6" xfId="25560" xr:uid="{D070F565-CBA5-4E77-A21C-945BAE7E7DF7}"/>
    <cellStyle name="Comma 4 4 3 6 2" xfId="25561" xr:uid="{708A375F-8B5C-44C9-8442-1FED0786FB12}"/>
    <cellStyle name="Comma 4 4 3 6 3" xfId="25562" xr:uid="{B8AE00E0-D560-4EA5-AD7C-097B02145891}"/>
    <cellStyle name="Comma 4 4 3 6_AVA DVA EL" xfId="25563" xr:uid="{E6CD56CF-AC35-4B41-BB7A-86865B474317}"/>
    <cellStyle name="Comma 4 4 3 7" xfId="25564" xr:uid="{BABE6BA9-28C7-4E49-83E4-90AFB0D7F659}"/>
    <cellStyle name="Comma 4 4 3 7 2" xfId="25565" xr:uid="{367C77F4-9830-49CA-BA7E-A9A464BD8876}"/>
    <cellStyle name="Comma 4 4 3 7 3" xfId="25566" xr:uid="{246ABD26-645C-4C37-B05B-A2E964A1CF23}"/>
    <cellStyle name="Comma 4 4 3 7_AVA DVA EL" xfId="25567" xr:uid="{6953F996-0960-43A6-A1F8-173D410CFF3C}"/>
    <cellStyle name="Comma 4 4 3 8" xfId="25568" xr:uid="{A8238092-BB4A-41F3-B7F5-9518397D0568}"/>
    <cellStyle name="Comma 4 4 3 8 2" xfId="25569" xr:uid="{30BCE52D-D361-45DC-A3FE-95872735AA13}"/>
    <cellStyle name="Comma 4 4 3 8 3" xfId="25570" xr:uid="{63B099EC-6C1F-42F0-A7CF-46187E71C299}"/>
    <cellStyle name="Comma 4 4 3 8_AVA DVA EL" xfId="25571" xr:uid="{B4EF550B-77AC-43F1-BFB7-2C8EF9582B86}"/>
    <cellStyle name="Comma 4 4 3 9" xfId="25572" xr:uid="{C20811DC-0CF8-4472-9A13-D582ADD5E133}"/>
    <cellStyle name="Comma 4 4 3 9 2" xfId="25573" xr:uid="{E67BE714-F796-47E0-80F0-3268D84740D9}"/>
    <cellStyle name="Comma 4 4 3 9 3" xfId="25574" xr:uid="{17BB97B7-4AA8-4EF1-AFA0-413EFB754281}"/>
    <cellStyle name="Comma 4 4 3 9_AVA DVA EL" xfId="25575" xr:uid="{89B55661-AE41-47BC-955A-D58D4DDC9935}"/>
    <cellStyle name="Comma 4 4 3_AVA DVA EL" xfId="25576" xr:uid="{578496ED-1B27-4E95-A38E-EA5EB0947573}"/>
    <cellStyle name="Comma 4 4 4" xfId="25577" xr:uid="{FDFF1BB0-7484-44E3-963A-42006BAFEFEF}"/>
    <cellStyle name="Comma 4 4 4 2" xfId="25578" xr:uid="{F30B02DA-BE9D-4036-A7EA-E6F9B5B9A745}"/>
    <cellStyle name="Comma 4 4 4 2 2" xfId="25579" xr:uid="{641821D0-04D4-41E1-BC3F-CD67428FA0C2}"/>
    <cellStyle name="Comma 4 4 4 2 3" xfId="25580" xr:uid="{3A1E7D19-619C-4CF1-A6EB-5E62C1D9EC03}"/>
    <cellStyle name="Comma 4 4 4 2_AVA DVA EL" xfId="25581" xr:uid="{B4D4572F-0014-4E14-841A-CE2286E205AE}"/>
    <cellStyle name="Comma 4 4 4 3" xfId="25582" xr:uid="{FE12749B-91BB-4751-ADB3-372C083A6310}"/>
    <cellStyle name="Comma 4 4 4 3 2" xfId="25583" xr:uid="{F2023750-A338-4997-B1CB-A33186204CA7}"/>
    <cellStyle name="Comma 4 4 4 3 3" xfId="25584" xr:uid="{6D23287C-AF91-4B81-89FF-00C13D178011}"/>
    <cellStyle name="Comma 4 4 4 3_AVA DVA EL" xfId="25585" xr:uid="{D5035C9F-D8DB-4F0C-8926-D53E1471CC63}"/>
    <cellStyle name="Comma 4 4 4 4" xfId="25586" xr:uid="{294048CE-0194-4395-9585-896455D72D4D}"/>
    <cellStyle name="Comma 4 4 4 5" xfId="25587" xr:uid="{5B3F99C6-4C5E-47FC-8C73-E8A57A4B9C91}"/>
    <cellStyle name="Comma 4 4 4_AVA DVA EL" xfId="25588" xr:uid="{225C163F-5BF6-40A3-9D3F-DBAC7BDF4ACB}"/>
    <cellStyle name="Comma 4 4 5" xfId="25589" xr:uid="{88D25CDD-FA32-43C5-85E8-059DF8B98B20}"/>
    <cellStyle name="Comma 4 4 5 2" xfId="25590" xr:uid="{52D2D9EC-7681-4A36-956D-BC6CEC101B1C}"/>
    <cellStyle name="Comma 4 4 5 3" xfId="25591" xr:uid="{A1D23258-5934-4C62-A43F-B477B368FB48}"/>
    <cellStyle name="Comma 4 4 5_AVA DVA EL" xfId="25592" xr:uid="{CE599040-8332-4E85-85F3-8066DCEDEDFD}"/>
    <cellStyle name="Comma 4 4 6" xfId="25593" xr:uid="{C77AC450-1889-490A-ADBD-FBCE663DF638}"/>
    <cellStyle name="Comma 4 4 6 2" xfId="25594" xr:uid="{CD578DA4-26B9-443B-BD47-840EB8CD038D}"/>
    <cellStyle name="Comma 4 4 6 3" xfId="25595" xr:uid="{EF282BE8-5785-45B0-95AD-4B53A4553C34}"/>
    <cellStyle name="Comma 4 4 6_AVA DVA EL" xfId="25596" xr:uid="{7F578487-99CE-445C-901E-FC9E321B9576}"/>
    <cellStyle name="Comma 4 4 7" xfId="25597" xr:uid="{4188C4C8-8EE2-40A3-9A6D-A9438F40B07E}"/>
    <cellStyle name="Comma 4 4 7 2" xfId="25598" xr:uid="{F61D49E7-1635-4D7D-A24C-48BD7D129930}"/>
    <cellStyle name="Comma 4 4 7 3" xfId="25599" xr:uid="{1D37E8EF-DA2C-452D-85A2-A4C7051953CB}"/>
    <cellStyle name="Comma 4 4 7_AVA DVA EL" xfId="25600" xr:uid="{247EE6AD-7D51-487B-864E-CFDA0E94AC44}"/>
    <cellStyle name="Comma 4 4 8" xfId="25601" xr:uid="{D19C0BC4-9B55-4701-A589-41BA7BAD20D5}"/>
    <cellStyle name="Comma 4 4 8 2" xfId="25602" xr:uid="{881B0603-A083-4E03-B027-2B4C9FD4DA17}"/>
    <cellStyle name="Comma 4 4 8 3" xfId="25603" xr:uid="{28E544B3-65DD-4E37-A8F3-D5C955657C0A}"/>
    <cellStyle name="Comma 4 4 8_AVA DVA EL" xfId="25604" xr:uid="{F8330E2A-9D83-450B-90E1-C117F591BA21}"/>
    <cellStyle name="Comma 4 4 9" xfId="25605" xr:uid="{937E3F14-1A0C-4D23-B130-F4337C91AA75}"/>
    <cellStyle name="Comma 4 4 9 2" xfId="25606" xr:uid="{300D94A5-B384-4861-A3B0-BE786AB5FF62}"/>
    <cellStyle name="Comma 4 4 9 3" xfId="25607" xr:uid="{BBD0A98B-D043-4415-BBCD-40AE8127B0B3}"/>
    <cellStyle name="Comma 4 4 9_AVA DVA EL" xfId="25608" xr:uid="{1699C16C-2929-441D-9250-4F4F5F36461B}"/>
    <cellStyle name="Comma 4 4_AVA DVA EL" xfId="25609" xr:uid="{6DA99ECC-5FF0-469F-A14E-B45D4ADC4D26}"/>
    <cellStyle name="Comma 4 5" xfId="25610" xr:uid="{4700B5C8-6AA8-4D9E-A3C6-B5584885AAA9}"/>
    <cellStyle name="Comma 4 5 10" xfId="25611" xr:uid="{B07D9B3D-3EEB-44E5-AD2B-B6A9B5F926AB}"/>
    <cellStyle name="Comma 4 5 10 2" xfId="25612" xr:uid="{D8517945-091B-4019-9DE4-30EB1097E402}"/>
    <cellStyle name="Comma 4 5 10 3" xfId="25613" xr:uid="{2497A8F2-BAE3-486C-BC1D-03DFC96A1DA7}"/>
    <cellStyle name="Comma 4 5 10_AVA DVA EL" xfId="25614" xr:uid="{71C79130-1130-42E2-932A-A62FDF74BDD0}"/>
    <cellStyle name="Comma 4 5 11" xfId="25615" xr:uid="{A1F4CEB1-97E1-46FF-8028-A7605ED576C6}"/>
    <cellStyle name="Comma 4 5 12" xfId="25616" xr:uid="{2264C26C-CF5B-4390-AC95-BEC361051D82}"/>
    <cellStyle name="Comma 4 5 2" xfId="25617" xr:uid="{C22BE287-4925-45ED-ADE6-625CB979AA03}"/>
    <cellStyle name="Comma 4 5 2 10" xfId="25618" xr:uid="{95607CD4-872D-46B1-B3F4-0BBE57BDDC97}"/>
    <cellStyle name="Comma 4 5 2 11" xfId="25619" xr:uid="{3F4CC18C-384D-475F-8DDD-6C0892CFB499}"/>
    <cellStyle name="Comma 4 5 2 2" xfId="25620" xr:uid="{85726347-07A4-42B5-AFF4-8F2159442BB3}"/>
    <cellStyle name="Comma 4 5 2 2 2" xfId="25621" xr:uid="{7D93B233-94B7-424B-8EF5-16F349456BAB}"/>
    <cellStyle name="Comma 4 5 2 2 2 2" xfId="25622" xr:uid="{329AD269-A234-4A8B-AF50-D999F2E297D1}"/>
    <cellStyle name="Comma 4 5 2 2 2 3" xfId="25623" xr:uid="{9EA287EE-5BA9-4FA0-BCFD-DA811047D967}"/>
    <cellStyle name="Comma 4 5 2 2 2_AVA DVA EL" xfId="25624" xr:uid="{E14C7AB6-6C6A-4AD2-8B06-F6CD1D4CFA89}"/>
    <cellStyle name="Comma 4 5 2 2 3" xfId="25625" xr:uid="{AFFF79ED-4287-4FC9-B93D-D27998AD5D99}"/>
    <cellStyle name="Comma 4 5 2 2 3 2" xfId="25626" xr:uid="{D66DE42D-65EE-4413-995A-8556DD6DF26A}"/>
    <cellStyle name="Comma 4 5 2 2 3 3" xfId="25627" xr:uid="{10E5550D-3F9C-4840-884D-3A7C866BCDD2}"/>
    <cellStyle name="Comma 4 5 2 2 3_AVA DVA EL" xfId="25628" xr:uid="{DA2762A7-6ADE-45F6-B9B7-FDD16E2541E5}"/>
    <cellStyle name="Comma 4 5 2 2 4" xfId="25629" xr:uid="{7ABB42CF-5699-45AE-93FE-F9DE5F81AF76}"/>
    <cellStyle name="Comma 4 5 2 2 5" xfId="25630" xr:uid="{4B9D9661-48E0-4F2F-B786-17E73087DD10}"/>
    <cellStyle name="Comma 4 5 2 2_AVA DVA EL" xfId="25631" xr:uid="{FC1F99EB-6611-4455-BF74-5144CD384A62}"/>
    <cellStyle name="Comma 4 5 2 3" xfId="25632" xr:uid="{682273D6-A613-422F-8540-375EB8C933E2}"/>
    <cellStyle name="Comma 4 5 2 3 2" xfId="25633" xr:uid="{9297C216-898A-4068-9249-381D18063279}"/>
    <cellStyle name="Comma 4 5 2 3 3" xfId="25634" xr:uid="{9DDFC9B5-65E4-4415-BAA5-661FD5042A9C}"/>
    <cellStyle name="Comma 4 5 2 3_AVA DVA EL" xfId="25635" xr:uid="{31BFDDCB-428A-403C-985D-78F148DE4200}"/>
    <cellStyle name="Comma 4 5 2 4" xfId="25636" xr:uid="{AF16B4D5-50CA-4904-8B37-1C5CB4461767}"/>
    <cellStyle name="Comma 4 5 2 4 2" xfId="25637" xr:uid="{A2774399-FA96-440C-BD9E-A11E6CDD1DFD}"/>
    <cellStyle name="Comma 4 5 2 4 3" xfId="25638" xr:uid="{4E3AA310-D7BD-4E3B-94A6-714EB4824883}"/>
    <cellStyle name="Comma 4 5 2 4_AVA DVA EL" xfId="25639" xr:uid="{6A498FEB-CA63-4953-8B06-B2C2E5EE0A16}"/>
    <cellStyle name="Comma 4 5 2 5" xfId="25640" xr:uid="{EFEB9D74-6560-4DB3-A600-47C368677B85}"/>
    <cellStyle name="Comma 4 5 2 5 2" xfId="25641" xr:uid="{F958C69D-D0E1-4D16-9FD5-D4EDDC302DFE}"/>
    <cellStyle name="Comma 4 5 2 5 3" xfId="25642" xr:uid="{2C18D2D7-C74C-4009-B034-0CB945D8AE33}"/>
    <cellStyle name="Comma 4 5 2 5_AVA DVA EL" xfId="25643" xr:uid="{908AB9C8-EF7E-47E8-9728-2C9D86DBDA99}"/>
    <cellStyle name="Comma 4 5 2 6" xfId="25644" xr:uid="{618515DA-5627-4BEB-BDCB-749DA567B982}"/>
    <cellStyle name="Comma 4 5 2 6 2" xfId="25645" xr:uid="{D6C1BFFF-6A54-4594-B5D5-BE8189E8523C}"/>
    <cellStyle name="Comma 4 5 2 6 3" xfId="25646" xr:uid="{ABF47DA5-E238-42DC-A7DC-4F0824268A94}"/>
    <cellStyle name="Comma 4 5 2 6_AVA DVA EL" xfId="25647" xr:uid="{8D172601-4ABF-4B49-892B-B15372AE4169}"/>
    <cellStyle name="Comma 4 5 2 7" xfId="25648" xr:uid="{1A941DF8-E71F-4AC4-85D8-06F1B05E2EFE}"/>
    <cellStyle name="Comma 4 5 2 7 2" xfId="25649" xr:uid="{409D27B8-E558-4313-BDC2-ECBA8206F568}"/>
    <cellStyle name="Comma 4 5 2 7 3" xfId="25650" xr:uid="{965F40FB-7956-4349-867D-C51095255A73}"/>
    <cellStyle name="Comma 4 5 2 7_AVA DVA EL" xfId="25651" xr:uid="{1D447C4E-A57B-4BA0-8088-7671E84BDE6F}"/>
    <cellStyle name="Comma 4 5 2 8" xfId="25652" xr:uid="{C22A43A6-0024-493E-9BAF-14E277D3B553}"/>
    <cellStyle name="Comma 4 5 2 8 2" xfId="25653" xr:uid="{A2A517BC-73EA-4DA1-A4F7-6152D0C51F1E}"/>
    <cellStyle name="Comma 4 5 2 8 3" xfId="25654" xr:uid="{37340C51-8384-4444-A67E-EB10242B2C10}"/>
    <cellStyle name="Comma 4 5 2 8_AVA DVA EL" xfId="25655" xr:uid="{A40B7823-AA4D-4756-A281-A2BD3279AEF1}"/>
    <cellStyle name="Comma 4 5 2 9" xfId="25656" xr:uid="{28F5E308-96D6-43E2-9A88-EF0154C516DC}"/>
    <cellStyle name="Comma 4 5 2 9 2" xfId="25657" xr:uid="{BF713D6F-F37F-4F42-9A03-255D18631A68}"/>
    <cellStyle name="Comma 4 5 2 9 3" xfId="25658" xr:uid="{7B1D4750-04D0-4B48-BDFD-4C4F945E0F92}"/>
    <cellStyle name="Comma 4 5 2 9_AVA DVA EL" xfId="25659" xr:uid="{E26E0A5B-A9AD-4A06-A415-154F3D052AB2}"/>
    <cellStyle name="Comma 4 5 2_AVA DVA EL" xfId="25660" xr:uid="{4211E0BA-9253-4C0D-BE95-0D8CEED2F192}"/>
    <cellStyle name="Comma 4 5 3" xfId="25661" xr:uid="{45BC4BEC-BF30-4C7D-8347-6F734C28E3B6}"/>
    <cellStyle name="Comma 4 5 3 2" xfId="25662" xr:uid="{AFCCABC2-C13B-4290-9D0F-055ADA553B1E}"/>
    <cellStyle name="Comma 4 5 3 2 2" xfId="25663" xr:uid="{F147AF13-0A61-4F44-BC27-BD74793E4A83}"/>
    <cellStyle name="Comma 4 5 3 2 3" xfId="25664" xr:uid="{BAE1D4E5-80F4-4A64-ACF6-95DF41631381}"/>
    <cellStyle name="Comma 4 5 3 2_AVA DVA EL" xfId="25665" xr:uid="{2F041827-17A1-4528-9EC3-E47BA2E4792D}"/>
    <cellStyle name="Comma 4 5 3 3" xfId="25666" xr:uid="{0C74CA04-0EDE-4092-91C4-42DAFD2D3A0B}"/>
    <cellStyle name="Comma 4 5 3 3 2" xfId="25667" xr:uid="{EEA89AD2-FD8E-4138-96EF-DAB7D01888EA}"/>
    <cellStyle name="Comma 4 5 3 3 3" xfId="25668" xr:uid="{67895DC9-E7AA-4518-9F30-C4DDCFDC85C9}"/>
    <cellStyle name="Comma 4 5 3 3_AVA DVA EL" xfId="25669" xr:uid="{98461A0A-7B51-46AD-B050-9D58E3748254}"/>
    <cellStyle name="Comma 4 5 3 4" xfId="25670" xr:uid="{FCE9879B-F14F-477C-A36E-D8012EA24E63}"/>
    <cellStyle name="Comma 4 5 3 5" xfId="25671" xr:uid="{D9474DA5-0B59-4225-B885-7427466C8045}"/>
    <cellStyle name="Comma 4 5 3_AVA DVA EL" xfId="25672" xr:uid="{E7DF8EE7-7FED-4778-A34C-F07A2E388371}"/>
    <cellStyle name="Comma 4 5 4" xfId="25673" xr:uid="{09F84CC6-F8B0-4FE0-9442-9797E7CD9465}"/>
    <cellStyle name="Comma 4 5 4 2" xfId="25674" xr:uid="{CA1A5FEE-B46E-4D58-9419-163BAE835FFC}"/>
    <cellStyle name="Comma 4 5 4 3" xfId="25675" xr:uid="{9E8340F4-EBE9-4279-BFD3-96D9F138EACB}"/>
    <cellStyle name="Comma 4 5 4_AVA DVA EL" xfId="25676" xr:uid="{49E830AD-6274-4339-9A79-43A3889F257E}"/>
    <cellStyle name="Comma 4 5 5" xfId="25677" xr:uid="{A4BB5CF7-4E0D-41EF-ACE6-2EFFABCB986C}"/>
    <cellStyle name="Comma 4 5 5 2" xfId="25678" xr:uid="{F569B4A9-2985-4F6B-AD67-05C3D61D5E16}"/>
    <cellStyle name="Comma 4 5 5 3" xfId="25679" xr:uid="{B576A2C3-60EB-4648-930D-30F9C6AE590E}"/>
    <cellStyle name="Comma 4 5 5_AVA DVA EL" xfId="25680" xr:uid="{606EE395-353C-4CF4-A255-26729CBE7065}"/>
    <cellStyle name="Comma 4 5 6" xfId="25681" xr:uid="{4A85B64F-C0D3-469E-98B3-28A9B3148E11}"/>
    <cellStyle name="Comma 4 5 6 2" xfId="25682" xr:uid="{B0679EDC-CA0C-4379-9A92-0D46E12DFDAB}"/>
    <cellStyle name="Comma 4 5 6 3" xfId="25683" xr:uid="{50C6733F-5711-4B42-B273-03E0AF7DF72C}"/>
    <cellStyle name="Comma 4 5 6_AVA DVA EL" xfId="25684" xr:uid="{3B9CD0B1-A043-4A9D-B8FD-A3FA5D345FFB}"/>
    <cellStyle name="Comma 4 5 7" xfId="25685" xr:uid="{B741AE6C-DF69-4A4D-8C91-7198D08C9A06}"/>
    <cellStyle name="Comma 4 5 7 2" xfId="25686" xr:uid="{B236AAFE-E828-40DB-829B-B237FD98C074}"/>
    <cellStyle name="Comma 4 5 7 3" xfId="25687" xr:uid="{9F1E8A22-CE35-4AF9-9F50-64BD3397DDA0}"/>
    <cellStyle name="Comma 4 5 7_AVA DVA EL" xfId="25688" xr:uid="{0A5D1C95-16B5-4926-9A68-433142E1BF57}"/>
    <cellStyle name="Comma 4 5 8" xfId="25689" xr:uid="{0CB4FBFE-86C2-4D32-8F19-167EB8DA6846}"/>
    <cellStyle name="Comma 4 5 8 2" xfId="25690" xr:uid="{E2A1EEA5-F7FE-4C3B-A3E8-9303C4525052}"/>
    <cellStyle name="Comma 4 5 8 3" xfId="25691" xr:uid="{1EB268E3-268B-4763-884D-11EF10591B5F}"/>
    <cellStyle name="Comma 4 5 8_AVA DVA EL" xfId="25692" xr:uid="{7EE80C61-0E5C-48EE-98DC-628D44124447}"/>
    <cellStyle name="Comma 4 5 9" xfId="25693" xr:uid="{1C3BF0A0-A8E8-4C8C-AF99-61D98B8D3E75}"/>
    <cellStyle name="Comma 4 5 9 2" xfId="25694" xr:uid="{FECBD59B-27B0-4D53-A77D-7D9ADD28876C}"/>
    <cellStyle name="Comma 4 5 9 3" xfId="25695" xr:uid="{BAA58C93-B2D1-4D6C-8DAA-AC7EC1D37B18}"/>
    <cellStyle name="Comma 4 5 9_AVA DVA EL" xfId="25696" xr:uid="{30B9B5A7-9857-4282-A4B0-7C93EB065E96}"/>
    <cellStyle name="Comma 4 5_AVA DVA EL" xfId="25697" xr:uid="{D383B9D0-DCFA-4E43-83A4-DCD5A49E2D58}"/>
    <cellStyle name="Comma 4 6" xfId="25698" xr:uid="{18B341AE-0D33-43D2-BD8A-B7461272A334}"/>
    <cellStyle name="Comma 4 6 10" xfId="25699" xr:uid="{E647B501-FCB1-4CB7-992B-F344E97CEE64}"/>
    <cellStyle name="Comma 4 6 10 2" xfId="25700" xr:uid="{C84435AC-13F1-41FB-A3E7-CEFDC3373D8D}"/>
    <cellStyle name="Comma 4 6 10 3" xfId="25701" xr:uid="{E6FB663A-D5A9-48AA-BFCB-7C23C3E9EFA2}"/>
    <cellStyle name="Comma 4 6 10_AVA DVA EL" xfId="25702" xr:uid="{77ED90E7-C33A-4583-999A-8CCEC682CD0D}"/>
    <cellStyle name="Comma 4 6 11" xfId="25703" xr:uid="{876B9AC1-DA65-45AA-A82B-3718ABB610C7}"/>
    <cellStyle name="Comma 4 6 12" xfId="25704" xr:uid="{EA7CA582-BAE2-41F7-92D1-E6C1CF8A220D}"/>
    <cellStyle name="Comma 4 6 2" xfId="25705" xr:uid="{E53C6BED-8544-487A-B60A-E360506C8382}"/>
    <cellStyle name="Comma 4 6 2 10" xfId="25706" xr:uid="{192041F0-D9B3-4EAF-B8B4-DA4DA37E3335}"/>
    <cellStyle name="Comma 4 6 2 11" xfId="25707" xr:uid="{547AA93E-B560-41A3-B72E-352326DA5845}"/>
    <cellStyle name="Comma 4 6 2 2" xfId="25708" xr:uid="{8CEC4968-765A-4D71-B50D-4C854173AE9F}"/>
    <cellStyle name="Comma 4 6 2 2 2" xfId="25709" xr:uid="{E2FBF428-AB8D-4B85-A8BD-58E5F15F6A34}"/>
    <cellStyle name="Comma 4 6 2 2 2 2" xfId="25710" xr:uid="{1DBE9FEC-9DA2-45D5-B77E-09AB3B5DC4B2}"/>
    <cellStyle name="Comma 4 6 2 2 2 3" xfId="25711" xr:uid="{1036D2A3-1875-4423-9327-992FCC799FBA}"/>
    <cellStyle name="Comma 4 6 2 2 2_AVA DVA EL" xfId="25712" xr:uid="{ADE15818-52DA-466B-9DEC-09157C9CD487}"/>
    <cellStyle name="Comma 4 6 2 2 3" xfId="25713" xr:uid="{0D76BD79-0F95-4040-8F22-2681FBB95C23}"/>
    <cellStyle name="Comma 4 6 2 2 3 2" xfId="25714" xr:uid="{C05D2DBE-4E53-4142-AF42-B6C5A2256EC3}"/>
    <cellStyle name="Comma 4 6 2 2 3 3" xfId="25715" xr:uid="{7B93FBEA-A72B-401B-A4B4-F09925D37034}"/>
    <cellStyle name="Comma 4 6 2 2 3_AVA DVA EL" xfId="25716" xr:uid="{270B21D9-5E2E-491C-8B5E-A972F9610473}"/>
    <cellStyle name="Comma 4 6 2 2 4" xfId="25717" xr:uid="{5EFCC208-7CCE-4BFD-8C6E-26DBBF5DC3CA}"/>
    <cellStyle name="Comma 4 6 2 2 5" xfId="25718" xr:uid="{08C138DD-E06B-452F-B78D-6C1F40916317}"/>
    <cellStyle name="Comma 4 6 2 2_AVA DVA EL" xfId="25719" xr:uid="{86C2CEB8-4BD6-4A67-BE4E-BD19E7EB172F}"/>
    <cellStyle name="Comma 4 6 2 3" xfId="25720" xr:uid="{733A4ECA-050B-4600-9353-9671522D914A}"/>
    <cellStyle name="Comma 4 6 2 3 2" xfId="25721" xr:uid="{27E5E370-3323-417A-8EF5-5878A8BD6BFE}"/>
    <cellStyle name="Comma 4 6 2 3 3" xfId="25722" xr:uid="{2D560054-3958-4489-A48D-EF44ED1DAB21}"/>
    <cellStyle name="Comma 4 6 2 3_AVA DVA EL" xfId="25723" xr:uid="{6356A5F0-6C15-4D9D-B277-A88C870ED067}"/>
    <cellStyle name="Comma 4 6 2 4" xfId="25724" xr:uid="{BCEE5E1E-3227-4DE8-A86A-7868E3A21FD0}"/>
    <cellStyle name="Comma 4 6 2 4 2" xfId="25725" xr:uid="{5E7E8805-32EC-4F03-B07E-46DDBC99642A}"/>
    <cellStyle name="Comma 4 6 2 4 3" xfId="25726" xr:uid="{CFAE6C27-02BF-4B24-AF19-3E87E558114A}"/>
    <cellStyle name="Comma 4 6 2 4_AVA DVA EL" xfId="25727" xr:uid="{E9423623-10C3-440A-AF68-8B60AF1EB325}"/>
    <cellStyle name="Comma 4 6 2 5" xfId="25728" xr:uid="{6D6D43C5-CC7A-473B-B345-F18E07ADAB13}"/>
    <cellStyle name="Comma 4 6 2 5 2" xfId="25729" xr:uid="{295BD6EA-15BB-4E24-AD91-27AE5CAA69F3}"/>
    <cellStyle name="Comma 4 6 2 5 3" xfId="25730" xr:uid="{64B330A2-5721-4125-99C2-D011C77FA88A}"/>
    <cellStyle name="Comma 4 6 2 5_AVA DVA EL" xfId="25731" xr:uid="{526B1919-BFF1-4A68-AFA8-AFA816AE617D}"/>
    <cellStyle name="Comma 4 6 2 6" xfId="25732" xr:uid="{6DCA6B93-422D-436F-8822-50E3BC34DC9E}"/>
    <cellStyle name="Comma 4 6 2 6 2" xfId="25733" xr:uid="{69377076-0020-4A66-B6AA-A204679020BC}"/>
    <cellStyle name="Comma 4 6 2 6 3" xfId="25734" xr:uid="{6411C99E-0A29-4740-B3AD-3BFCCBBB3024}"/>
    <cellStyle name="Comma 4 6 2 6_AVA DVA EL" xfId="25735" xr:uid="{C340A465-2D48-4450-8C7E-BC19B00D86C4}"/>
    <cellStyle name="Comma 4 6 2 7" xfId="25736" xr:uid="{507C283D-56EA-49B0-BB04-787C5B39864C}"/>
    <cellStyle name="Comma 4 6 2 7 2" xfId="25737" xr:uid="{DEDAE63C-70A2-49CD-8E81-B698D6246108}"/>
    <cellStyle name="Comma 4 6 2 7 3" xfId="25738" xr:uid="{AD381B4D-7754-4F07-86C9-34A2AE10EAE8}"/>
    <cellStyle name="Comma 4 6 2 7_AVA DVA EL" xfId="25739" xr:uid="{091C1FAC-AC73-40D5-9783-8E87D91AB09E}"/>
    <cellStyle name="Comma 4 6 2 8" xfId="25740" xr:uid="{20EC85E0-F4C9-47F3-8D9D-080345D35FDD}"/>
    <cellStyle name="Comma 4 6 2 8 2" xfId="25741" xr:uid="{10D6909C-F44A-461F-8994-EA87CA8FBCBF}"/>
    <cellStyle name="Comma 4 6 2 8 3" xfId="25742" xr:uid="{866B0CAE-5C4A-48E5-81A8-E35B6E845C06}"/>
    <cellStyle name="Comma 4 6 2 8_AVA DVA EL" xfId="25743" xr:uid="{116FEFD8-0935-49A3-BF2D-503EF1256BB6}"/>
    <cellStyle name="Comma 4 6 2 9" xfId="25744" xr:uid="{77FBC580-CEB6-4BD6-B3F7-3AE2C967BDB8}"/>
    <cellStyle name="Comma 4 6 2 9 2" xfId="25745" xr:uid="{B5073D6D-C2AC-44AE-B5DF-8DC0AE034340}"/>
    <cellStyle name="Comma 4 6 2 9 3" xfId="25746" xr:uid="{98423251-D3F9-4606-968B-32E9075E1EE2}"/>
    <cellStyle name="Comma 4 6 2 9_AVA DVA EL" xfId="25747" xr:uid="{42713C82-9D49-4A1C-B7A2-6DC06BDBDDFF}"/>
    <cellStyle name="Comma 4 6 2_AVA DVA EL" xfId="25748" xr:uid="{29263865-3BA9-4330-86E0-9ECE149F0613}"/>
    <cellStyle name="Comma 4 6 3" xfId="25749" xr:uid="{C3A13DBD-7BA7-4659-8276-D4F62D845146}"/>
    <cellStyle name="Comma 4 6 3 2" xfId="25750" xr:uid="{FD21A205-BB35-470E-A38F-524070B58ACB}"/>
    <cellStyle name="Comma 4 6 3 2 2" xfId="25751" xr:uid="{BDDA53AC-0311-44CB-872B-1FF469E49B2B}"/>
    <cellStyle name="Comma 4 6 3 2 3" xfId="25752" xr:uid="{CF8FCABF-AB00-4B54-9CD0-31BAA033AA7D}"/>
    <cellStyle name="Comma 4 6 3 2_AVA DVA EL" xfId="25753" xr:uid="{BC1E4F9A-4790-4D63-87BB-EF1F1809F5DA}"/>
    <cellStyle name="Comma 4 6 3 3" xfId="25754" xr:uid="{187787F6-D8D2-43C0-81FF-C07B1A9E0042}"/>
    <cellStyle name="Comma 4 6 3 3 2" xfId="25755" xr:uid="{844F3883-BD34-40CE-9D18-B10ECDA976AB}"/>
    <cellStyle name="Comma 4 6 3 3 3" xfId="25756" xr:uid="{A97F749E-F649-4F02-81F7-23398C672851}"/>
    <cellStyle name="Comma 4 6 3 3_AVA DVA EL" xfId="25757" xr:uid="{90263119-9890-4B25-95F1-4283B5D98A3E}"/>
    <cellStyle name="Comma 4 6 3 4" xfId="25758" xr:uid="{3A5E15C8-6642-45E3-B5BD-376121D32B9F}"/>
    <cellStyle name="Comma 4 6 3 5" xfId="25759" xr:uid="{DFB246E6-BE96-49E5-827F-69CD62D50A80}"/>
    <cellStyle name="Comma 4 6 3_AVA DVA EL" xfId="25760" xr:uid="{4E73AFD8-95A7-4FE1-8C27-5CA91879E0BC}"/>
    <cellStyle name="Comma 4 6 4" xfId="25761" xr:uid="{2D62436B-2C49-4E49-B413-F13D45837826}"/>
    <cellStyle name="Comma 4 6 4 2" xfId="25762" xr:uid="{EE007114-CBD7-42DF-8F30-5DB39FF3D278}"/>
    <cellStyle name="Comma 4 6 4 3" xfId="25763" xr:uid="{BDED32B1-1ECF-4A62-9BA8-D4216CEFC8F7}"/>
    <cellStyle name="Comma 4 6 4_AVA DVA EL" xfId="25764" xr:uid="{010FC41A-B5C2-4767-8198-91429DD14D88}"/>
    <cellStyle name="Comma 4 6 5" xfId="25765" xr:uid="{0EF109E2-AFE6-4C45-87E9-1E77513FA525}"/>
    <cellStyle name="Comma 4 6 5 2" xfId="25766" xr:uid="{3A9ECBF2-9325-431A-88F6-9EC3AE3FAA3E}"/>
    <cellStyle name="Comma 4 6 5 3" xfId="25767" xr:uid="{65DEE34B-B3FD-477E-B069-DACD1B7B3608}"/>
    <cellStyle name="Comma 4 6 5_AVA DVA EL" xfId="25768" xr:uid="{57F5FABF-5D86-4D75-BE85-BE3DB14259A3}"/>
    <cellStyle name="Comma 4 6 6" xfId="25769" xr:uid="{02F12D12-B640-4B35-8513-341E9A374878}"/>
    <cellStyle name="Comma 4 6 6 2" xfId="25770" xr:uid="{E6C5A7D4-FBC6-4159-9303-D32DA9200DE0}"/>
    <cellStyle name="Comma 4 6 6 3" xfId="25771" xr:uid="{E94D955E-3AE4-4A7D-B4A9-B366F09A8DF0}"/>
    <cellStyle name="Comma 4 6 6_AVA DVA EL" xfId="25772" xr:uid="{3168AA51-6AD8-4B80-962D-01B046371CE3}"/>
    <cellStyle name="Comma 4 6 7" xfId="25773" xr:uid="{F7A8934E-A46A-4E3F-AE70-78683A1D88FA}"/>
    <cellStyle name="Comma 4 6 7 2" xfId="25774" xr:uid="{C897C691-B73C-41B8-BFE8-AC6374457264}"/>
    <cellStyle name="Comma 4 6 7 3" xfId="25775" xr:uid="{B5D462F4-1125-4FD6-BA72-4E4FFF6CE89F}"/>
    <cellStyle name="Comma 4 6 7_AVA DVA EL" xfId="25776" xr:uid="{FD29E416-C5D7-4846-9117-185917FCF3BD}"/>
    <cellStyle name="Comma 4 6 8" xfId="25777" xr:uid="{D0E36C8D-D6A4-4792-8A6D-771EF51A9BF3}"/>
    <cellStyle name="Comma 4 6 8 2" xfId="25778" xr:uid="{C0BBDEF7-109B-4A00-828A-2E3BD7C0D8B3}"/>
    <cellStyle name="Comma 4 6 8 3" xfId="25779" xr:uid="{B42CE212-9141-4E33-AF46-74CC3E93DFA9}"/>
    <cellStyle name="Comma 4 6 8_AVA DVA EL" xfId="25780" xr:uid="{B8EF48FE-0A0B-4EBD-AB47-23C0D2F2831C}"/>
    <cellStyle name="Comma 4 6 9" xfId="25781" xr:uid="{FD184047-C82F-46AC-89A6-7C83753DBFFB}"/>
    <cellStyle name="Comma 4 6 9 2" xfId="25782" xr:uid="{575308F5-524B-49AF-8004-7B57670BD678}"/>
    <cellStyle name="Comma 4 6 9 3" xfId="25783" xr:uid="{2B3A8E32-F13D-452E-8759-5485C772B8A4}"/>
    <cellStyle name="Comma 4 6 9_AVA DVA EL" xfId="25784" xr:uid="{8FD701CD-630C-456D-B8D8-B93E74751305}"/>
    <cellStyle name="Comma 4 6_AVA DVA EL" xfId="25785" xr:uid="{72863F32-C6ED-43E5-8A42-40A09DE21017}"/>
    <cellStyle name="Comma 4 7" xfId="25786" xr:uid="{3A3C1431-10A5-4E0A-8218-511E685DF384}"/>
    <cellStyle name="Comma 4 7 10" xfId="25787" xr:uid="{C02780A0-6ABC-4746-AB09-D70C82D8F096}"/>
    <cellStyle name="Comma 4 7 11" xfId="25788" xr:uid="{78D9C321-1916-4D56-94AE-42D16901A7B0}"/>
    <cellStyle name="Comma 4 7 2" xfId="25789" xr:uid="{88324ACB-8047-4FF5-88E2-7FDD6831B408}"/>
    <cellStyle name="Comma 4 7 2 2" xfId="25790" xr:uid="{1B0DA522-99FF-45AE-9415-012EC58D60BE}"/>
    <cellStyle name="Comma 4 7 2 2 2" xfId="25791" xr:uid="{2F35A7A7-4B6A-46FF-9CF0-0C7DE094A5D3}"/>
    <cellStyle name="Comma 4 7 2 2 3" xfId="25792" xr:uid="{3E042FCC-C192-426D-AF35-273D9B708151}"/>
    <cellStyle name="Comma 4 7 2 2_AVA DVA EL" xfId="25793" xr:uid="{2A017676-19E9-48FF-BEC0-1612618FE3FF}"/>
    <cellStyle name="Comma 4 7 2 3" xfId="25794" xr:uid="{87C4C213-E75E-4BCF-87B2-7AED6231CB17}"/>
    <cellStyle name="Comma 4 7 2 3 2" xfId="25795" xr:uid="{CAEF4C1A-97F0-439E-B5E0-5B3CBBE42B6C}"/>
    <cellStyle name="Comma 4 7 2 3 3" xfId="25796" xr:uid="{349A66B3-6367-4642-BAB1-A6E546AAC341}"/>
    <cellStyle name="Comma 4 7 2 3_AVA DVA EL" xfId="25797" xr:uid="{E9BE6F48-4ABB-4234-AAB1-7245DE322B19}"/>
    <cellStyle name="Comma 4 7 2 4" xfId="25798" xr:uid="{900A1E4F-D736-442F-A32C-A3EB4E6034D6}"/>
    <cellStyle name="Comma 4 7 2 5" xfId="25799" xr:uid="{8E7B89C3-6F96-492C-A200-7A7295DC21C7}"/>
    <cellStyle name="Comma 4 7 2_AVA DVA EL" xfId="25800" xr:uid="{0A7E71A8-669E-40A4-A8A0-A7E9B2E20E71}"/>
    <cellStyle name="Comma 4 7 3" xfId="25801" xr:uid="{4851CE9F-4F94-44B0-B522-0C801C5AAF4D}"/>
    <cellStyle name="Comma 4 7 3 2" xfId="25802" xr:uid="{3429F53A-EDDE-4BF3-ABEA-88F5D028C35D}"/>
    <cellStyle name="Comma 4 7 3 3" xfId="25803" xr:uid="{B44EF5C1-C3BA-4091-BB59-E95613DAE79B}"/>
    <cellStyle name="Comma 4 7 3_AVA DVA EL" xfId="25804" xr:uid="{CE20BA6E-376E-4E4F-A020-CFE0F90F4988}"/>
    <cellStyle name="Comma 4 7 4" xfId="25805" xr:uid="{9D30A06D-B625-418B-A8CF-5F64E4D0C8C5}"/>
    <cellStyle name="Comma 4 7 4 2" xfId="25806" xr:uid="{2288EC3B-B841-4EE1-B95D-625A2E5A8948}"/>
    <cellStyle name="Comma 4 7 4 3" xfId="25807" xr:uid="{0E20C7BA-D8D7-4D2C-ADF6-07511F968C1B}"/>
    <cellStyle name="Comma 4 7 4_AVA DVA EL" xfId="25808" xr:uid="{D032C7FC-FAEB-4BF8-87A2-99DAD5FFE6F5}"/>
    <cellStyle name="Comma 4 7 5" xfId="25809" xr:uid="{196FA485-F25F-4BFE-BEC6-FD0474C4601D}"/>
    <cellStyle name="Comma 4 7 5 2" xfId="25810" xr:uid="{253E5D2B-D602-4A1A-A052-E66633470C32}"/>
    <cellStyle name="Comma 4 7 5 3" xfId="25811" xr:uid="{34CFB964-71A8-4877-9F12-AD55ECBE86A0}"/>
    <cellStyle name="Comma 4 7 5_AVA DVA EL" xfId="25812" xr:uid="{6EE7878E-2FEF-4371-96D2-548C261B4B3A}"/>
    <cellStyle name="Comma 4 7 6" xfId="25813" xr:uid="{CFCEEF60-7F4B-4982-9FC5-F6CF8897511F}"/>
    <cellStyle name="Comma 4 7 6 2" xfId="25814" xr:uid="{050CDD9E-4B92-465F-8D71-3B512C61E6E3}"/>
    <cellStyle name="Comma 4 7 6 3" xfId="25815" xr:uid="{D8D68560-751A-442F-A9A5-E907BC96687D}"/>
    <cellStyle name="Comma 4 7 6_AVA DVA EL" xfId="25816" xr:uid="{7F03F2EE-5F08-4BA4-952F-6DDF9511D68F}"/>
    <cellStyle name="Comma 4 7 7" xfId="25817" xr:uid="{EACE4327-2D83-41FB-BB36-78C6C730375B}"/>
    <cellStyle name="Comma 4 7 7 2" xfId="25818" xr:uid="{0F81185B-BC4E-44C3-8961-301873B4A3E4}"/>
    <cellStyle name="Comma 4 7 7 3" xfId="25819" xr:uid="{0182ADAE-5EFC-48CE-A076-D75745A1B416}"/>
    <cellStyle name="Comma 4 7 7_AVA DVA EL" xfId="25820" xr:uid="{D5F5C571-3216-4584-B40B-12CE3695BFBE}"/>
    <cellStyle name="Comma 4 7 8" xfId="25821" xr:uid="{6F6FD756-D047-4A8C-97D2-A97DEC69DD7F}"/>
    <cellStyle name="Comma 4 7 8 2" xfId="25822" xr:uid="{90B5BC81-3829-4450-9A79-BFDF76C85228}"/>
    <cellStyle name="Comma 4 7 8 3" xfId="25823" xr:uid="{BEE009CC-5582-4617-98AF-BEA575B2E6D2}"/>
    <cellStyle name="Comma 4 7 8_AVA DVA EL" xfId="25824" xr:uid="{46806D04-81E7-4C78-AF75-B79C5B164193}"/>
    <cellStyle name="Comma 4 7 9" xfId="25825" xr:uid="{4CF7B400-CE73-4DB4-BDB5-30FCB2129074}"/>
    <cellStyle name="Comma 4 7 9 2" xfId="25826" xr:uid="{A9B4F756-20F0-40E3-A3F7-DD542A749139}"/>
    <cellStyle name="Comma 4 7 9 3" xfId="25827" xr:uid="{B52254FD-DBF1-46C7-80FD-B35E236AEFEF}"/>
    <cellStyle name="Comma 4 7 9_AVA DVA EL" xfId="25828" xr:uid="{ABB49FCC-85AB-4BB2-AEE1-10859AE1E086}"/>
    <cellStyle name="Comma 4 7_AVA DVA EL" xfId="25829" xr:uid="{74615448-E042-4EE7-9B69-823F89FBD1B8}"/>
    <cellStyle name="Comma 4 8" xfId="25830" xr:uid="{CDE6CC3F-1563-4220-8131-E536085BEFE0}"/>
    <cellStyle name="Comma 4 8 2" xfId="25831" xr:uid="{45AD1EAE-3EE4-410B-880F-513956E4A895}"/>
    <cellStyle name="Comma 4 8 2 2" xfId="25832" xr:uid="{5C1A6256-3894-4328-B55A-FA0725B7B724}"/>
    <cellStyle name="Comma 4 8 2 3" xfId="25833" xr:uid="{53D4B7C2-F56B-4C76-BC21-289FB5C97541}"/>
    <cellStyle name="Comma 4 8 2_AVA DVA EL" xfId="25834" xr:uid="{6220FE44-2742-4617-93FF-184FE4C59AD8}"/>
    <cellStyle name="Comma 4 8 3" xfId="25835" xr:uid="{7EA1097F-3B9F-4DF6-820A-E6ABD8669628}"/>
    <cellStyle name="Comma 4 8 3 2" xfId="25836" xr:uid="{AEFC753E-0ADC-4A0E-8AB2-67168F3852BC}"/>
    <cellStyle name="Comma 4 8 3 3" xfId="25837" xr:uid="{3A94C93E-DABE-4AD0-9C9A-C6A675EF63A8}"/>
    <cellStyle name="Comma 4 8 3_AVA DVA EL" xfId="25838" xr:uid="{744EF813-2255-4BB9-88EE-EAE6F0B0FB4E}"/>
    <cellStyle name="Comma 4 8 4" xfId="25839" xr:uid="{A490B99A-95E8-4C9A-BDF6-6C960593308E}"/>
    <cellStyle name="Comma 4 8 5" xfId="25840" xr:uid="{9D42F6FB-14FF-499C-8C7B-82590766A76F}"/>
    <cellStyle name="Comma 4 8_AVA DVA EL" xfId="25841" xr:uid="{4C69F016-007C-4405-95EA-F3B99E05B045}"/>
    <cellStyle name="Comma 4 9" xfId="25842" xr:uid="{B3E5F61C-C863-4442-9A54-EFBFDA50719E}"/>
    <cellStyle name="Comma 4 9 2" xfId="25843" xr:uid="{182EE03B-11EC-456F-A4F7-34AA7ADCAF6C}"/>
    <cellStyle name="Comma 4 9 2 2" xfId="25844" xr:uid="{97A2840F-D89C-4FA2-A0DC-EBDA7CD912DE}"/>
    <cellStyle name="Comma 4 9 2 3" xfId="25845" xr:uid="{6F355089-0030-4483-AFA9-1A17ACCC51C8}"/>
    <cellStyle name="Comma 4 9 2_AVA DVA EL" xfId="25846" xr:uid="{67C518FD-762E-469B-9789-5206CF00AA7D}"/>
    <cellStyle name="Comma 4 9 3" xfId="25847" xr:uid="{85EA415A-FA30-4E12-9A05-1126A76D8B1F}"/>
    <cellStyle name="Comma 4 9 3 2" xfId="25848" xr:uid="{B2603FD7-044C-483D-BA4F-E469B935F883}"/>
    <cellStyle name="Comma 4 9 3 3" xfId="25849" xr:uid="{13025D81-5B34-4BA0-84CA-3D48D153FD64}"/>
    <cellStyle name="Comma 4 9 3_AVA DVA EL" xfId="25850" xr:uid="{1C8CAD8B-13CF-4B36-823C-6CAA522D6897}"/>
    <cellStyle name="Comma 4 9 4" xfId="25851" xr:uid="{C6E19C3A-D638-4783-A8B7-EFF15389A596}"/>
    <cellStyle name="Comma 4 9 5" xfId="25852" xr:uid="{2998B7D8-2144-4726-97A7-48EF62D487DF}"/>
    <cellStyle name="Comma 4 9_AVA DVA EL" xfId="25853" xr:uid="{EDB6A4E2-78DC-45C6-97BD-7A20BC5698BF}"/>
    <cellStyle name="Comma 4_AVA DVA EL" xfId="25854" xr:uid="{9E37375D-7533-4ABE-841F-E820487AAB0F}"/>
    <cellStyle name="Comma 40" xfId="41321" xr:uid="{543F8C97-8865-4695-9F6C-795482BF4D4B}"/>
    <cellStyle name="Comma 41" xfId="41322" xr:uid="{9B756BBA-EDBA-41A4-A290-FD9C0E53A52A}"/>
    <cellStyle name="Comma 42" xfId="41323" xr:uid="{A8242AB0-5D9B-4D5E-B677-4131C41D55C6}"/>
    <cellStyle name="Comma 43" xfId="41324" xr:uid="{60FBF443-ECAF-4136-88AE-C54234B5A239}"/>
    <cellStyle name="Comma 44" xfId="41325" xr:uid="{6AC59EB9-AFE9-43E6-892A-353E23032460}"/>
    <cellStyle name="Comma 45" xfId="41326" xr:uid="{F2400AF3-6AB2-49F7-9B66-94E5C2552075}"/>
    <cellStyle name="Comma 45 2" xfId="41327" xr:uid="{9E7D910D-8564-4741-A667-D8162236FB81}"/>
    <cellStyle name="Comma 45_Factbook" xfId="41328" xr:uid="{C6ECA00D-6E85-423C-B8A0-1E98C3445A22}"/>
    <cellStyle name="Comma 46" xfId="41329" xr:uid="{D7A7FEA9-6DB6-4925-8243-8C6E720A7609}"/>
    <cellStyle name="Comma 47" xfId="41330" xr:uid="{22476AA2-5121-4118-A009-CD9CE99122B4}"/>
    <cellStyle name="Comma 48" xfId="41331" xr:uid="{9D18A319-DD34-4920-86C5-EE321D71C6A1}"/>
    <cellStyle name="Comma 49" xfId="41332" xr:uid="{138B5DF5-8C58-41E0-82B2-025996BEDDFC}"/>
    <cellStyle name="Comma 5" xfId="6415" xr:uid="{4A05E407-35A1-4131-BACA-360D4F8AB80D}"/>
    <cellStyle name="Comma 5 10" xfId="25855" xr:uid="{8ADC5326-F08A-48C6-B68E-BB4CCA25871C}"/>
    <cellStyle name="Comma 5 10 2" xfId="25856" xr:uid="{E9FC9813-4772-4AAE-8529-1E776F442FA9}"/>
    <cellStyle name="Comma 5 10 2 2" xfId="25857" xr:uid="{371A32EC-4707-4376-BEC7-B70582E6C833}"/>
    <cellStyle name="Comma 5 10 2 3" xfId="25858" xr:uid="{639F4C36-30BE-4E3C-9FC7-725A91AEE33D}"/>
    <cellStyle name="Comma 5 10 2_AVA DVA EL" xfId="25859" xr:uid="{E441FA81-4DD5-4AD0-A090-E25AE3D0E5C2}"/>
    <cellStyle name="Comma 5 10 3" xfId="25860" xr:uid="{E1EFA99D-CF7E-4278-A6B9-A3FE79CE7ACB}"/>
    <cellStyle name="Comma 5 10 4" xfId="25861" xr:uid="{87141423-51AC-4807-81BF-3DA8624EDEF6}"/>
    <cellStyle name="Comma 5 10_AVA DVA EL" xfId="25862" xr:uid="{ED4BD29B-9AFA-4F72-B6F2-19D539169C2C}"/>
    <cellStyle name="Comma 5 11" xfId="25863" xr:uid="{BED8FE32-68B2-4368-8A02-AC73CF61700E}"/>
    <cellStyle name="Comma 5 11 2" xfId="25864" xr:uid="{8FED7A3F-EFC8-4394-ACE2-6C0E58BE07AF}"/>
    <cellStyle name="Comma 5 11 3" xfId="25865" xr:uid="{A349981D-A1E9-4792-BF7D-8F7F990B3184}"/>
    <cellStyle name="Comma 5 11_AVA DVA EL" xfId="25866" xr:uid="{92038E7B-1782-477B-A584-43D81DF85377}"/>
    <cellStyle name="Comma 5 12" xfId="25867" xr:uid="{C3AE9722-5F5B-475C-A45B-3889861EF0B2}"/>
    <cellStyle name="Comma 5 12 2" xfId="25868" xr:uid="{8ADE4E3A-D6F4-46B3-B16C-A74F3182FA59}"/>
    <cellStyle name="Comma 5 12 3" xfId="25869" xr:uid="{4D70BD74-CDEE-401B-A309-C21259CABCF6}"/>
    <cellStyle name="Comma 5 12_AVA DVA EL" xfId="25870" xr:uid="{4C743158-79C8-4BF9-A0B7-92398F04CB71}"/>
    <cellStyle name="Comma 5 13" xfId="25871" xr:uid="{F6F9E343-F7F8-481D-8266-E2A2E3270E51}"/>
    <cellStyle name="Comma 5 13 2" xfId="25872" xr:uid="{7A3EF04F-8A12-4319-A2D9-870F995A299F}"/>
    <cellStyle name="Comma 5 13 3" xfId="25873" xr:uid="{16D1EF5D-5222-49D6-8986-5079D52E6BE8}"/>
    <cellStyle name="Comma 5 13_AVA DVA EL" xfId="25874" xr:uid="{724D2C20-CC12-4664-A186-DEE9EFB0C086}"/>
    <cellStyle name="Comma 5 14" xfId="25875" xr:uid="{878749EB-2971-4107-974D-F8A64C346C9A}"/>
    <cellStyle name="Comma 5 2" xfId="25876" xr:uid="{D958B5BA-699F-4E0A-9D06-80268BAB9B5D}"/>
    <cellStyle name="Comma 5 2 10" xfId="25877" xr:uid="{57F2D9AB-E71B-4C0E-B7A8-DE0AFE929F97}"/>
    <cellStyle name="Comma 5 2 10 2" xfId="25878" xr:uid="{6BD81092-5A19-4511-89CD-A7538815C6FD}"/>
    <cellStyle name="Comma 5 2 10 3" xfId="25879" xr:uid="{867058E2-08C0-4002-93AC-A25F7E27303E}"/>
    <cellStyle name="Comma 5 2 10_AVA DVA EL" xfId="25880" xr:uid="{3285F147-397F-445E-944C-4BFD2B27BFA3}"/>
    <cellStyle name="Comma 5 2 11" xfId="25881" xr:uid="{7A5A4B62-264D-4C9B-BEDE-1307C3599B82}"/>
    <cellStyle name="Comma 5 2 2" xfId="25882" xr:uid="{95ABD386-AA00-415F-B799-AE5B7D8A726E}"/>
    <cellStyle name="Comma 5 2 2 2" xfId="25883" xr:uid="{CA63290E-AABF-482C-87FF-770E0BA3C678}"/>
    <cellStyle name="Comma 5 2 2 2 2" xfId="25884" xr:uid="{17C5C0B1-573A-4308-AF45-45C88B952D27}"/>
    <cellStyle name="Comma 5 2 2 2 3" xfId="25885" xr:uid="{CAB0C10A-A3D1-40A6-880A-B647649E018C}"/>
    <cellStyle name="Comma 5 2 2 2_AVA DVA EL" xfId="25886" xr:uid="{D5B109E8-7A18-48D8-9238-BD7CFB6A89BC}"/>
    <cellStyle name="Comma 5 2 2 3" xfId="25887" xr:uid="{19CD6EF2-35A2-41E9-B853-E76C80A76002}"/>
    <cellStyle name="Comma 5 2 2 3 2" xfId="25888" xr:uid="{64F8DFE3-7F9C-43A0-91C9-4449F6D481E1}"/>
    <cellStyle name="Comma 5 2 2 3 3" xfId="25889" xr:uid="{7AE509EF-D61C-4562-905C-137442E1B218}"/>
    <cellStyle name="Comma 5 2 2 3_AVA DVA EL" xfId="25890" xr:uid="{DF61E0AC-4354-4C17-B85F-3A37904E3EC0}"/>
    <cellStyle name="Comma 5 2 2 4" xfId="25891" xr:uid="{BEB12B1A-C71B-407E-8316-36638D6C5C86}"/>
    <cellStyle name="Comma 5 2 2 5" xfId="25892" xr:uid="{A217EE94-05FD-4F4C-BA76-D6FBF058EAA2}"/>
    <cellStyle name="Comma 5 2 2_AVA DVA EL" xfId="25893" xr:uid="{C71CEC14-6972-4CD1-941E-D082A2797680}"/>
    <cellStyle name="Comma 5 2 3" xfId="25894" xr:uid="{7624E440-4FC4-4106-9966-A4AFC4589898}"/>
    <cellStyle name="Comma 5 2 3 2" xfId="25895" xr:uid="{AE220851-B690-4988-AAA0-CD24462730A3}"/>
    <cellStyle name="Comma 5 2 3 3" xfId="25896" xr:uid="{3A9F4498-69A2-4589-96F5-707345269E99}"/>
    <cellStyle name="Comma 5 2 3_AVA DVA EL" xfId="25897" xr:uid="{250B2FE8-D43E-4D17-B08C-91E3367CF33D}"/>
    <cellStyle name="Comma 5 2 4" xfId="25898" xr:uid="{B0E5FE15-AF9B-4D0E-9169-60DD0403AFEC}"/>
    <cellStyle name="Comma 5 2 4 2" xfId="25899" xr:uid="{7792E57F-2421-497D-9DE4-F65032D4566C}"/>
    <cellStyle name="Comma 5 2 4 3" xfId="25900" xr:uid="{827EFED3-1E35-4190-A895-17209F3E374F}"/>
    <cellStyle name="Comma 5 2 4_AVA DVA EL" xfId="25901" xr:uid="{DFDC148A-0EA7-44F7-A5C4-CAFF60E13E59}"/>
    <cellStyle name="Comma 5 2 5" xfId="25902" xr:uid="{8F34D050-8565-4647-9CA3-34079F3B9C43}"/>
    <cellStyle name="Comma 5 2 5 2" xfId="25903" xr:uid="{B6B8EF2D-D964-4CC7-AA12-EC20853CBED2}"/>
    <cellStyle name="Comma 5 2 5 3" xfId="25904" xr:uid="{124EA97B-D1C1-45DA-8244-B31298AE4519}"/>
    <cellStyle name="Comma 5 2 5_AVA DVA EL" xfId="25905" xr:uid="{0EA94DA8-9E9E-4430-8E65-A6A3C1F493F9}"/>
    <cellStyle name="Comma 5 2 6" xfId="25906" xr:uid="{F1AC4C4D-88BE-4E52-B04E-F7042BF00985}"/>
    <cellStyle name="Comma 5 2 6 2" xfId="25907" xr:uid="{A548FEBA-D454-41A6-9012-6437175241E7}"/>
    <cellStyle name="Comma 5 2 6 3" xfId="25908" xr:uid="{F2135CEB-AC1C-42CF-BAE8-9C215CF00841}"/>
    <cellStyle name="Comma 5 2 6_AVA DVA EL" xfId="25909" xr:uid="{F89B6B5B-C6D9-418A-A20D-CF88BD0BE370}"/>
    <cellStyle name="Comma 5 2 7" xfId="25910" xr:uid="{9B6883A9-A4F5-446D-903B-B45A8A16068F}"/>
    <cellStyle name="Comma 5 2 7 2" xfId="25911" xr:uid="{0D4E3A18-2EDC-491F-ACD4-8BBCE72FFB05}"/>
    <cellStyle name="Comma 5 2 7 3" xfId="25912" xr:uid="{EFE3B9C8-DD69-4941-AB90-5286352DA441}"/>
    <cellStyle name="Comma 5 2 7_AVA DVA EL" xfId="25913" xr:uid="{1849D4EC-21FA-49A9-8C07-5770ADA2FD07}"/>
    <cellStyle name="Comma 5 2 8" xfId="25914" xr:uid="{49E86971-1ED2-40B9-98CF-700481B1AF39}"/>
    <cellStyle name="Comma 5 2 8 2" xfId="25915" xr:uid="{3BEEB8AE-FC77-4B3E-AAC8-AA9F921D1073}"/>
    <cellStyle name="Comma 5 2 8 3" xfId="25916" xr:uid="{7AA979E5-00B3-4AD3-925D-48048F80C9FF}"/>
    <cellStyle name="Comma 5 2 8_AVA DVA EL" xfId="25917" xr:uid="{BF7CBEF3-AD1A-477C-A8BE-5B14B4F83652}"/>
    <cellStyle name="Comma 5 2 9" xfId="25918" xr:uid="{09989221-0CF6-4165-AED4-E29F1DC38A7C}"/>
    <cellStyle name="Comma 5 2 9 2" xfId="25919" xr:uid="{F91B9C09-04A9-421A-A2BA-1BEE9C17F5ED}"/>
    <cellStyle name="Comma 5 2 9 3" xfId="25920" xr:uid="{BC860EE0-4461-49F0-A0EF-B3F6E2B502F0}"/>
    <cellStyle name="Comma 5 2 9_AVA DVA EL" xfId="25921" xr:uid="{AC31BC7D-3288-49B7-858F-43359A57BC72}"/>
    <cellStyle name="Comma 5 2_AVA DVA EL" xfId="25922" xr:uid="{06734643-10DF-4BE8-97AC-B2412AD6FC0B}"/>
    <cellStyle name="Comma 5 3" xfId="25923" xr:uid="{6D73A537-555A-4171-A4D4-7A0C7F8EC3FA}"/>
    <cellStyle name="Comma 5 3 10" xfId="25924" xr:uid="{12E4AC79-13FC-4241-9FBD-76626C0C6200}"/>
    <cellStyle name="Comma 5 3 10 2" xfId="25925" xr:uid="{ACD8C789-C20A-4366-8E2C-EE57804C1769}"/>
    <cellStyle name="Comma 5 3 10 3" xfId="25926" xr:uid="{EE551177-8432-43C0-9F4C-1ACACA5CCF41}"/>
    <cellStyle name="Comma 5 3 10_AVA DVA EL" xfId="25927" xr:uid="{08C3FF4D-5BED-4CBB-8A58-BAB72B75EE6E}"/>
    <cellStyle name="Comma 5 3 11" xfId="25928" xr:uid="{A3CC8809-473A-4B6D-AC1E-2722B709478A}"/>
    <cellStyle name="Comma 5 3 11 2" xfId="25929" xr:uid="{6A40D679-2595-4D37-BC93-EE3827B1B05B}"/>
    <cellStyle name="Comma 5 3 11 3" xfId="25930" xr:uid="{A506F55A-9ED7-4551-B74C-BE9BACEDBD8B}"/>
    <cellStyle name="Comma 5 3 11_AVA DVA EL" xfId="25931" xr:uid="{CBBBF0BC-7C6B-4A4A-BD1F-C01058C6A279}"/>
    <cellStyle name="Comma 5 3 12" xfId="25932" xr:uid="{6356D471-F821-4E2F-8372-57FAC383FFD1}"/>
    <cellStyle name="Comma 5 3 13" xfId="25933" xr:uid="{CD6EB00A-15B3-492D-9868-CB6E0A7B4C89}"/>
    <cellStyle name="Comma 5 3 2" xfId="25934" xr:uid="{BA9AFF9E-62EA-4C26-81D2-AC62EF695C61}"/>
    <cellStyle name="Comma 5 3 2 10" xfId="25935" xr:uid="{F96AF9AF-0D0C-44F0-8B33-EDB4BA722C8B}"/>
    <cellStyle name="Comma 5 3 2 11" xfId="25936" xr:uid="{14EDFC25-9D73-464D-A728-0FB0B411DEA9}"/>
    <cellStyle name="Comma 5 3 2 2" xfId="25937" xr:uid="{656C0C9F-6724-4E72-987F-3CC63DF7C3FA}"/>
    <cellStyle name="Comma 5 3 2 2 2" xfId="25938" xr:uid="{0317E21E-186C-4407-8F13-711DA656775A}"/>
    <cellStyle name="Comma 5 3 2 2 2 2" xfId="25939" xr:uid="{2245E2BB-81BB-4A6B-BDC2-8ED1D3E5BFF8}"/>
    <cellStyle name="Comma 5 3 2 2 2 3" xfId="25940" xr:uid="{E6FFF465-84EA-4A7A-8C26-ED588D7BBA01}"/>
    <cellStyle name="Comma 5 3 2 2 2_AVA DVA EL" xfId="25941" xr:uid="{CD4A0A35-C58C-48DF-8B5F-83959296A88F}"/>
    <cellStyle name="Comma 5 3 2 2 3" xfId="25942" xr:uid="{4A9B634A-9838-4D70-9E72-3D232E130635}"/>
    <cellStyle name="Comma 5 3 2 2 3 2" xfId="25943" xr:uid="{943372A3-DCDF-4071-BB9F-54AC34B66317}"/>
    <cellStyle name="Comma 5 3 2 2 3 3" xfId="25944" xr:uid="{FF16D580-AD5A-47A8-BB49-0878073A2940}"/>
    <cellStyle name="Comma 5 3 2 2 3_AVA DVA EL" xfId="25945" xr:uid="{27D6B32D-BDE5-4471-9B6A-D826222139A0}"/>
    <cellStyle name="Comma 5 3 2 2 4" xfId="25946" xr:uid="{2DC171C3-CB42-4F71-A4C6-41C6EDDC6CE8}"/>
    <cellStyle name="Comma 5 3 2 2 5" xfId="25947" xr:uid="{5432F1C7-E664-405B-B61B-4EF9C3C48039}"/>
    <cellStyle name="Comma 5 3 2 2_AVA DVA EL" xfId="25948" xr:uid="{9E57981D-749F-41DF-8C3B-5A698976AB40}"/>
    <cellStyle name="Comma 5 3 2 3" xfId="25949" xr:uid="{AEE989AA-DF12-4D54-9A2C-04665C77A388}"/>
    <cellStyle name="Comma 5 3 2 3 2" xfId="25950" xr:uid="{165BD66E-0209-4177-89EB-C1640D1CC899}"/>
    <cellStyle name="Comma 5 3 2 3 3" xfId="25951" xr:uid="{1AB5B7B1-7B43-42CB-88A5-D783D6DF17CF}"/>
    <cellStyle name="Comma 5 3 2 3_AVA DVA EL" xfId="25952" xr:uid="{6C1921EF-C688-4D92-A971-A351EF5DD47E}"/>
    <cellStyle name="Comma 5 3 2 4" xfId="25953" xr:uid="{C73A6EE4-8FC4-435D-A9D1-E817A2B7164D}"/>
    <cellStyle name="Comma 5 3 2 4 2" xfId="25954" xr:uid="{8908717C-EA88-4ED2-9F99-50C1741C3771}"/>
    <cellStyle name="Comma 5 3 2 4 3" xfId="25955" xr:uid="{73D7BFC4-9681-4906-A5AB-8F0D8035465A}"/>
    <cellStyle name="Comma 5 3 2 4_AVA DVA EL" xfId="25956" xr:uid="{56BC1EDC-46B3-4A10-A38D-62AD3D2D8E59}"/>
    <cellStyle name="Comma 5 3 2 5" xfId="25957" xr:uid="{C3156C84-4050-43D7-9901-76CFD412F919}"/>
    <cellStyle name="Comma 5 3 2 5 2" xfId="25958" xr:uid="{22CA36D8-0F10-4E33-8901-79B481B8DD32}"/>
    <cellStyle name="Comma 5 3 2 5 3" xfId="25959" xr:uid="{78F119C5-0586-4728-ACEA-A14DE1A09014}"/>
    <cellStyle name="Comma 5 3 2 5_AVA DVA EL" xfId="25960" xr:uid="{29503158-A9D2-4042-8897-192A37952679}"/>
    <cellStyle name="Comma 5 3 2 6" xfId="25961" xr:uid="{CC3A4070-7486-4135-99A2-27A5D694E2C4}"/>
    <cellStyle name="Comma 5 3 2 6 2" xfId="25962" xr:uid="{D8C80FA4-69D1-40C3-9325-5191267BDB0C}"/>
    <cellStyle name="Comma 5 3 2 6 3" xfId="25963" xr:uid="{C4A6C9C7-D163-44CC-9DB9-3EFC01B9535E}"/>
    <cellStyle name="Comma 5 3 2 6_AVA DVA EL" xfId="25964" xr:uid="{49B5668F-2217-4370-A087-162E8E75DE4B}"/>
    <cellStyle name="Comma 5 3 2 7" xfId="25965" xr:uid="{2BF5388C-99CD-4AA3-B7B9-ACC174DF5529}"/>
    <cellStyle name="Comma 5 3 2 7 2" xfId="25966" xr:uid="{3B525765-6EFE-41CA-9066-D815E1D1983E}"/>
    <cellStyle name="Comma 5 3 2 7 3" xfId="25967" xr:uid="{B99BC7E5-3352-4DC4-ADA6-C981845FECB1}"/>
    <cellStyle name="Comma 5 3 2 7_AVA DVA EL" xfId="25968" xr:uid="{4DBF30AC-0DF9-46E2-AE0C-C8812A6B3017}"/>
    <cellStyle name="Comma 5 3 2 8" xfId="25969" xr:uid="{547D5830-4AEF-4195-A99D-18E675A3FA10}"/>
    <cellStyle name="Comma 5 3 2 8 2" xfId="25970" xr:uid="{2FB78F46-6E35-4216-A7E7-6553FBF84805}"/>
    <cellStyle name="Comma 5 3 2 8 3" xfId="25971" xr:uid="{6C43E129-55F1-4D81-AC20-1BE91CE2BE13}"/>
    <cellStyle name="Comma 5 3 2 8_AVA DVA EL" xfId="25972" xr:uid="{4C429352-FDBB-4883-92FE-539852EC2AE3}"/>
    <cellStyle name="Comma 5 3 2 9" xfId="25973" xr:uid="{260550CD-C0D2-4C9F-9B05-F83C9015ECD5}"/>
    <cellStyle name="Comma 5 3 2 9 2" xfId="25974" xr:uid="{43F1D57C-1C89-4756-8FB6-6268641100CF}"/>
    <cellStyle name="Comma 5 3 2 9 3" xfId="25975" xr:uid="{1321813B-8E36-4B26-AA10-7DFA3CBC048B}"/>
    <cellStyle name="Comma 5 3 2 9_AVA DVA EL" xfId="25976" xr:uid="{CBC94459-C5DF-4FDE-8BF2-5C846C72B7F1}"/>
    <cellStyle name="Comma 5 3 2_AVA DVA EL" xfId="25977" xr:uid="{8285B8B0-7C0A-4ED0-9007-D3A19322A276}"/>
    <cellStyle name="Comma 5 3 3" xfId="25978" xr:uid="{F57506B3-694E-47DD-BED0-42B88377B11C}"/>
    <cellStyle name="Comma 5 3 3 2" xfId="25979" xr:uid="{A3C76B80-EC21-4D79-9789-1FFEC0FCC01E}"/>
    <cellStyle name="Comma 5 3 3 2 2" xfId="25980" xr:uid="{82657DB0-A151-4F17-B3A1-BD747412B3C3}"/>
    <cellStyle name="Comma 5 3 3 2 3" xfId="25981" xr:uid="{ACDB97D7-99E6-41E7-BEC4-55AEB4CD19E7}"/>
    <cellStyle name="Comma 5 3 3 2_AVA DVA EL" xfId="25982" xr:uid="{0EC11681-8D66-472B-A2F0-06BF071ACEA3}"/>
    <cellStyle name="Comma 5 3 3 3" xfId="25983" xr:uid="{8019B68E-1D7D-41A7-8F47-743FD4BE60A3}"/>
    <cellStyle name="Comma 5 3 3 3 2" xfId="25984" xr:uid="{0F6D5FBE-D2F0-4F38-828C-B5972EF95BE3}"/>
    <cellStyle name="Comma 5 3 3 3 3" xfId="25985" xr:uid="{9DAE2549-9C95-4894-B347-51AFA8E8DC13}"/>
    <cellStyle name="Comma 5 3 3 3_AVA DVA EL" xfId="25986" xr:uid="{4968044E-32A4-4DD2-8B3B-CED7922E874A}"/>
    <cellStyle name="Comma 5 3 3 4" xfId="25987" xr:uid="{AFDF7401-0B22-46B5-901A-743047D2EF98}"/>
    <cellStyle name="Comma 5 3 3 5" xfId="25988" xr:uid="{ED5107FE-E37A-4A34-8514-E74B67408709}"/>
    <cellStyle name="Comma 5 3 3_AVA DVA EL" xfId="25989" xr:uid="{F4141274-6353-45A4-9178-D9FE8D8C78E2}"/>
    <cellStyle name="Comma 5 3 4" xfId="25990" xr:uid="{264757F6-25A8-4273-8FE5-2576DC4DFD06}"/>
    <cellStyle name="Comma 5 3 4 2" xfId="25991" xr:uid="{6157E825-2F54-4647-A29B-A026687E8C5A}"/>
    <cellStyle name="Comma 5 3 4 3" xfId="25992" xr:uid="{FFB5D833-5882-4A46-A5BD-5BE381CD1BE1}"/>
    <cellStyle name="Comma 5 3 4_AVA DVA EL" xfId="25993" xr:uid="{54CBBE3F-9DB7-48B5-8E73-E6A110EBD570}"/>
    <cellStyle name="Comma 5 3 5" xfId="25994" xr:uid="{D9C4E01D-329B-4936-811C-7EC50141F105}"/>
    <cellStyle name="Comma 5 3 5 2" xfId="25995" xr:uid="{DAF88BE8-9C87-40A3-943A-6FEC937B5B53}"/>
    <cellStyle name="Comma 5 3 5 3" xfId="25996" xr:uid="{AB61F124-E525-40D9-B06D-EF6F75C5981C}"/>
    <cellStyle name="Comma 5 3 5_AVA DVA EL" xfId="25997" xr:uid="{B622F04E-F7E5-4B30-9F64-2E31619D734F}"/>
    <cellStyle name="Comma 5 3 6" xfId="25998" xr:uid="{2C1B6E35-FC67-46B0-97CB-8A78B12E41B2}"/>
    <cellStyle name="Comma 5 3 6 2" xfId="25999" xr:uid="{D9BB49D8-1295-4ABF-B160-F3CF9C48F38E}"/>
    <cellStyle name="Comma 5 3 6 3" xfId="26000" xr:uid="{3E1241B1-2013-424F-8CE1-BA4035B39FF8}"/>
    <cellStyle name="Comma 5 3 6_AVA DVA EL" xfId="26001" xr:uid="{1197B0A6-A7E3-4EB2-93C9-E13CB967A99D}"/>
    <cellStyle name="Comma 5 3 7" xfId="26002" xr:uid="{629CF55C-E715-4AEC-8101-F313A3F6D8F0}"/>
    <cellStyle name="Comma 5 3 7 2" xfId="26003" xr:uid="{B7A91DD9-5428-4930-A5D7-47A3B3F644FE}"/>
    <cellStyle name="Comma 5 3 7 3" xfId="26004" xr:uid="{6AC56AD7-9308-488F-90EB-1D542DBCC8A3}"/>
    <cellStyle name="Comma 5 3 7_AVA DVA EL" xfId="26005" xr:uid="{CE3F90D9-ECC3-4A20-88A3-096589217284}"/>
    <cellStyle name="Comma 5 3 8" xfId="26006" xr:uid="{2BEDF9C1-9F7D-47D0-8215-0EC882D8A559}"/>
    <cellStyle name="Comma 5 3 8 2" xfId="26007" xr:uid="{C244C88C-670B-4DE2-AB80-6892E7F6A0F6}"/>
    <cellStyle name="Comma 5 3 8 3" xfId="26008" xr:uid="{2069C8A5-06B3-49F4-95A5-149855C0F701}"/>
    <cellStyle name="Comma 5 3 8_AVA DVA EL" xfId="26009" xr:uid="{953FAB74-D2B2-4D1F-87B2-12C520FCB38D}"/>
    <cellStyle name="Comma 5 3 9" xfId="26010" xr:uid="{FA89C8A6-EB95-434E-9E64-F8BA94AE35CD}"/>
    <cellStyle name="Comma 5 3 9 2" xfId="26011" xr:uid="{6A99ABB2-2948-46E4-B896-A14EDBD47D56}"/>
    <cellStyle name="Comma 5 3 9 3" xfId="26012" xr:uid="{1392645B-633A-4A8D-8FDE-6AF7C3C07F1A}"/>
    <cellStyle name="Comma 5 3 9_AVA DVA EL" xfId="26013" xr:uid="{35415EFC-45F5-40E3-A5A9-B7495BF2CAF0}"/>
    <cellStyle name="Comma 5 3_AVA DVA EL" xfId="26014" xr:uid="{0BD60922-D3A2-44E2-82E0-C37D7D535593}"/>
    <cellStyle name="Comma 5 4" xfId="26015" xr:uid="{F0E6BD21-913D-4D0D-955F-0FC633D79DD9}"/>
    <cellStyle name="Comma 5 4 2" xfId="26016" xr:uid="{9D8F6938-0AF8-4C47-B04D-1DD576197F3F}"/>
    <cellStyle name="Comma 5 4 3" xfId="26017" xr:uid="{D41FE023-225A-448D-97AA-6D0710162FEB}"/>
    <cellStyle name="Comma 5 4_AVA DVA EL" xfId="26018" xr:uid="{1CDD5029-09B7-4F19-B66C-88F4941E017A}"/>
    <cellStyle name="Comma 5 5" xfId="26019" xr:uid="{FA8E3812-873B-457F-A86E-9A356A817E76}"/>
    <cellStyle name="Comma 5 5 2" xfId="26020" xr:uid="{25FD8780-53B2-4D2F-9811-3E6250D55780}"/>
    <cellStyle name="Comma 5 5 3" xfId="26021" xr:uid="{D3ADBA85-B35F-4B7F-B41F-827DE5D6B14C}"/>
    <cellStyle name="Comma 5 5_AVA DVA EL" xfId="26022" xr:uid="{6617B82D-A34E-40A1-9A4A-5ADBB29BE2A6}"/>
    <cellStyle name="Comma 5 6" xfId="26023" xr:uid="{56433929-5507-455A-8EDF-3BB10CC7781E}"/>
    <cellStyle name="Comma 5 6 2" xfId="26024" xr:uid="{1E56172C-9E4A-4D0C-B882-88559ABE1737}"/>
    <cellStyle name="Comma 5 6 3" xfId="26025" xr:uid="{26E2C563-26CC-4E1E-923F-4C2A0C1789D9}"/>
    <cellStyle name="Comma 5 6_AVA DVA EL" xfId="26026" xr:uid="{F8EB7B68-90E0-4D30-9BDE-FD723A14FEDF}"/>
    <cellStyle name="Comma 5 7" xfId="26027" xr:uid="{86DFBD47-3F11-4E92-876C-70E553F02C20}"/>
    <cellStyle name="Comma 5 7 2" xfId="26028" xr:uid="{92DE039F-1EDF-4A3A-A182-33D5C5CD79AF}"/>
    <cellStyle name="Comma 5 7 2 2" xfId="26029" xr:uid="{F676A5BC-1FEA-42AB-957B-06CCEA8CF679}"/>
    <cellStyle name="Comma 5 7 2 3" xfId="26030" xr:uid="{7B83D3CA-E46B-469C-9EEA-7DC7E337D70C}"/>
    <cellStyle name="Comma 5 7 2_AVA DVA EL" xfId="26031" xr:uid="{49217008-6983-4F33-A98E-6AFA2B7E1887}"/>
    <cellStyle name="Comma 5 7 3" xfId="26032" xr:uid="{01BCEF3A-2E9B-480F-87B6-DFDCBBC92210}"/>
    <cellStyle name="Comma 5 7 4" xfId="26033" xr:uid="{2968E498-3139-4686-8E10-BA9B91CE5895}"/>
    <cellStyle name="Comma 5 7_AVA DVA EL" xfId="26034" xr:uid="{60198AF1-EB8C-4206-B7AD-A9A9C9B40DCB}"/>
    <cellStyle name="Comma 5 8" xfId="26035" xr:uid="{0D82ED65-17D9-4EDB-80DD-DF3482CD991F}"/>
    <cellStyle name="Comma 5 8 2" xfId="26036" xr:uid="{EA092729-F1C9-42D1-AFFC-CB0E015B8A06}"/>
    <cellStyle name="Comma 5 8 2 2" xfId="26037" xr:uid="{9E0D3052-75A5-4AD3-8509-C786B4053CE0}"/>
    <cellStyle name="Comma 5 8 2 3" xfId="26038" xr:uid="{87004A61-E81E-4881-8DD4-5296F9A0A445}"/>
    <cellStyle name="Comma 5 8 2_AVA DVA EL" xfId="26039" xr:uid="{921BA071-F130-4D62-929D-C710F6962DD3}"/>
    <cellStyle name="Comma 5 8 3" xfId="26040" xr:uid="{40F2AE76-85B7-4496-8185-6F7983F0D4E3}"/>
    <cellStyle name="Comma 5 8 4" xfId="26041" xr:uid="{9D18D252-3B9C-4D95-9D67-E9D2196700C8}"/>
    <cellStyle name="Comma 5 8_AVA DVA EL" xfId="26042" xr:uid="{3B27DF0B-4650-4FF1-BB79-D124A99A3C94}"/>
    <cellStyle name="Comma 5 9" xfId="26043" xr:uid="{75C25365-4229-4339-B9FD-63836783F30C}"/>
    <cellStyle name="Comma 5 9 2" xfId="26044" xr:uid="{3357A49F-13A9-489B-9784-FFB32FD6854A}"/>
    <cellStyle name="Comma 5 9 2 2" xfId="26045" xr:uid="{3D96C318-A114-46BF-92EF-68A7DE0963B8}"/>
    <cellStyle name="Comma 5 9 2 3" xfId="26046" xr:uid="{09E039CE-B64F-4118-9896-BC2B6B6B393A}"/>
    <cellStyle name="Comma 5 9 2_AVA DVA EL" xfId="26047" xr:uid="{6D6CF749-DBB0-49D8-AE41-DE345F657580}"/>
    <cellStyle name="Comma 5 9 3" xfId="26048" xr:uid="{12F2B923-3D5D-4546-B8FE-22AF78E79CFE}"/>
    <cellStyle name="Comma 5 9 4" xfId="26049" xr:uid="{FF44001D-3609-496A-BA54-834ECF230FC9}"/>
    <cellStyle name="Comma 5 9_AVA DVA EL" xfId="26050" xr:uid="{47B7F6A3-E2AD-4DC4-9A3E-ACF8B564558A}"/>
    <cellStyle name="Comma 5_Adj_Primary_capital" xfId="26051" xr:uid="{19A0AB08-3CD9-4F45-8396-8485175C97A0}"/>
    <cellStyle name="Comma 52" xfId="41333" xr:uid="{C93CE64D-B09D-45EA-AA35-E437CDCBEF28}"/>
    <cellStyle name="Comma 6" xfId="6416" xr:uid="{CF9B9E38-D45C-4746-9524-778015034A05}"/>
    <cellStyle name="Comma 6 2" xfId="26052" xr:uid="{EED42C3E-1207-4040-9A82-A3F871DF2E2B}"/>
    <cellStyle name="Comma 6 2 2" xfId="26053" xr:uid="{3245479A-5EF0-4F4F-9827-CB924BD63373}"/>
    <cellStyle name="Comma 6 2 2 2" xfId="26054" xr:uid="{6B7EF339-3ABD-4E57-8866-AF5DC8934B2A}"/>
    <cellStyle name="Comma 6 2 2 3" xfId="26055" xr:uid="{E6822990-D8E8-4D60-8E71-D01F031A07A4}"/>
    <cellStyle name="Comma 6 2 2_AVA DVA EL" xfId="26056" xr:uid="{194ECD6B-1B64-49AA-9784-BD9572C07440}"/>
    <cellStyle name="Comma 6 2 3" xfId="26057" xr:uid="{800C7E1B-3168-423B-AD73-0941289B0483}"/>
    <cellStyle name="Comma 6 2 4" xfId="26058" xr:uid="{9EB6DC5C-6652-456E-B7D5-65C449E8562C}"/>
    <cellStyle name="Comma 6 2_AVA DVA EL" xfId="26059" xr:uid="{B4526F5E-AA22-49C8-B1DB-8A322C1A0B84}"/>
    <cellStyle name="Comma 6 3" xfId="26060" xr:uid="{CEB45C92-137B-4408-830F-B86E7E01572D}"/>
    <cellStyle name="Comma 6 3 2" xfId="26061" xr:uid="{F7FA878D-B524-469C-B5C1-65A4D523B28E}"/>
    <cellStyle name="Comma 6 3 3" xfId="26062" xr:uid="{B80861B3-B78D-4B1A-8D09-1EE7D09F7A51}"/>
    <cellStyle name="Comma 6 3_AVA DVA EL" xfId="26063" xr:uid="{60C066C7-7B9F-4A9D-A804-4AF23C51EB3C}"/>
    <cellStyle name="Comma 6 4" xfId="26064" xr:uid="{A1A2EB36-94F3-4ED7-9B87-6847BF4E0700}"/>
    <cellStyle name="Comma 6 4 2" xfId="26065" xr:uid="{D59A0676-2424-45EC-9F1C-70151C941E1A}"/>
    <cellStyle name="Comma 6 4 3" xfId="26066" xr:uid="{6E03E761-2096-4956-8C93-8DE352FD7FBD}"/>
    <cellStyle name="Comma 6 4_AVA DVA EL" xfId="26067" xr:uid="{6AD8481E-E8AC-4CA0-BAEF-51D2986D4D3B}"/>
    <cellStyle name="Comma 6 5" xfId="26068" xr:uid="{FF056483-4FA3-42FF-B6B9-F2CAD7C2351B}"/>
    <cellStyle name="Comma 6 5 2" xfId="26069" xr:uid="{78FB1ACB-9734-4558-B611-54A6D83E3A89}"/>
    <cellStyle name="Comma 6 5 3" xfId="26070" xr:uid="{0944A418-6293-4ACC-A10C-105E048CD55E}"/>
    <cellStyle name="Comma 6 5_AVA DVA EL" xfId="26071" xr:uid="{D9C30CBD-812A-492A-914E-CF4AE872EA52}"/>
    <cellStyle name="Comma 6 6" xfId="26072" xr:uid="{678E29AF-848E-42E3-9AAD-B2B048E5BAF7}"/>
    <cellStyle name="Comma 6 6 2" xfId="26073" xr:uid="{C14450C2-2BA9-4523-8241-67A79E222B2B}"/>
    <cellStyle name="Comma 6 6 3" xfId="26074" xr:uid="{48608DE7-6A52-48D5-BD30-C42BF4151CD3}"/>
    <cellStyle name="Comma 6 6_AVA DVA EL" xfId="26075" xr:uid="{327F3C62-F3ED-410D-A86D-59869F77AA81}"/>
    <cellStyle name="Comma 6 7" xfId="26076" xr:uid="{49DF5828-1905-43D7-B866-7C264BC97727}"/>
    <cellStyle name="Comma 6 7 2" xfId="26077" xr:uid="{86B18FC9-1DA1-4360-BB1C-D73E6065FBB5}"/>
    <cellStyle name="Comma 6 7 3" xfId="26078" xr:uid="{6766BFA0-F25D-469C-B2B4-032C88E81143}"/>
    <cellStyle name="Comma 6 7_AVA DVA EL" xfId="26079" xr:uid="{5021E4F9-DD74-4A3A-AEFD-EA63A7CAA831}"/>
    <cellStyle name="Comma 6 8" xfId="26080" xr:uid="{E0E8EC30-2F24-4CF7-9C60-B588B06853F0}"/>
    <cellStyle name="Comma 6_AVA DVA EL" xfId="26081" xr:uid="{4B6DCC76-ED11-40C6-AC3D-72156AA9B4FF}"/>
    <cellStyle name="Comma 7" xfId="6417" xr:uid="{6E671FC5-27DC-4DA2-B9A7-761A1EF6AEEE}"/>
    <cellStyle name="Comma 7 2" xfId="6418" xr:uid="{D0FF46A4-9B0F-4B0E-B7BB-0558BA1A191C}"/>
    <cellStyle name="Comma 7 2 2" xfId="26082" xr:uid="{EE78C092-3A2F-4886-AC3D-23E34CA223A2}"/>
    <cellStyle name="Comma 7 2 2 2" xfId="26083" xr:uid="{B4A0A136-AEA2-497B-9B66-A91D693698E1}"/>
    <cellStyle name="Comma 7 2 2 3" xfId="26084" xr:uid="{27C41A77-8D60-459F-8AB8-97D31AA50CA3}"/>
    <cellStyle name="Comma 7 2 2_AVA DVA EL" xfId="26085" xr:uid="{2A218333-2E96-4482-9D21-1D0682F41C68}"/>
    <cellStyle name="Comma 7 2 3" xfId="26086" xr:uid="{5DFC4FA4-707D-4F93-A284-7A4CC1275769}"/>
    <cellStyle name="Comma 7 2 3 2" xfId="26087" xr:uid="{221E25E5-AB2D-4ABA-A4EF-F512573DD43F}"/>
    <cellStyle name="Comma 7 2 3 3" xfId="26088" xr:uid="{5B6EBF3D-5B57-473F-81DE-5149278F5CAC}"/>
    <cellStyle name="Comma 7 2 3_AVA DVA EL" xfId="26089" xr:uid="{FA2DC232-FF93-49EB-90E1-C8F536BE6233}"/>
    <cellStyle name="Comma 7 2 4" xfId="26090" xr:uid="{6E371170-046A-4460-BE3A-BBB109A149D5}"/>
    <cellStyle name="Comma 7 2 5" xfId="26091" xr:uid="{09D249FB-483D-4228-83E1-390CCDF9AC24}"/>
    <cellStyle name="Comma 7 2_AVA DVA EL" xfId="26092" xr:uid="{AA1A5E86-F285-443D-BBDA-EE08C90673F8}"/>
    <cellStyle name="Comma 7 3" xfId="26093" xr:uid="{AD37C522-232E-4AFD-A595-45B2A75A8E77}"/>
    <cellStyle name="Comma 7 3 2" xfId="26094" xr:uid="{3E0DFF74-B651-4F16-8015-1102057F6536}"/>
    <cellStyle name="Comma 7 3 3" xfId="26095" xr:uid="{816EE8BE-B1E9-4B1D-87A8-DC95E646629F}"/>
    <cellStyle name="Comma 7 3_AVA DVA EL" xfId="26096" xr:uid="{7C704596-56E7-4650-82D6-3A7073383EEE}"/>
    <cellStyle name="Comma 7 4" xfId="26097" xr:uid="{F30848A5-D736-4E70-A608-317BABF785C8}"/>
    <cellStyle name="Comma 7 4 2" xfId="26098" xr:uid="{F00468F4-AEE0-406F-A297-7E7EBAF7A14B}"/>
    <cellStyle name="Comma 7 4 3" xfId="26099" xr:uid="{D654BBD9-5A14-45CD-8816-C2A5D44D967C}"/>
    <cellStyle name="Comma 7 4_AVA DVA EL" xfId="26100" xr:uid="{15E25615-258F-4D08-B56B-CEBC84A1B682}"/>
    <cellStyle name="Comma 7 5" xfId="26101" xr:uid="{A933C596-12BA-4BFC-B4AA-556D4B3AD7FD}"/>
    <cellStyle name="Comma 7 6" xfId="26102" xr:uid="{46FBD26A-E37D-4BCF-BA0E-CDFE1E734CEE}"/>
    <cellStyle name="Comma 7_AVA DVA EL" xfId="26103" xr:uid="{5B46BE88-4B66-4C2F-84CD-8D777682A3C9}"/>
    <cellStyle name="Comma 8" xfId="6419" xr:uid="{5EAE512E-8965-48A6-834D-F8303651701A}"/>
    <cellStyle name="Comma 8 2" xfId="6420" xr:uid="{127665DA-4225-4B6C-A60E-EB0A630C9F6F}"/>
    <cellStyle name="Comma 8 2 2" xfId="26104" xr:uid="{5D7CD674-7F69-4933-AD3E-D60E776E3B47}"/>
    <cellStyle name="Comma 8 2 2 2" xfId="26105" xr:uid="{F686C07A-31AB-4789-8196-D8DBF5843EED}"/>
    <cellStyle name="Comma 8 2 2 3" xfId="26106" xr:uid="{567CC980-D584-4B51-A92A-6ACC063B912C}"/>
    <cellStyle name="Comma 8 2 2_AVA DVA EL" xfId="26107" xr:uid="{FF7AE81F-6371-4620-8E21-0DB75C25BE15}"/>
    <cellStyle name="Comma 8 2 3" xfId="26108" xr:uid="{F33706CA-F874-492C-9868-9AA7B50F8CA8}"/>
    <cellStyle name="Comma 8 2_AVA DVA EL" xfId="26109" xr:uid="{562CB2DD-4910-4F09-B2B2-153033BF7870}"/>
    <cellStyle name="Comma 8 3" xfId="26110" xr:uid="{79A40FD7-F6DE-4F2A-90D5-308319F7B5AA}"/>
    <cellStyle name="Comma 8 3 2" xfId="26111" xr:uid="{F7DB7EF3-8F96-4F15-ACEE-B4C5B60B4903}"/>
    <cellStyle name="Comma 8 3 3" xfId="26112" xr:uid="{66E6B8A1-FE32-41EF-9175-A7F2194F66D7}"/>
    <cellStyle name="Comma 8 3_AVA DVA EL" xfId="26113" xr:uid="{EFC1BF6F-F845-409E-911C-29B13989FF90}"/>
    <cellStyle name="Comma 8 4" xfId="26114" xr:uid="{A21F827C-9EE9-4DD7-89FA-5C915DC4193F}"/>
    <cellStyle name="Comma 8_AVA DVA EL" xfId="26115" xr:uid="{B47E940D-79D1-4355-A5A0-CA89D11EF881}"/>
    <cellStyle name="Comma 9" xfId="6421" xr:uid="{3B3446A9-F6BC-4684-9FBD-64F1021E3AC2}"/>
    <cellStyle name="Comma 9 2" xfId="26116" xr:uid="{CFF61BB7-0BF2-4E25-A08E-A7133A119A29}"/>
    <cellStyle name="Comma 9 2 2" xfId="26117" xr:uid="{142404B7-0C19-436E-83A9-B26B40ABB8AB}"/>
    <cellStyle name="Comma 9 2 2 2" xfId="26118" xr:uid="{A7A43BE4-5F4B-46AB-85D6-4FB39C87778D}"/>
    <cellStyle name="Comma 9 2 2 3" xfId="26119" xr:uid="{7BA8847B-510A-4530-946A-91458D05F475}"/>
    <cellStyle name="Comma 9 2 2_AVA DVA EL" xfId="26120" xr:uid="{508A6B06-5044-4A9C-8FE1-E87113311E93}"/>
    <cellStyle name="Comma 9 2 3" xfId="26121" xr:uid="{B99D0D9E-D803-4F3F-8191-1B6126184FC7}"/>
    <cellStyle name="Comma 9 2 4" xfId="26122" xr:uid="{0A3C3700-1F4C-4721-9D6A-57E7F187DDF7}"/>
    <cellStyle name="Comma 9 2_AVA DVA EL" xfId="26123" xr:uid="{3566239A-81B9-42E5-995C-56ED2982A741}"/>
    <cellStyle name="Comma 9 3" xfId="26124" xr:uid="{0106644C-5BEC-4240-A45B-165E492670D8}"/>
    <cellStyle name="Comma 9 3 2" xfId="26125" xr:uid="{7ED003DA-7044-4536-96BD-B5DC08FC7B3A}"/>
    <cellStyle name="Comma 9 3 3" xfId="26126" xr:uid="{A4D79EED-7784-426C-8FA2-3FA30A835C0B}"/>
    <cellStyle name="Comma 9 3_AVA DVA EL" xfId="26127" xr:uid="{865BED0C-A21D-4545-8CA9-40A6C363101D}"/>
    <cellStyle name="Comma 9 4" xfId="26128" xr:uid="{6912C46F-63B8-4718-8603-6F663542F3E0}"/>
    <cellStyle name="Comma 9 4 2" xfId="26129" xr:uid="{07C33FF3-2B5E-426C-91C4-2D5AE320D4F6}"/>
    <cellStyle name="Comma 9 4 3" xfId="26130" xr:uid="{E0F0B076-250B-40A2-8A63-580BAC2B08B1}"/>
    <cellStyle name="Comma 9 4_AVA DVA EL" xfId="26131" xr:uid="{0A25E09E-74C6-4B14-ACE9-DA5472F2292E}"/>
    <cellStyle name="Comma 9 5" xfId="26132" xr:uid="{093B0339-51C2-4074-B811-2622881B3915}"/>
    <cellStyle name="Comma 9 5 2" xfId="26133" xr:uid="{D042EC9C-BEDA-44D2-8078-1F10E082ABDB}"/>
    <cellStyle name="Comma 9 5 3" xfId="26134" xr:uid="{D055C618-AD53-4A8B-914F-EB11C5907E0B}"/>
    <cellStyle name="Comma 9 5_AVA DVA EL" xfId="26135" xr:uid="{B6E15298-44F2-463E-A4AD-D672D9E2B7A9}"/>
    <cellStyle name="Comma 9 6" xfId="26136" xr:uid="{83310727-415F-41EC-85D3-6A17BE94AB20}"/>
    <cellStyle name="Comma 9 7" xfId="26137" xr:uid="{8CB00F6C-1AE1-4F2F-8442-36FA7E4A11E3}"/>
    <cellStyle name="Comma 9_AVA DVA EL" xfId="26138" xr:uid="{3BEB2FFA-13DD-4F4E-AECF-8D677320D948}"/>
    <cellStyle name="Comma*" xfId="6422" xr:uid="{0B732F87-27E9-4012-80A5-15F0B511381C}"/>
    <cellStyle name="Comma* 2" xfId="26139" xr:uid="{8985673A-0E3C-4E25-AA82-1689C0744A0C}"/>
    <cellStyle name="Comma* 3" xfId="26140" xr:uid="{16AE1E1D-E0A5-4348-8F0C-738C5F074173}"/>
    <cellStyle name="Comma*_AVA DVA EL" xfId="26141" xr:uid="{3F5D4D41-39C0-4760-9A3B-D5150BC0FB50}"/>
    <cellStyle name="Comma_091203 DNB NOR covered bond issues rammeutnyttelse" xfId="41334" xr:uid="{4BE76F9C-DFDF-4BFB-83B5-B09E12D0AC26}"/>
    <cellStyle name="Comma0" xfId="6423" xr:uid="{9077A3D0-0C3B-4BA7-A0E7-0C4AAA8A2313}"/>
    <cellStyle name="Comma0 - Modelo1" xfId="6424" xr:uid="{43CC6D95-735E-49CB-BFC6-41B6C6D08D1D}"/>
    <cellStyle name="Comma0 - Modelo1 2" xfId="41335" xr:uid="{3A46A624-41C1-4910-8A99-CF7D6FE2BB80}"/>
    <cellStyle name="Comma0 - Modelo1_Factbook" xfId="41336" xr:uid="{D4028A43-1F2C-4BA5-8B7A-52EE3446E72F}"/>
    <cellStyle name="Comma0 - Style1" xfId="6425" xr:uid="{CA80DA29-E537-4B07-85BF-FE8B9547BF8B}"/>
    <cellStyle name="Comma0 - Style1 2" xfId="41337" xr:uid="{F5BAC806-23BB-4327-80B2-6E6BF70A79FE}"/>
    <cellStyle name="Comma0 - Style1_Factbook" xfId="41338" xr:uid="{FE50CB5A-90E8-4B60-A17B-8166D80EB623}"/>
    <cellStyle name="Comma0 2" xfId="6426" xr:uid="{5E86C51E-9F80-4761-BA9A-3A07FC42E931}"/>
    <cellStyle name="Comma0 2 2" xfId="6427" xr:uid="{66BA4B00-448C-49B7-8E93-2B0E4848BA13}"/>
    <cellStyle name="Comma0 2_AVA DVA EL" xfId="26142" xr:uid="{3E92BF87-2FFA-477C-B379-E141A61AC48B}"/>
    <cellStyle name="Comma0 3" xfId="6428" xr:uid="{FDB5C6DF-4A88-4E0D-85EA-FDC04E6E0E21}"/>
    <cellStyle name="Comma0 3 2" xfId="6429" xr:uid="{367068F9-212D-4D74-A26D-D6499F4C0FDB}"/>
    <cellStyle name="Comma0 3 2 2" xfId="26143" xr:uid="{FDC7BB79-90D2-4C71-8E4B-7F2D54266F2B}"/>
    <cellStyle name="Comma0 3 2 3" xfId="26144" xr:uid="{91745B31-A742-475D-8496-9EBC061DDCE2}"/>
    <cellStyle name="Comma0 3 2_AVA DVA EL" xfId="26145" xr:uid="{DC2E41B0-2DD4-448B-AAB3-306BD57B2982}"/>
    <cellStyle name="Comma0 3 3" xfId="26146" xr:uid="{C0AF5C6A-9B20-47C5-B817-2591F4E67396}"/>
    <cellStyle name="Comma0 3 4" xfId="26147" xr:uid="{747FBEB3-6F58-499A-925E-A3036BEC4B9B}"/>
    <cellStyle name="Comma0 3_AVA DVA EL" xfId="26148" xr:uid="{0356376B-1CF5-4B3C-9F2D-42F09FFB3E19}"/>
    <cellStyle name="Comma0 4" xfId="26149" xr:uid="{5361AFD5-0B00-4F04-82A0-EEAE0EFF54AD}"/>
    <cellStyle name="Comma0_AVA DVA EL" xfId="26150" xr:uid="{3B48B06A-F2CB-4682-8D9B-D36FBBAFB68C}"/>
    <cellStyle name="Comma1 - Modelo2" xfId="6430" xr:uid="{E88CF027-8D4E-44DA-ACB6-9DF11B290635}"/>
    <cellStyle name="Comma1 - Modelo2 2" xfId="41339" xr:uid="{0C7C7794-61A8-4DE1-80FA-B12F78CD9C99}"/>
    <cellStyle name="Comma1 - Modelo2_Factbook" xfId="41340" xr:uid="{845D56F4-F207-4F22-8BE8-61C657A3FD80}"/>
    <cellStyle name="Comma1 - Style2" xfId="6431" xr:uid="{FCB7C32F-D1AF-4CD1-B670-083B9692335D}"/>
    <cellStyle name="Comma1 - Style2 2" xfId="41341" xr:uid="{530619C7-6151-4456-8609-15FDB4F329E1}"/>
    <cellStyle name="Comma1 - Style2_Factbook" xfId="41342" xr:uid="{E3645BF2-CFCB-4E16-B9E2-ACE63F2487C0}"/>
    <cellStyle name="Common fields" xfId="6432" xr:uid="{4C98A05F-E9F3-442F-BE7C-0A937F2C3683}"/>
    <cellStyle name="Common fields 2" xfId="6433" xr:uid="{17427D13-1070-461B-BE57-70CDDEE01031}"/>
    <cellStyle name="Common fields 2 2" xfId="26151" xr:uid="{0F83B90E-CDD8-42FD-91E0-BEA548631B7A}"/>
    <cellStyle name="Common fields 2 3" xfId="26152" xr:uid="{C2FEBE38-F501-4DD3-8DD3-E2593E1F18F9}"/>
    <cellStyle name="Common fields 2_AVA DVA EL" xfId="26153" xr:uid="{330B7F3D-8C24-40E4-9901-B2E62420793E}"/>
    <cellStyle name="Common fields 3" xfId="26154" xr:uid="{F21C8D73-3AF2-49A7-BEC6-C24494D732A2}"/>
    <cellStyle name="Common fields 4" xfId="26155"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156" xr:uid="{230731FC-C852-4B41-BC56-0FC1A8A72C99}"/>
    <cellStyle name="Common fields with names (internal version) 3" xfId="26157" xr:uid="{FC7B85C4-794D-4FCD-9E38-7ED226661A9F}"/>
    <cellStyle name="Common fields with names (internal version)_AVA DVA EL" xfId="26158" xr:uid="{55EBD7B5-41AA-4257-8E7C-D3EAC0BE5AA8}"/>
    <cellStyle name="Common fields with names 2" xfId="26159" xr:uid="{F7D379FA-7EC8-4AE3-B964-E5D04074C052}"/>
    <cellStyle name="Common fields with names 3" xfId="26160" xr:uid="{34C98854-290B-42B3-B6AF-90431892877F}"/>
    <cellStyle name="Common fields with names 4" xfId="26161" xr:uid="{91663D68-D84F-474A-A427-70029616EB77}"/>
    <cellStyle name="Common fields with names 5" xfId="26162" xr:uid="{498A690A-F247-4155-8A59-D5DB611A36C1}"/>
    <cellStyle name="Common fields with names_AVA DVA EL" xfId="26163" xr:uid="{592DD3D8-34D4-46A5-9897-99C095130E34}"/>
    <cellStyle name="Common fields_AVA DVA EL" xfId="26164" xr:uid="{00EF2668-1271-4C86-BD20-DF6E19FC47C3}"/>
    <cellStyle name="Company" xfId="6436" xr:uid="{378C8B65-48ED-4456-98BB-6449343D9B23}"/>
    <cellStyle name="Company 2" xfId="26165" xr:uid="{589DD02C-2ADD-4B31-9498-154A5373DDAC}"/>
    <cellStyle name="Company 3" xfId="26166" xr:uid="{3BC1164C-F4AD-4A87-99F8-B67A55FA529F}"/>
    <cellStyle name="Company name" xfId="6437" xr:uid="{4D76ACCC-F667-4C1A-BC83-CB6E9BDA40CA}"/>
    <cellStyle name="Company name 2" xfId="26167" xr:uid="{53AE2183-E7EE-4BCF-B1DA-E06D4083A8C7}"/>
    <cellStyle name="Company name_AVA DVA EL" xfId="26168" xr:uid="{9EF76ABE-391E-461A-895F-76BFCB16998F}"/>
    <cellStyle name="Company_AVA DVA EL" xfId="26169" xr:uid="{5FD7AA41-234A-424C-B8EB-E0947AA5BE6C}"/>
    <cellStyle name="Cover Date" xfId="6438" xr:uid="{2042B4EA-E3BB-4B72-9306-86E14B5E58A8}"/>
    <cellStyle name="Cover Date 2" xfId="26170" xr:uid="{6EF89132-D1A3-46BA-952F-AEBC2F2E4E02}"/>
    <cellStyle name="Cover Date 3" xfId="26171" xr:uid="{AD19565C-F586-4D47-8577-405220872AA8}"/>
    <cellStyle name="Cover Date_AVA DVA EL" xfId="26172" xr:uid="{3587EF52-DF26-4384-AAEE-FB4C7CF87C39}"/>
    <cellStyle name="Cover Subtitle" xfId="6439" xr:uid="{8DDCC613-BA5C-4531-8B36-BC2A86A677D6}"/>
    <cellStyle name="Cover Subtitle 2" xfId="26173" xr:uid="{311F5306-5CAF-4030-9ACB-63C3AB11ECB3}"/>
    <cellStyle name="Cover Subtitle 3" xfId="26174" xr:uid="{04DAB7C1-959E-4E73-B8F4-D17A2D428865}"/>
    <cellStyle name="Cover Subtitle_AVA DVA EL" xfId="26175" xr:uid="{98D58D11-E65C-4CFC-A95A-D44C5D3FFAE4}"/>
    <cellStyle name="Cover Title" xfId="6440" xr:uid="{9DFA901C-FCA1-4564-BB4D-38A8A5DFC324}"/>
    <cellStyle name="Cover Title 2" xfId="26176" xr:uid="{DC0BC2B4-2DB6-417F-B0CC-CFD78A4D7265}"/>
    <cellStyle name="Cover Title 3" xfId="26177" xr:uid="{CDABCDFA-8392-4C65-BF76-BA4FC846262F}"/>
    <cellStyle name="Cover Title_AVA DVA EL" xfId="26178" xr:uid="{E061B05E-2882-4E42-8D55-15876FCF0B53}"/>
    <cellStyle name="Currency" xfId="40530" xr:uid="{CBF2F5D1-FBA0-4EB7-80F1-24CA3DCD6083}"/>
    <cellStyle name="Currency ($)" xfId="6441" xr:uid="{FE7538CA-A75F-4D01-BFB3-0B00B57685A4}"/>
    <cellStyle name="Currency ($) 2" xfId="26179" xr:uid="{11A3285D-2E2C-4A70-892D-6C2AFE6AD977}"/>
    <cellStyle name="Currency ($) 3" xfId="26180" xr:uid="{DBAE07E7-3279-4BDD-91A6-7AE857B03949}"/>
    <cellStyle name="Currency ($)_AVA DVA EL" xfId="26181" xr:uid="{ACA0BE47-1535-45CC-9300-0F209F3F8E81}"/>
    <cellStyle name="Currency (£)" xfId="6442" xr:uid="{1D97DBE3-AFF8-41A0-BCF1-A511FBD9C6E2}"/>
    <cellStyle name="Currency (£) 2" xfId="26182" xr:uid="{DE993D97-6BA3-4C30-94DD-8B7F7649AE98}"/>
    <cellStyle name="Currency (£) 3" xfId="26183" xr:uid="{93B037BC-FF29-4D9A-BF89-324A2BF4B7F0}"/>
    <cellStyle name="Currency (£)_AVA DVA EL" xfId="26184" xr:uid="{59893508-88B1-4B0A-A396-9BA2F987B0B5}"/>
    <cellStyle name="Currency [0]" xfId="40531" xr:uid="{CBA635E2-E5A2-4AA0-8B6E-A724A284F604}"/>
    <cellStyle name="Currency [0] 2" xfId="26185" xr:uid="{AE6B9693-18D1-4C90-80B9-BAE8DD8541B0}"/>
    <cellStyle name="Currency [0] 3" xfId="26186" xr:uid="{7F9A242D-02DA-4A0F-8A5B-6E1CBCC2F4FB}"/>
    <cellStyle name="Currency [0]_Cap.adeq" xfId="41866" xr:uid="{505BE8B4-9F83-4DDB-9ADC-2CEE868823B5}"/>
    <cellStyle name="Currency [00]" xfId="6443" xr:uid="{42E0D04C-DABC-46EF-8778-A69D155368F8}"/>
    <cellStyle name="Currency [1]" xfId="6444" xr:uid="{62A5C1E6-BB23-419D-B4F4-103AF90A3241}"/>
    <cellStyle name="Currency [1] 2" xfId="6445" xr:uid="{3140F83A-9721-4840-828C-42F408D339FA}"/>
    <cellStyle name="Currency [1] 2 2" xfId="26187" xr:uid="{A2B67358-60A3-4020-A2AB-4BC64033FAE9}"/>
    <cellStyle name="Currency [1] 2 3" xfId="26188" xr:uid="{72A307DB-FCD1-4686-89EB-EB9DC5C87825}"/>
    <cellStyle name="Currency [1] 2_AVA DVA EL" xfId="26189" xr:uid="{01596A71-50EF-49CC-9EE8-F9AE302A0A4C}"/>
    <cellStyle name="Currency [1] 3" xfId="26190" xr:uid="{7BFE6E27-5E2D-4EC9-9E9A-73EE62D20561}"/>
    <cellStyle name="Currency [1] 4" xfId="26191" xr:uid="{3CF7823D-B88C-4BEA-A505-A008849A3BE1}"/>
    <cellStyle name="Currency [1]_AVA DVA EL" xfId="26192" xr:uid="{9F847408-BC13-469A-A9D4-839448B33DB8}"/>
    <cellStyle name="Currency 0" xfId="6446" xr:uid="{76E1217F-5306-4E7E-8CB9-5B96986C21F8}"/>
    <cellStyle name="Currency 0 2" xfId="26193" xr:uid="{938A4A18-0977-457D-B171-2DABA9460D4E}"/>
    <cellStyle name="Currency 0 3" xfId="26194" xr:uid="{81EFF7A1-D13A-4DC6-B543-1620FDBC102E}"/>
    <cellStyle name="Currency 0_AVA DVA EL" xfId="26195" xr:uid="{02506D9B-8D54-4FE2-85B0-AF5426670BCB}"/>
    <cellStyle name="Currency 2" xfId="6447" xr:uid="{BBA62692-7C6A-499E-B8DF-6AEFC066DC10}"/>
    <cellStyle name="Currency 2 2" xfId="26196" xr:uid="{23257ACD-C5E0-4771-9229-827BE401F61A}"/>
    <cellStyle name="Currency 2 2 2" xfId="26197" xr:uid="{1277D167-7BEE-4474-A85A-9641743452E4}"/>
    <cellStyle name="Currency 2 2 3" xfId="26198" xr:uid="{3B17C456-F825-48A4-A410-39F34F83D320}"/>
    <cellStyle name="Currency 2 2_AVA DVA EL" xfId="26199" xr:uid="{27390012-E6AE-42B2-B520-7D3C663D1323}"/>
    <cellStyle name="Currency 2 3" xfId="26200" xr:uid="{E303CFD3-A72D-4F8D-A7A9-F88AF14D44CF}"/>
    <cellStyle name="Currency 2 4" xfId="26201" xr:uid="{C70FCE12-5A42-4A67-BF83-E032EF9ACC97}"/>
    <cellStyle name="Currency 2*" xfId="6448" xr:uid="{9693D57C-94D9-4A33-ADB6-E803FE4E89E6}"/>
    <cellStyle name="Currency 2* 2" xfId="26202" xr:uid="{BD3739E5-D8BC-4557-9B34-905B64AC10EA}"/>
    <cellStyle name="Currency 2* 3" xfId="26203" xr:uid="{BC24329B-D6B1-4766-9927-209C8A5DC842}"/>
    <cellStyle name="Currency 2*_AVA DVA EL" xfId="26204" xr:uid="{5525D6F8-D8C0-45CF-8FB6-293687B0D056}"/>
    <cellStyle name="Currency 2_29-04-021" xfId="6449" xr:uid="{AC6C5988-B530-4DD2-86D9-23E81384E54A}"/>
    <cellStyle name="Currency 3" xfId="26205" xr:uid="{8D2DD768-5C96-4386-86C3-6DA80C30F5F5}"/>
    <cellStyle name="Currency 3 2" xfId="26206" xr:uid="{DDB1990D-1A75-4206-BB4F-8FD419357B5A}"/>
    <cellStyle name="Currency 3 3" xfId="26207" xr:uid="{69124AD2-A45B-457A-B54D-4D129DA334DD}"/>
    <cellStyle name="Currency 3*" xfId="6450" xr:uid="{DDBF6369-1997-4CFC-A283-820C34CF2F9C}"/>
    <cellStyle name="Currency 3* 2" xfId="26208" xr:uid="{4AA47929-CC34-4866-88FA-4C681DF853D5}"/>
    <cellStyle name="Currency 3* 3" xfId="26209" xr:uid="{4E48FF55-E0CC-4A52-B5FE-A78BFD714B2F}"/>
    <cellStyle name="Currency 3*_AVA DVA EL" xfId="26210" xr:uid="{3F16775F-75B6-4F53-ABBD-46C6A7EAA773}"/>
    <cellStyle name="Currency 3_AVA DVA EL" xfId="26211" xr:uid="{F1D0DDB4-FA3E-4FBD-95EF-EE18C49790E5}"/>
    <cellStyle name="Currency 4" xfId="26212" xr:uid="{99D55926-EF85-46C7-AB0C-26373350B012}"/>
    <cellStyle name="Currency 4 2" xfId="26213" xr:uid="{25FE6F11-B2AE-4FBE-B534-1E8C5C5587A5}"/>
    <cellStyle name="Currency 4 3" xfId="26214" xr:uid="{5BCB0862-C5FB-4E00-98AA-8A8B1967D79D}"/>
    <cellStyle name="Currency 4_AVA DVA EL" xfId="26215" xr:uid="{E355E666-37D7-4027-AFE4-7119E0E5E972}"/>
    <cellStyle name="Currency 5" xfId="26216" xr:uid="{D02C1490-919D-4848-817A-8F9E19619187}"/>
    <cellStyle name="Currency 5 2" xfId="26217" xr:uid="{3C426CFB-9D84-4667-A7EF-401C51BB6887}"/>
    <cellStyle name="Currency 5 3" xfId="26218" xr:uid="{A068E423-0829-4103-92D9-37867DEA1781}"/>
    <cellStyle name="Currency 5_AVA DVA EL" xfId="26219" xr:uid="{A23D9FD0-D5EC-4F03-826A-F9D8CF6AA049}"/>
    <cellStyle name="Currency 6" xfId="26220" xr:uid="{308A3A07-6C88-4C31-B666-48844C442F81}"/>
    <cellStyle name="Currency 7" xfId="26221" xr:uid="{EBC44A52-F633-418D-AEE7-A0A7CDDA725E}"/>
    <cellStyle name="Currency 8" xfId="26222" xr:uid="{73440565-56E5-448D-9383-B6C4AB61B5EE}"/>
    <cellStyle name="Currency 9" xfId="26223" xr:uid="{7AD3EA0C-0A54-4EE4-A63C-E7B569F56FE4}"/>
    <cellStyle name="Currency*" xfId="6451" xr:uid="{782887A5-9A64-4EB6-BCD8-AD0C9ADAD249}"/>
    <cellStyle name="Currency* 2" xfId="26224" xr:uid="{67EF242D-50E5-4A35-A2E7-ED53FEAAF41C}"/>
    <cellStyle name="Currency* 3" xfId="26225" xr:uid="{723FFAB9-6F68-43EC-BDE5-8638A8E66788}"/>
    <cellStyle name="Currency*_AVA DVA EL" xfId="26226" xr:uid="{53657C3F-3E0B-42C1-B1C2-6DBD527C6F02}"/>
    <cellStyle name="Currency_Adj_Balance_Sheet" xfId="41343" xr:uid="{5E59498B-94FD-45E8-973D-E19577AC3505}"/>
    <cellStyle name="Currency0" xfId="6452" xr:uid="{BF1E677A-B4CF-4410-AB7E-2C9D36480FA9}"/>
    <cellStyle name="Currency0 2" xfId="26227" xr:uid="{C7836492-7653-4CC8-8FA0-C81677E046D4}"/>
    <cellStyle name="Currency0 3" xfId="26228" xr:uid="{D59F7DE5-1412-4186-BF97-A32C498C5961}"/>
    <cellStyle name="Currency0_AVA DVA EL" xfId="26229" xr:uid="{47901BFC-B148-47AD-90FA-1022D7F1BB2B}"/>
    <cellStyle name="Currency2" xfId="6453" xr:uid="{039A5E0C-D626-4353-B519-358A39BD5020}"/>
    <cellStyle name="Currency2 2" xfId="26230" xr:uid="{0A81BA4D-F5C2-42CF-8F0F-B72C0E90E5F0}"/>
    <cellStyle name="Currency2 3" xfId="26231" xr:uid="{F58CE91D-8336-4C37-BE33-9FAC09D03670}"/>
    <cellStyle name="Currency2_AVA DVA EL" xfId="26232" xr:uid="{8241BD81-DAEB-45E2-9222-41B21A95D13E}"/>
    <cellStyle name="Dane wejściowe" xfId="6454" xr:uid="{2619339C-C610-4AC4-9849-FA93C7C740F0}"/>
    <cellStyle name="Dane wejściowe 2" xfId="26233" xr:uid="{1788E8C3-C649-427D-9E6B-A56E5598C692}"/>
    <cellStyle name="Dane wejściowe 3" xfId="26234" xr:uid="{673A60BD-855E-431D-92CF-BC96139CC571}"/>
    <cellStyle name="Dane wejściowe_AVA DVA EL" xfId="26235" xr:uid="{16FBFEC0-008C-4E32-9B0B-7BCFAA4D71C3}"/>
    <cellStyle name="Dane wyjściowe" xfId="6455" xr:uid="{8A018C08-CB52-44B7-9219-A4836C9E6EC3}"/>
    <cellStyle name="Dane wyjściowe 2" xfId="26236" xr:uid="{E266582E-2106-499F-A7BE-B5DF3E3C14C0}"/>
    <cellStyle name="Dane wyjściowe 3" xfId="26237" xr:uid="{05673D41-0FDC-4B4F-8616-7B049FB9AFE3}"/>
    <cellStyle name="Dane wyjściowe_AVA DVA EL" xfId="26238" xr:uid="{490D7C53-8FBB-4090-A748-DBDAD25E712B}"/>
    <cellStyle name="Data" xfId="6456" xr:uid="{2C37CD4B-4CAE-4F73-9D59-6D5B3AA1087E}"/>
    <cellStyle name="Data 2" xfId="26239" xr:uid="{27141BA0-6088-42F9-8BF8-B5B523F0D3C7}"/>
    <cellStyle name="Data 3" xfId="26240" xr:uid="{F1C3473B-7A52-4B98-A52F-4867C09D686C}"/>
    <cellStyle name="Data_AVA DVA EL" xfId="26241" xr:uid="{385FFDD4-D944-483C-A7C4-19B03DD0741B}"/>
    <cellStyle name="Date" xfId="6457" xr:uid="{BE2AED4A-2C13-4FFA-A333-44F4ED1DF923}"/>
    <cellStyle name="Date 2" xfId="26242" xr:uid="{B3FD2888-563A-4758-B30C-ECF362906956}"/>
    <cellStyle name="Date 3" xfId="26243" xr:uid="{DC1B1133-F37F-4311-9FDC-81AE51B3ECD4}"/>
    <cellStyle name="Date Aligned" xfId="6458" xr:uid="{33105D69-0956-4ABF-9127-2E1B31151CF6}"/>
    <cellStyle name="Date Aligned 2" xfId="26244" xr:uid="{FCB3CDC7-29FB-4BDA-A52F-BE7CCD1235ED}"/>
    <cellStyle name="Date Aligned 3" xfId="26245" xr:uid="{37874E79-BBF0-4285-94EE-29258F480120}"/>
    <cellStyle name="Date Aligned*" xfId="6459" xr:uid="{BBACA37E-5A65-4ED8-8B0F-2DB6B305586C}"/>
    <cellStyle name="Date Aligned* 2" xfId="26246" xr:uid="{63E89217-A6D4-4475-ADA1-E168219AC318}"/>
    <cellStyle name="Date Aligned* 3" xfId="26247" xr:uid="{97933F97-88D0-4255-8812-4069567C6E79}"/>
    <cellStyle name="Date Aligned*_AVA DVA EL" xfId="26248" xr:uid="{9834EE6C-F41B-4857-93D8-C28304BD9BE0}"/>
    <cellStyle name="Date Aligned_AVA DVA EL" xfId="26249" xr:uid="{498F6F79-B1C7-422B-86A3-86BE4F5BDFC9}"/>
    <cellStyle name="Date Short" xfId="6460" xr:uid="{6D346AFB-1673-4CF3-BED7-AB821383411B}"/>
    <cellStyle name="Date_Adj_Balance_Sheet" xfId="41348" xr:uid="{83BEA681-6A92-4051-B2EF-21FB188E856B}"/>
    <cellStyle name="DateFormat" xfId="6461" xr:uid="{8EF30151-A495-443E-875F-55E65D1CF534}"/>
    <cellStyle name="DateFormat 2" xfId="26250" xr:uid="{882E2A8C-B8AB-4263-8ADA-3EA518576754}"/>
    <cellStyle name="DateFormat 3" xfId="26251" xr:uid="{8BA78C9E-D850-4A46-A0BD-D5CCB91352DE}"/>
    <cellStyle name="DateFormat_AVA DVA EL" xfId="26252" xr:uid="{F76B9665-BC72-45E2-A929-12B25BA8E1BD}"/>
    <cellStyle name="DateTime" xfId="26253" xr:uid="{9122EF8C-3791-4692-BCD4-7CCF39A5BD6F}"/>
    <cellStyle name="DateTime 10" xfId="26254" xr:uid="{6429BB9C-355E-42BD-815E-8B2249159234}"/>
    <cellStyle name="DateTime 10 2" xfId="26255" xr:uid="{12CF4758-0A26-40AC-B420-C0627789C40A}"/>
    <cellStyle name="DateTime 10_AVA DVA EL" xfId="26256" xr:uid="{B0ECB49D-A44D-4525-B82A-7E67C4E80123}"/>
    <cellStyle name="DateTime 11" xfId="26257" xr:uid="{9B613A76-0C0C-4F84-BD1F-511904B0FE2A}"/>
    <cellStyle name="DateTime 11 2" xfId="26258" xr:uid="{BD662857-F38C-4B46-8B9B-616541ADD41A}"/>
    <cellStyle name="DateTime 11_AVA DVA EL" xfId="26259" xr:uid="{F42EE79B-7CB4-4CC3-B238-C78FB324DD2C}"/>
    <cellStyle name="DateTime 12" xfId="26260" xr:uid="{B44EB49B-741A-4D2F-954F-6D27A8895F86}"/>
    <cellStyle name="DateTime 2" xfId="26261" xr:uid="{078C8CF2-6FF7-469F-B10E-95CD1FFC4BAB}"/>
    <cellStyle name="DateTime 2 2" xfId="26262" xr:uid="{9F197FE8-EED0-4453-8FC3-BF2585363667}"/>
    <cellStyle name="DateTime 2 2 2" xfId="26263" xr:uid="{CBAD234B-02CB-41F4-8F32-83F3FA62EB4D}"/>
    <cellStyle name="DateTime 2 2_AVA DVA EL" xfId="26264" xr:uid="{BB724988-1473-4F79-8712-68E1015C48D0}"/>
    <cellStyle name="DateTime 2 3" xfId="26265" xr:uid="{BEAA5C9E-843B-4F51-9240-FC9A882A91ED}"/>
    <cellStyle name="DateTime 2_Adj_Primary_capital" xfId="26266" xr:uid="{3EF607DE-A2F3-4EE9-A291-40C763DA4660}"/>
    <cellStyle name="DateTime 3" xfId="26267" xr:uid="{68DE1912-690F-4F2D-AFFF-66783A133617}"/>
    <cellStyle name="DateTime 3 2" xfId="26268" xr:uid="{0A44D0A1-5C2E-481C-9068-42C6ECF53FA9}"/>
    <cellStyle name="DateTime 3 2 2" xfId="26269" xr:uid="{0871782E-75B1-4732-9EF4-587BB6F39A2D}"/>
    <cellStyle name="DateTime 3 2_AVA DVA EL" xfId="26270" xr:uid="{450E3A39-0D68-480D-9719-8601AEB635B5}"/>
    <cellStyle name="DateTime 3 3" xfId="26271" xr:uid="{EA3CF122-60B5-4B98-BA7D-7A128402DEA6}"/>
    <cellStyle name="DateTime 3_Adj_Primary_capital" xfId="26272" xr:uid="{3FFB6056-794A-4A99-ADFE-C06EF6445057}"/>
    <cellStyle name="DateTime 4" xfId="26273" xr:uid="{885F50C1-427B-484F-A627-D6F58A37189F}"/>
    <cellStyle name="DateTime 4 2" xfId="26274" xr:uid="{DE2C692D-D21F-4B45-89EB-111FB47914B4}"/>
    <cellStyle name="DateTime 4_AVA DVA EL" xfId="26275" xr:uid="{49E6F285-C5DF-4520-8E79-629650F68A10}"/>
    <cellStyle name="DateTime 5" xfId="26276" xr:uid="{FA92FCBA-552D-47FF-B345-7CC19103591C}"/>
    <cellStyle name="DateTime 5 2" xfId="26277" xr:uid="{04E2711F-7175-42D7-8ABD-87C8653E542D}"/>
    <cellStyle name="DateTime 5_AVA DVA EL" xfId="26278" xr:uid="{34896976-F565-4796-BF58-B936AEEF9441}"/>
    <cellStyle name="DateTime 6" xfId="26279" xr:uid="{AC7F4EFD-63B6-4769-9EC9-26D0B32FEEDE}"/>
    <cellStyle name="DateTime 6 2" xfId="26280" xr:uid="{5CDAF79D-F4CA-4579-B07C-0B80F719A790}"/>
    <cellStyle name="DateTime 6_AVA DVA EL" xfId="26281" xr:uid="{6E1701FD-EF94-42F1-A1E9-5A575DB27166}"/>
    <cellStyle name="DateTime 7" xfId="26282" xr:uid="{595CF504-5737-4989-95EC-7B0130740ED9}"/>
    <cellStyle name="DateTime 7 2" xfId="26283" xr:uid="{FACEA878-15BB-40B9-AF05-305E8F762BB2}"/>
    <cellStyle name="DateTime 7_AVA DVA EL" xfId="26284" xr:uid="{65FE8FF2-7982-49C2-94A0-3AEA3CAF0527}"/>
    <cellStyle name="DateTime 8" xfId="26285" xr:uid="{A40E0CEF-C09F-4740-95F6-830B817BA7F1}"/>
    <cellStyle name="DateTime 8 2" xfId="26286" xr:uid="{05236DE3-1D39-4332-8224-04FA8CD3DE31}"/>
    <cellStyle name="DateTime 8_AVA DVA EL" xfId="26287" xr:uid="{BF809B21-89A1-4E83-AD70-77836839FCF8}"/>
    <cellStyle name="DateTime 9" xfId="26288" xr:uid="{E626471C-6CBC-4389-AA9F-34E52B3C3F7D}"/>
    <cellStyle name="DateTime 9 2" xfId="26289" xr:uid="{3BDF003B-B253-420A-B524-B7D0BE9BA251}"/>
    <cellStyle name="DateTime 9_AVA DVA EL" xfId="26290" xr:uid="{5A1F4E68-957B-48C5-B8FE-BECB787DC1B6}"/>
    <cellStyle name="DateTime_Adj_Primary_capital" xfId="26291" xr:uid="{9D2ECD58-08DF-45AB-8FD7-EE88B76CDEFC}"/>
    <cellStyle name="DateTimeFormat" xfId="6462" xr:uid="{8ECA30E2-A597-45EF-9383-0F4D867F37E0}"/>
    <cellStyle name="DateTimeFormat 2" xfId="26292" xr:uid="{80747ACB-AB14-40EC-A1B8-0F8786685CA5}"/>
    <cellStyle name="DateTimeFormat 3" xfId="26293" xr:uid="{ACD01081-95B7-4B6A-9473-0B8B5ADFFF95}"/>
    <cellStyle name="DateTimeFormat_AVA DVA EL" xfId="26294" xr:uid="{F3D93FFC-ABE7-44F2-B613-E224EA9D261E}"/>
    <cellStyle name="Dato" xfId="26295" xr:uid="{DC2EE461-896D-492A-BE75-5657D3AF6482}"/>
    <cellStyle name="Dato 2" xfId="26296" xr:uid="{B29E2A49-8118-49B0-B1D5-273E38521723}"/>
    <cellStyle name="Dato 2 2" xfId="26297" xr:uid="{3D50C40C-747E-4A2C-B483-BE6CE4D57942}"/>
    <cellStyle name="Dato 2_AVA DVA EL" xfId="26298" xr:uid="{08C990CB-666D-45F8-B5A3-A2E8DC793D0F}"/>
    <cellStyle name="Dato 3" xfId="26299" xr:uid="{FA54B5E7-01C9-4113-909D-85DF253BBBC9}"/>
    <cellStyle name="Dato_AVA DVA EL" xfId="26300" xr:uid="{EAD86677-A6BF-49A8-944C-C48C3BCE3972}"/>
    <cellStyle name="Datum" xfId="6463" xr:uid="{16F6EF7D-4280-4051-A9A0-458316371DAD}"/>
    <cellStyle name="Datum 2" xfId="26301" xr:uid="{9CED0F41-0142-40A6-96C1-093A1A256318}"/>
    <cellStyle name="Datum 3" xfId="26302" xr:uid="{E868CEEE-DF3B-4D1C-AC68-F10CFE6B2148}"/>
    <cellStyle name="Datum_AVA DVA EL" xfId="26303" xr:uid="{8B4F99DF-214D-4B9C-B9C8-BF3302579783}"/>
    <cellStyle name="DEC4" xfId="6464" xr:uid="{E98F8C89-497F-4645-B694-679F2E145220}"/>
    <cellStyle name="DEC4 10" xfId="26304" xr:uid="{70C4674B-2271-4F11-A27F-59CF47B0ECF3}"/>
    <cellStyle name="DEC4 10 2" xfId="26305" xr:uid="{CE4113DB-C335-4A99-AA42-23C7829772E1}"/>
    <cellStyle name="DEC4 10 3" xfId="26306" xr:uid="{46464761-E70E-4B0C-9D3F-9307DDF8702E}"/>
    <cellStyle name="DEC4 10_AVA DVA EL" xfId="26307" xr:uid="{DC205CD1-E313-4A5D-B4C4-236FBEC5B879}"/>
    <cellStyle name="DEC4 11" xfId="26308" xr:uid="{6A32A064-62C0-4D10-AF66-6C787422FD9C}"/>
    <cellStyle name="DEC4 12" xfId="26309" xr:uid="{8CB0D2C7-15E4-4DCA-885F-69EAAD2FA57D}"/>
    <cellStyle name="DEC4 2" xfId="26310" xr:uid="{66166595-B607-41B5-9038-8A245DC38FC5}"/>
    <cellStyle name="DEC4 2 2" xfId="26311" xr:uid="{E6468DD0-1496-4190-B404-2E1AA9B60DE2}"/>
    <cellStyle name="DEC4 2 2 2" xfId="26312" xr:uid="{158E8CF6-B4EF-4B48-8C79-12E3656AC8D1}"/>
    <cellStyle name="DEC4 2 2 3" xfId="26313" xr:uid="{8B20A451-F354-4E8F-857A-363BC56C6AA1}"/>
    <cellStyle name="DEC4 2 2_AVA DVA EL" xfId="26314" xr:uid="{8E2E7AA8-78A5-427A-8A11-75BBBABE069D}"/>
    <cellStyle name="DEC4 2 3" xfId="26315" xr:uid="{BFCF283E-B71C-4F2D-95BE-64DFDE1743D7}"/>
    <cellStyle name="DEC4 2 4" xfId="26316" xr:uid="{339DE3E7-3E20-47A2-89DA-4926E9763D8B}"/>
    <cellStyle name="DEC4 2_AVA DVA EL" xfId="26317" xr:uid="{C5EDEABE-6F04-4E13-9ACF-968BDDCBE988}"/>
    <cellStyle name="DEC4 3" xfId="26318" xr:uid="{D2F021F2-7DE9-4BD1-A677-08C75A0A6777}"/>
    <cellStyle name="DEC4 3 2" xfId="26319" xr:uid="{A38B56A7-9B63-4E4B-A873-8E6E8BF3839B}"/>
    <cellStyle name="DEC4 3 3" xfId="26320" xr:uid="{52047B21-616D-4AC2-B323-695443AD4328}"/>
    <cellStyle name="DEC4 3_AVA DVA EL" xfId="26321" xr:uid="{9C345D14-2144-46D6-94A6-73140211DFB7}"/>
    <cellStyle name="DEC4 4" xfId="26322" xr:uid="{ABD68EE5-3428-44F6-86AF-4E5793BB10A3}"/>
    <cellStyle name="DEC4 4 2" xfId="26323" xr:uid="{34D348C8-D7A0-4A59-B2C1-9840033AD416}"/>
    <cellStyle name="DEC4 4 3" xfId="26324" xr:uid="{CD339766-0CFB-4A15-B2B2-5870A9F7ACF5}"/>
    <cellStyle name="DEC4 4_AVA DVA EL" xfId="26325" xr:uid="{A55F6A0A-E0A6-4297-8692-3FDE1C7BF78C}"/>
    <cellStyle name="DEC4 5" xfId="26326" xr:uid="{328A9E18-476E-46AB-806E-801451B34E75}"/>
    <cellStyle name="DEC4 5 2" xfId="26327" xr:uid="{549A355C-B1CA-4C4A-922C-5C45B9C469EF}"/>
    <cellStyle name="DEC4 5 3" xfId="26328" xr:uid="{E447023F-4B02-45D7-A393-57C34BA77F90}"/>
    <cellStyle name="DEC4 5_AVA DVA EL" xfId="26329" xr:uid="{C99B3E39-7912-48D1-A165-2089253765DC}"/>
    <cellStyle name="DEC4 6" xfId="26330" xr:uid="{63E385F7-55AA-4181-8504-4284A5D08C79}"/>
    <cellStyle name="DEC4 6 2" xfId="26331" xr:uid="{537542C4-8FE1-4C57-AD42-3290F9140FA5}"/>
    <cellStyle name="DEC4 6 3" xfId="26332" xr:uid="{C89EDDEE-15C8-4459-B87B-9CD61251AC5B}"/>
    <cellStyle name="DEC4 6_AVA DVA EL" xfId="26333" xr:uid="{99777AD8-0236-4084-95E1-128A1F9E7B26}"/>
    <cellStyle name="DEC4 7" xfId="26334" xr:uid="{52E83494-3D74-4E5F-8678-E2B6F6D3576A}"/>
    <cellStyle name="DEC4 7 2" xfId="26335" xr:uid="{9C0E0385-AFD1-49D0-99E2-9F641BBE1F90}"/>
    <cellStyle name="DEC4 7 3" xfId="26336" xr:uid="{B5917393-8940-4167-9299-62ACF0E36AED}"/>
    <cellStyle name="DEC4 7_AVA DVA EL" xfId="26337" xr:uid="{473EBFF0-5F34-4983-AEA8-B2352B6B5F2B}"/>
    <cellStyle name="DEC4 8" xfId="26338" xr:uid="{D99C8A1F-4633-4861-B01C-2B840752B3F8}"/>
    <cellStyle name="DEC4 8 2" xfId="26339" xr:uid="{0795EF09-3C24-4734-9E67-2DC3DF1859B4}"/>
    <cellStyle name="DEC4 8 3" xfId="26340" xr:uid="{59C84E9C-1F81-4C78-A241-3F3BC27A0EC0}"/>
    <cellStyle name="DEC4 8_AVA DVA EL" xfId="26341" xr:uid="{983A3ADB-8971-4072-AFC1-D09ADEE9B971}"/>
    <cellStyle name="DEC4 9" xfId="26342" xr:uid="{F7C0F5F9-9CDB-4606-91F8-4C092FD61417}"/>
    <cellStyle name="DEC4 9 2" xfId="26343" xr:uid="{C13281D7-9315-4179-A72B-A0B7EE247573}"/>
    <cellStyle name="DEC4 9 3" xfId="26344" xr:uid="{5EACD809-EA5B-441C-991B-61C4E18D6418}"/>
    <cellStyle name="DEC4 9_AVA DVA EL" xfId="26345" xr:uid="{43399A61-CAC1-470D-9503-C1C5ED913DB6}"/>
    <cellStyle name="DEC4_AVA DVA EL" xfId="26346" xr:uid="{4CC4FF20-B772-416C-8516-23822EBB7798}"/>
    <cellStyle name="DecimalFormat" xfId="6465" xr:uid="{B4550F3A-5F28-42E0-A9C8-D9D6B9E83F7A}"/>
    <cellStyle name="DecimalFormat 2" xfId="26347" xr:uid="{8B4B4027-1BA6-4913-B4FD-2C5A281C030D}"/>
    <cellStyle name="DecimalFormat 3" xfId="26348" xr:uid="{C371F82B-C81C-4CAC-B802-EDE24071D19B}"/>
    <cellStyle name="DecimalFormat_AVA DVA EL" xfId="26349"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 2 2" xfId="42083" xr:uid="{313C3E3E-BAFA-4C3B-8FDF-3757B1257281}"/>
    <cellStyle name="default 2 2 2_Loans &amp; comm." xfId="42082" xr:uid="{36EAD52A-13C2-442F-94B1-84E3B3CD7B05}"/>
    <cellStyle name="default 2 2 3" xfId="42084" xr:uid="{AF8859E0-DB4C-435C-ABE5-C7E1428F86E9}"/>
    <cellStyle name="default 2 2_Expenses" xfId="6474" xr:uid="{099C65C8-7984-48F2-B4A2-24172A91397C}"/>
    <cellStyle name="default 2 3" xfId="6475" xr:uid="{1993374C-1143-479D-AA7C-04E9BCA69B77}"/>
    <cellStyle name="default 2 3 2" xfId="42086" xr:uid="{8B8E6878-23D9-4257-BBBE-5A24E5DE29B5}"/>
    <cellStyle name="default 2 3_Loans &amp; comm." xfId="42085" xr:uid="{B3F0FD3A-63CE-4D5B-B492-FF20378B39A4}"/>
    <cellStyle name="default 2 4" xfId="42087" xr:uid="{2B2C5555-6BAB-4FA1-AB0B-A91A01E984D1}"/>
    <cellStyle name="default 2 4 2" xfId="42088" xr:uid="{4008C906-FEA7-40CA-B7FB-39FD2C8A4459}"/>
    <cellStyle name="default 2 5" xfId="42089" xr:uid="{227F0F4A-1CDD-4855-8BA7-9D4EDBEA6F3D}"/>
    <cellStyle name="default 2_AVA DVA EL" xfId="26350"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51"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52"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 2 2" xfId="42091" xr:uid="{C843B746-AB82-4CE1-8C4F-137405E17C1D}"/>
    <cellStyle name="default 4 2 2_Loans &amp; comm." xfId="42090" xr:uid="{B0035F7E-2A1C-4B2B-A3E3-63938007FA0F}"/>
    <cellStyle name="default 4 2 3" xfId="42092" xr:uid="{37A7D25D-D612-4B9F-A02F-3EC4C52AC5FE}"/>
    <cellStyle name="default 4 2_Expenses" xfId="6489" xr:uid="{851EA267-B8EA-4A5F-8914-8E19DD13DEE6}"/>
    <cellStyle name="default 4 3" xfId="6490" xr:uid="{4140693C-866D-46C0-87E8-5237CA4E2C25}"/>
    <cellStyle name="default 4 3 2" xfId="42094" xr:uid="{47480F4B-7197-49B6-91B4-26C2AEA91E06}"/>
    <cellStyle name="default 4 3_Loans &amp; comm." xfId="42093" xr:uid="{8B5EEC5B-B319-437A-926F-5130BE9F70EB}"/>
    <cellStyle name="default 4 4" xfId="42095" xr:uid="{F28C146A-F34F-4536-8492-D2EBC5152858}"/>
    <cellStyle name="default 4_AVA DVA EL" xfId="26353"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 2 2" xfId="42097" xr:uid="{E7865E23-500A-462A-BA21-29B1572E9419}"/>
    <cellStyle name="default 5 2 2_Loans &amp; comm." xfId="42096" xr:uid="{421FDFB6-CBCA-4BB2-A65B-2567F72BFAC6}"/>
    <cellStyle name="default 5 2 3" xfId="42098" xr:uid="{617D54C3-DACB-45E2-918E-6B0D9505228D}"/>
    <cellStyle name="default 5 2_Expenses" xfId="6494" xr:uid="{7CB902DA-8E05-42D5-8E06-60C3B2AD272C}"/>
    <cellStyle name="default 5 3" xfId="6495" xr:uid="{80A42F02-A088-4327-A4DD-F0BC9B4ED421}"/>
    <cellStyle name="default 5 3 2" xfId="42100" xr:uid="{0E461A38-D0CD-4526-99A7-B1FABC31A43A}"/>
    <cellStyle name="default 5 3_Loans &amp; comm." xfId="42099" xr:uid="{7AFD8B72-5769-4A80-A494-5538C521D5C9}"/>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 2 2" xfId="42102" xr:uid="{CEC07A2D-C4B8-42A9-AC8D-724769F40761}"/>
    <cellStyle name="default 6 2 2_Loans &amp; comm." xfId="42101" xr:uid="{1A748E07-A505-4FAE-BFAB-62997D8682B1}"/>
    <cellStyle name="default 6 2 3" xfId="42103" xr:uid="{E6D12977-F624-447F-835D-27755183C531}"/>
    <cellStyle name="default 6 2_Expenses" xfId="6502" xr:uid="{C1569952-749C-455A-B576-22A8741BE433}"/>
    <cellStyle name="default 6 3" xfId="6503" xr:uid="{01564FD9-F522-4EE9-A19A-F48571A1CFE9}"/>
    <cellStyle name="default 6 3 2" xfId="42105" xr:uid="{18221032-C97D-473B-AFD1-F8E051BB5DAB}"/>
    <cellStyle name="default 6 3_Loans &amp; comm." xfId="42104" xr:uid="{B11012EB-20BE-4219-8B1E-96456DEA4C21}"/>
    <cellStyle name="default 6 4" xfId="42106" xr:uid="{251CA899-9C4A-4DD4-9207-6C42C1FF832E}"/>
    <cellStyle name="default 6_Expenses" xfId="6504" xr:uid="{3E48005E-176A-4E17-9B55-AD568FE97CA9}"/>
    <cellStyle name="default 7" xfId="6505" xr:uid="{C13FEED0-DB38-4D32-8945-1D7207398BB9}"/>
    <cellStyle name="default 7 2" xfId="6506" xr:uid="{3405E7A2-2BA6-4800-935E-005261EA7BCB}"/>
    <cellStyle name="default 7 2 2" xfId="42108" xr:uid="{BA503D09-5276-4EC6-985B-1289B38926B7}"/>
    <cellStyle name="default 7 2_Loans &amp; comm." xfId="42107" xr:uid="{0211254A-D282-41D8-8206-2A7B0C431F5E}"/>
    <cellStyle name="default 7 3" xfId="6507" xr:uid="{0A00391A-8F0C-4BA1-9565-DB1F4F7A4305}"/>
    <cellStyle name="default 7 3 2" xfId="42110" xr:uid="{85BCDBB6-3236-4EAA-ACE6-072B862F0F29}"/>
    <cellStyle name="default 7 3_Loans &amp; comm." xfId="42109" xr:uid="{9F53FE45-008F-4D08-BF97-A3B134045B08}"/>
    <cellStyle name="default 7 4" xfId="42111" xr:uid="{CA3F8B51-AEC7-4759-BBC6-47FF41F5C215}"/>
    <cellStyle name="default 7_Expenses" xfId="6508" xr:uid="{290E09DE-5C4E-49D3-A081-B38B246EB836}"/>
    <cellStyle name="default 8" xfId="6509" xr:uid="{125EB201-C12D-4952-9088-D06EEF47D72D}"/>
    <cellStyle name="default 8 2" xfId="42113" xr:uid="{6CDE7987-C764-4F81-A377-9A9A4C1E128B}"/>
    <cellStyle name="default 8_Loans &amp; comm." xfId="42112" xr:uid="{C97C6CAE-7F94-4DF6-989C-E50D9FD3BDEB}"/>
    <cellStyle name="default 9" xfId="6510" xr:uid="{6577AEA7-2080-479B-935E-76AB7BC78280}"/>
    <cellStyle name="default 9 2" xfId="42115" xr:uid="{36047BEE-DC2F-4606-9773-3677BBBA6475}"/>
    <cellStyle name="default 9_Loans &amp; comm." xfId="42114" xr:uid="{0AA9CD40-26BE-4C08-820C-6B3B471CEC19}"/>
    <cellStyle name="default_1" xfId="6511" xr:uid="{B01A1BB6-B916-460A-B022-5A462E633B48}"/>
    <cellStyle name="Deleted" xfId="26354" xr:uid="{36A23BCB-EF1A-4B88-89F4-2FF56F36597D}"/>
    <cellStyle name="Deleted 2" xfId="26355" xr:uid="{903EA384-D82E-44E0-8F55-D5944012BF84}"/>
    <cellStyle name="Deleted_AVA DVA EL" xfId="26356" xr:uid="{DC14C624-AA50-4BF3-96C9-A52FE98F65A2}"/>
    <cellStyle name="DELTA" xfId="6512" xr:uid="{0BC9E8CB-F527-4913-BACD-6617F88F020A}"/>
    <cellStyle name="DES4" xfId="6513" xr:uid="{C5968E2B-0255-4B90-B008-3E3FB1AF42AB}"/>
    <cellStyle name="DES4 10" xfId="26357" xr:uid="{313EDD6B-38BE-4B23-B94C-5AD37994737B}"/>
    <cellStyle name="DES4 10 2" xfId="26358" xr:uid="{551BC17A-850B-4D4B-952A-673244B7DD3B}"/>
    <cellStyle name="DES4 10 3" xfId="26359" xr:uid="{9841CCCA-672C-4585-AC0C-A95DA6911033}"/>
    <cellStyle name="DES4 10_AVA DVA EL" xfId="26360" xr:uid="{3EA77B65-4D39-440F-A4C5-FDA774FD6310}"/>
    <cellStyle name="DES4 11" xfId="26361" xr:uid="{F2041C91-66DC-499A-BA26-1DC88E414DED}"/>
    <cellStyle name="DES4 12" xfId="26362" xr:uid="{AED53B6F-E8F5-4C36-9235-C8EC92556049}"/>
    <cellStyle name="DES4 2" xfId="26363" xr:uid="{93F451B1-C02A-4D78-A4A0-5B38E8D1467F}"/>
    <cellStyle name="DES4 2 2" xfId="26364" xr:uid="{4286B5B2-FF8C-478A-A70B-558471C15B69}"/>
    <cellStyle name="DES4 2 2 2" xfId="26365" xr:uid="{416E5630-B9DF-42DC-9D38-949F8A573DC8}"/>
    <cellStyle name="DES4 2 2 3" xfId="26366" xr:uid="{62ECF52B-314A-41F5-A9CF-FFBFF04A5115}"/>
    <cellStyle name="DES4 2 2_AVA DVA EL" xfId="26367" xr:uid="{009E8DCD-3CB9-43C6-A5C7-C8D5BDE532FB}"/>
    <cellStyle name="DES4 2 3" xfId="26368" xr:uid="{A757E13B-8482-4869-BD97-A657CA29FF49}"/>
    <cellStyle name="DES4 2 4" xfId="26369" xr:uid="{63BDB58A-EB4B-4929-9BA8-571E01F995AA}"/>
    <cellStyle name="DES4 2_AVA DVA EL" xfId="26370" xr:uid="{168CE7B5-BFCE-4125-B72E-0CFC7B52272C}"/>
    <cellStyle name="DES4 3" xfId="26371" xr:uid="{A8E3E42D-BE0F-4303-83CE-39C1191FB11F}"/>
    <cellStyle name="DES4 3 2" xfId="26372" xr:uid="{8D2DC970-811A-472E-8797-E7FB7193701A}"/>
    <cellStyle name="DES4 3 3" xfId="26373" xr:uid="{68910519-ED15-47BB-BF71-1450F2815336}"/>
    <cellStyle name="DES4 3_AVA DVA EL" xfId="26374" xr:uid="{6C1573D7-4565-450D-8FC0-27A5300DB83D}"/>
    <cellStyle name="DES4 4" xfId="26375" xr:uid="{8BF1FA06-2139-4A94-BDE2-593348A98B85}"/>
    <cellStyle name="DES4 4 2" xfId="26376" xr:uid="{84DB7179-1E22-46C8-9A9A-D7E5365112FA}"/>
    <cellStyle name="DES4 4 3" xfId="26377" xr:uid="{381752DE-ED65-460F-A438-ED46DAA2A000}"/>
    <cellStyle name="DES4 4_AVA DVA EL" xfId="26378" xr:uid="{2409E118-22FA-47AB-9B93-AC2951D2134B}"/>
    <cellStyle name="DES4 5" xfId="26379" xr:uid="{79AC47C0-8C69-431C-8AB7-E95E800EF993}"/>
    <cellStyle name="DES4 5 2" xfId="26380" xr:uid="{17A1C1CC-4650-46D2-A32F-B4E710263B16}"/>
    <cellStyle name="DES4 5 3" xfId="26381" xr:uid="{7444F14D-158A-4265-8441-C320B628EF81}"/>
    <cellStyle name="DES4 5_AVA DVA EL" xfId="26382" xr:uid="{22B77E24-B93F-4EF0-BAEB-268703358AEA}"/>
    <cellStyle name="DES4 6" xfId="26383" xr:uid="{3B0400C6-6D05-4269-B598-3A4B8527234C}"/>
    <cellStyle name="DES4 6 2" xfId="26384" xr:uid="{A1EF97F7-F45A-49D4-9F64-CBB3F760A048}"/>
    <cellStyle name="DES4 6 3" xfId="26385" xr:uid="{99D3A429-7C99-4120-A4BE-03BDF7088C4E}"/>
    <cellStyle name="DES4 6_AVA DVA EL" xfId="26386" xr:uid="{7994D4A1-5A60-4FDF-BF91-9BE9DE51D75A}"/>
    <cellStyle name="DES4 7" xfId="26387" xr:uid="{004390D2-CEBE-4FAC-9F8D-C38A4697A482}"/>
    <cellStyle name="DES4 7 2" xfId="26388" xr:uid="{F761CE53-8146-4962-A3A7-7121378A9454}"/>
    <cellStyle name="DES4 7 3" xfId="26389" xr:uid="{452A897E-BBFC-461E-8950-074A089C0D43}"/>
    <cellStyle name="DES4 7_AVA DVA EL" xfId="26390" xr:uid="{0220AF6B-AB53-449F-9C0C-B98E704AF3CD}"/>
    <cellStyle name="DES4 8" xfId="26391" xr:uid="{9AE848AB-A6E4-4627-A5F9-1A5887A2FA5D}"/>
    <cellStyle name="DES4 8 2" xfId="26392" xr:uid="{120F0E3A-07DA-4698-A6E6-6991E0F476CE}"/>
    <cellStyle name="DES4 8 3" xfId="26393" xr:uid="{2A14F24A-43E0-410E-AE85-38F9F8234938}"/>
    <cellStyle name="DES4 8_AVA DVA EL" xfId="26394" xr:uid="{2CFCEB67-1758-4092-8768-0FC29ED6E9F3}"/>
    <cellStyle name="DES4 9" xfId="26395" xr:uid="{99E35CEA-CEA7-44CD-9603-BF2A8DB2EA16}"/>
    <cellStyle name="DES4 9 2" xfId="26396" xr:uid="{85B6178D-ABBA-4BA4-A37B-39C78D3DC338}"/>
    <cellStyle name="DES4 9 3" xfId="26397" xr:uid="{204F302E-24A6-4FD5-A2F5-A1AF3845083C}"/>
    <cellStyle name="DES4 9_AVA DVA EL" xfId="26398" xr:uid="{E09EBFE8-1901-49B6-B9A7-EDF3FE6B2BE1}"/>
    <cellStyle name="DES4_AVA DVA EL" xfId="26399"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00" xr:uid="{C7DA32CE-18DD-457F-AD09-DCC059097A83}"/>
    <cellStyle name="Dobre 3" xfId="26401" xr:uid="{8FE49B27-852C-472A-B2D2-0AC371380CB3}"/>
    <cellStyle name="Dobre_AVA DVA EL" xfId="26402"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349" xr:uid="{9B888620-7704-408F-AE78-F995CD9D32E0}"/>
    <cellStyle name="Dollar 2_AVA DVA EL" xfId="26403" xr:uid="{FB546F17-F285-4E57-A879-550BA4868CF1}"/>
    <cellStyle name="Dollar 3" xfId="6521" xr:uid="{C9C09DC1-A6B2-4A87-A41D-14C2018B4BB8}"/>
    <cellStyle name="Dollar 3 2" xfId="6522" xr:uid="{F08F8C76-D859-47CF-8657-16CC4B34B5FA}"/>
    <cellStyle name="Dollar 3 2 2" xfId="26404" xr:uid="{2B6E42E1-06CC-4C09-B10F-F95F2C177F9A}"/>
    <cellStyle name="Dollar 3 2 3" xfId="26405" xr:uid="{F6FBE5C1-B94F-4303-82C8-F5A0E49BBBA0}"/>
    <cellStyle name="Dollar 3 2_AVA DVA EL" xfId="26406" xr:uid="{37CF3BC1-A42F-4D14-B023-94B2F2614020}"/>
    <cellStyle name="Dollar 3 3" xfId="26407" xr:uid="{5E404AB7-84E6-479C-AF28-48A26CE00B4D}"/>
    <cellStyle name="Dollar 3 4" xfId="26408" xr:uid="{11838C17-B2EA-414F-AD2D-35121DCBC790}"/>
    <cellStyle name="Dollar 3_Adj_Balance_Sheet" xfId="41350" xr:uid="{1197EE9F-A37B-472D-BEE1-BB3ECA254AE0}"/>
    <cellStyle name="Dollar 4" xfId="26409" xr:uid="{A62BFA58-4A94-44D7-B0A0-BD8556616A4A}"/>
    <cellStyle name="Dollar_Adj_Balance_Sheet" xfId="41351"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10" xr:uid="{96F57FFF-C2C1-4D33-A55F-62C94C07D7C1}"/>
    <cellStyle name="Dotted Line 3" xfId="26411" xr:uid="{5279A471-E9BE-40BD-96A5-3E0E4FDBD6B3}"/>
    <cellStyle name="Dotted Line_AVA DVA EL" xfId="26412" xr:uid="{E3F1584C-97AA-403B-9431-97AD5E721179}"/>
    <cellStyle name="Double Accounting" xfId="6526" xr:uid="{F28C1A27-7E5A-489E-9A05-8F0DED464B8D}"/>
    <cellStyle name="Double Accounting 2" xfId="26413" xr:uid="{F8253BAE-DB0E-429A-965F-1D4521F07413}"/>
    <cellStyle name="Double Accounting 3" xfId="26414" xr:uid="{E1817F0E-AE0A-47D5-A49C-B9A752665463}"/>
    <cellStyle name="Double Accounting_AVA DVA EL" xfId="26415" xr:uid="{515A5DE7-82BD-4722-A9B3-9985CDB1B133}"/>
    <cellStyle name="DP1" xfId="6527" xr:uid="{C9D1706A-8B4F-44F4-921B-E2111D427CDC}"/>
    <cellStyle name="DP1 2" xfId="26416" xr:uid="{A7647F6F-03AF-4AA3-9CD7-ED0702F2029D}"/>
    <cellStyle name="DP1 3" xfId="26417" xr:uid="{49DC624F-DE5F-44CD-A63B-4B5FB2B795A0}"/>
    <cellStyle name="DP1_AVA DVA EL" xfId="26418" xr:uid="{B5E51126-D6B6-43BD-85A1-1C6D36C81BDF}"/>
    <cellStyle name="Dziesiętny_Arkusz1" xfId="6528" xr:uid="{69B4AD60-8F2E-4602-A2B1-F0568E383524}"/>
    <cellStyle name="Dålig" xfId="42116" xr:uid="{B6837DF3-DA97-4EA3-9F64-E3387055DB3D}"/>
    <cellStyle name="Dårlig" xfId="26419" xr:uid="{8775631D-A8DA-4F13-8F50-5FB58EA2A555}"/>
    <cellStyle name="Dårlig 10" xfId="42719" xr:uid="{16C1E65E-F15A-49A2-AEFA-750DB912022E}"/>
    <cellStyle name="Dårlig 2" xfId="6529" xr:uid="{F91056A6-FBAF-4803-A6A6-B81938D2A8D2}"/>
    <cellStyle name="Dårlig 2 2" xfId="26420" xr:uid="{641D115C-1DE4-47A3-ADC4-1BCD25C5927E}"/>
    <cellStyle name="Dårlig 2 2 2" xfId="26421" xr:uid="{CA9D045A-6657-46B2-9584-2B6A95F4030B}"/>
    <cellStyle name="Dårlig 2 2 3" xfId="26422" xr:uid="{2CF56B74-1834-405E-957E-0F5CA231EB9F}"/>
    <cellStyle name="Dårlig 2 2_AVA DVA EL" xfId="26423" xr:uid="{A8A81079-4542-4115-80D9-9546D95B0550}"/>
    <cellStyle name="Dårlig 2 3" xfId="26424" xr:uid="{1D4194A6-E5DB-4D84-B0A1-8563E6F7611C}"/>
    <cellStyle name="Dårlig 2 4" xfId="42117" xr:uid="{A2B4EB3D-3C42-49A3-8281-DA2ECB3D1768}"/>
    <cellStyle name="Dårlig 2 5" xfId="42118" xr:uid="{7E0E82F4-24B0-4367-A761-6716351F71B3}"/>
    <cellStyle name="Dårlig 2_Adj_Balance_Sheet" xfId="41344" xr:uid="{89FD9063-6EE7-46ED-A448-1621B0B25905}"/>
    <cellStyle name="Dårlig 3" xfId="6530" xr:uid="{54D0F8A5-E197-48C9-AF8D-709106C321FF}"/>
    <cellStyle name="Dårlig 3 2" xfId="26425" xr:uid="{94DBA474-43F5-417C-8381-83EC2BF2F020}"/>
    <cellStyle name="Dårlig 3 3" xfId="26426" xr:uid="{355A9808-A0C2-4A3F-A524-613773AFA9C9}"/>
    <cellStyle name="Dårlig 3_AVA DVA EL" xfId="26427" xr:uid="{750693D9-0BC0-4FF8-ADD1-6479A60CF5AC}"/>
    <cellStyle name="Dårlig 4" xfId="26428" xr:uid="{57007253-7205-477C-9486-27F1414ED96D}"/>
    <cellStyle name="Dårlig 4 2" xfId="42120" xr:uid="{E9509DD6-0ED9-48E8-BB4B-4A94F361E1B2}"/>
    <cellStyle name="Dårlig 4_Loans &amp; comm." xfId="42119" xr:uid="{6ACA8E3C-EF45-4FCE-8A58-ABDE2AEB3702}"/>
    <cellStyle name="Dårlig 5" xfId="26429" xr:uid="{00AEEB89-4598-4BB7-92F1-719DB57699EB}"/>
    <cellStyle name="Dårlig 6" xfId="41345" xr:uid="{CFDD27C0-D1C5-4E9E-AFDE-10EB6C1A3E35}"/>
    <cellStyle name="Dårlig 7" xfId="41346" xr:uid="{53FB1C76-3E69-4EEA-AE8A-171242F20916}"/>
    <cellStyle name="Dårlig 8" xfId="41347" xr:uid="{DD82F288-CC70-4194-9BBF-B0C0BAD86E55}"/>
    <cellStyle name="Dårlig_7. Other MTM adjustments" xfId="40532" xr:uid="{8D16285F-D15F-4FD5-B641-47288CBB55D0}"/>
    <cellStyle name="èìÇøÇÐ¤ê [0.00]_PERSONAL" xfId="6531" xr:uid="{83141BB9-E350-4C69-A85E-045682555D25}"/>
    <cellStyle name="èìÇøÇÐ¤ê_PERSONAL" xfId="6532" xr:uid="{44F5E9ED-3C27-473D-8E17-514E29609C7D}"/>
    <cellStyle name="Ellenőrzőcella" xfId="26430" xr:uid="{FFF4FCBE-C8FA-4B77-8107-4B1E5C2E8212}"/>
    <cellStyle name="Ellenőrzőcella 2" xfId="26431" xr:uid="{FEF655A4-139E-4187-90F4-C4F2558FE656}"/>
    <cellStyle name="Ellenőrzőcella_AVA DVA EL" xfId="26432" xr:uid="{9ED60651-C34C-4D4C-AAE2-86AED6D2BF57}"/>
    <cellStyle name="Encabez1" xfId="6533" xr:uid="{2F69AB2C-C2CE-461D-94E1-58577F6E71B2}"/>
    <cellStyle name="Encabez2" xfId="6534" xr:uid="{61749433-134C-4373-8CAE-603E6537D327}"/>
    <cellStyle name="Encabezado 4" xfId="26433" xr:uid="{FA5AE8E5-C928-445B-AC01-F63532347482}"/>
    <cellStyle name="Encabezado 4 2" xfId="26434" xr:uid="{0679104D-0A26-4D4B-921F-B7B2CA19E638}"/>
    <cellStyle name="Encabezado 4_AVA DVA EL" xfId="26435" xr:uid="{4B56FCC9-73C2-4975-9C14-C1A49BAF96DF}"/>
    <cellStyle name="Énfasis1" xfId="26436" xr:uid="{84F722E2-5022-42A7-80AB-7151EFB1BE61}"/>
    <cellStyle name="Énfasis1 2" xfId="26437" xr:uid="{7718D1D8-3118-4BF0-98EB-35FA5021F7DC}"/>
    <cellStyle name="Énfasis1_AVA DVA EL" xfId="26438" xr:uid="{2E5A5007-D12F-4869-A891-D60E8C096E6A}"/>
    <cellStyle name="Énfasis2" xfId="26439" xr:uid="{10FC9465-22AA-4651-9FE7-555AE4A1CF9D}"/>
    <cellStyle name="Énfasis2 2" xfId="26440" xr:uid="{D102977F-113F-48E1-B0FC-836D7118107A}"/>
    <cellStyle name="Énfasis2_AVA DVA EL" xfId="26441" xr:uid="{7374E0B7-3DD1-469C-8FEE-5A135C6F0A73}"/>
    <cellStyle name="Énfasis3" xfId="26442" xr:uid="{E67E02DE-640D-401F-B49B-66486C2438B9}"/>
    <cellStyle name="Énfasis3 2" xfId="26443" xr:uid="{D1ABFC1A-D731-4586-B696-5B1AE8554C0A}"/>
    <cellStyle name="Énfasis3_AVA DVA EL" xfId="26444" xr:uid="{720618B5-860D-4CAA-8908-BFF5C2730A6C}"/>
    <cellStyle name="Énfasis4" xfId="26445" xr:uid="{1AC8E24B-6598-41FC-A7DA-6A3079A8711E}"/>
    <cellStyle name="Énfasis4 2" xfId="26446" xr:uid="{481D2470-134C-4706-813D-83B5686B2BC4}"/>
    <cellStyle name="Énfasis4_AVA DVA EL" xfId="26447" xr:uid="{D25BFE09-B11E-4428-9035-BC71FA0737A6}"/>
    <cellStyle name="Énfasis5" xfId="26448" xr:uid="{6A8CB31E-D3EC-446F-B62B-300D3B1F8EC2}"/>
    <cellStyle name="Énfasis5 2" xfId="26449" xr:uid="{ED5CF37D-526A-417E-A3E0-8E4E0EAFA024}"/>
    <cellStyle name="Énfasis5_AVA DVA EL" xfId="26450" xr:uid="{50C29B36-933B-4297-8C73-AD5E5B8937F9}"/>
    <cellStyle name="Énfasis6" xfId="26451" xr:uid="{91BC8D8A-1DFD-4AEB-B6C5-16C105908479}"/>
    <cellStyle name="Énfasis6 2" xfId="26452" xr:uid="{C6C62029-8D49-40DD-AAC5-962701E10595}"/>
    <cellStyle name="Énfasis6_AVA DVA EL" xfId="26453"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454" xr:uid="{A0BB0C4C-F4E6-497B-A05A-4789474C3A4C}"/>
    <cellStyle name="Enterable Fields 3" xfId="26455" xr:uid="{EB391669-5B6D-4848-8E0A-76D2B2D0FCB3}"/>
    <cellStyle name="Enterable Fields_AVA DVA EL" xfId="26456" xr:uid="{D397F034-FF63-4D4B-ACF6-37A8147983C7}"/>
    <cellStyle name="Entrada" xfId="26457" xr:uid="{9CE71D52-B008-4F60-ACAB-72A79EF65A04}"/>
    <cellStyle name="Entrada 2" xfId="26458" xr:uid="{FA08F938-02F7-4CC5-A125-80AA05A6ACAC}"/>
    <cellStyle name="Entrada_AVA DVA EL" xfId="26459" xr:uid="{9B96EDB5-3532-440D-8EC9-C3267B41BD09}"/>
    <cellStyle name="Euro" xfId="6541" xr:uid="{5D71C24A-7829-4978-AC96-DBBB8D612201}"/>
    <cellStyle name="Euro 10" xfId="41352" xr:uid="{0C00668D-AC40-4DFC-93E4-16FC6194AEF0}"/>
    <cellStyle name="Euro 10 2" xfId="42122" xr:uid="{11835B55-34AF-4C8E-A8D6-249B218BD704}"/>
    <cellStyle name="Euro 10 2 2" xfId="42123" xr:uid="{7D92698A-CAEA-4B97-B4DB-BA33EC37D7B4}"/>
    <cellStyle name="Euro 10 3" xfId="42124" xr:uid="{419AAA0B-7B93-48CC-8B04-B073F2EDE798}"/>
    <cellStyle name="Euro 10_Loans &amp; comm." xfId="42121" xr:uid="{C42972F5-4DA5-4F46-9FBC-5B719E2F286F}"/>
    <cellStyle name="Euro 11" xfId="42125" xr:uid="{20C6DB8B-262E-4B35-BF6E-D6546317E329}"/>
    <cellStyle name="Euro 11 2" xfId="42126" xr:uid="{F09AF895-C5B9-4BE7-81ED-45E4E1F53AD8}"/>
    <cellStyle name="Euro 12" xfId="42127" xr:uid="{87FCE2CE-F806-4246-A2BA-CBB0813B9AAF}"/>
    <cellStyle name="Euro 12 2" xfId="42128" xr:uid="{2F949707-DB59-4A05-8E77-01CF1F3EB42A}"/>
    <cellStyle name="Euro 12 3" xfId="42129" xr:uid="{2E3BB123-DAF1-41D3-AFF0-AFE02091FD65}"/>
    <cellStyle name="Euro 12 3 2" xfId="42130" xr:uid="{9EFB81C4-CB49-4935-83B9-064C42A095FE}"/>
    <cellStyle name="Euro 13" xfId="42131" xr:uid="{03DF648F-57ED-4A2E-BE86-F876CD79FB91}"/>
    <cellStyle name="Euro 13 2" xfId="42132" xr:uid="{085B1473-3105-41DB-8C1C-7F656551EE07}"/>
    <cellStyle name="Euro 14" xfId="42133" xr:uid="{D43B0D38-B32D-4E2F-A1C6-033F285C22DB}"/>
    <cellStyle name="Euro 14 2" xfId="42134" xr:uid="{738AC82B-01FF-4B6F-86CA-2EE718430608}"/>
    <cellStyle name="Euro 15" xfId="42135" xr:uid="{B91F4C80-C204-417F-9A61-5C9F31599686}"/>
    <cellStyle name="Euro 16" xfId="42136" xr:uid="{EA9F0CDC-DB14-4D44-8DBF-29FEDAF37E9C}"/>
    <cellStyle name="Euro 17" xfId="42137" xr:uid="{AB898AEF-EF96-4DC4-8BA2-80FBB5B3EC45}"/>
    <cellStyle name="Euro 17 2" xfId="42138" xr:uid="{82BA53A8-20CE-4B14-A93F-78C7945DF1A1}"/>
    <cellStyle name="Euro 18" xfId="42139" xr:uid="{0DBBB2E5-3E1F-4AC5-BD10-82B0FAE9CB9D}"/>
    <cellStyle name="Euro 18 2" xfId="42140" xr:uid="{68733EA9-FE79-4A18-BB03-57B937A818B2}"/>
    <cellStyle name="Euro 2" xfId="6542" xr:uid="{A60F80B5-A453-422D-8046-C13281BF7DB7}"/>
    <cellStyle name="Euro 2 10" xfId="42141" xr:uid="{55EFC943-4403-4B8E-903E-AC03F75CFF15}"/>
    <cellStyle name="Euro 2 11" xfId="42142" xr:uid="{FCA9027C-04B7-4485-800E-D37F5CB1B292}"/>
    <cellStyle name="Euro 2 2" xfId="6543" xr:uid="{62C9D5F8-5F54-48FC-B77F-C89E9EF7A465}"/>
    <cellStyle name="Euro 2 2 2" xfId="6544" xr:uid="{ACED8F7F-444C-4732-A350-E26300E4E0D8}"/>
    <cellStyle name="Euro 2 2 2 2" xfId="42144" xr:uid="{57CF220A-602B-4413-930F-8F8784784B45}"/>
    <cellStyle name="Euro 2 2 2 2 2" xfId="42145" xr:uid="{539362BA-7A87-4208-A02E-403E2948B51F}"/>
    <cellStyle name="Euro 2 2 2 3" xfId="42146" xr:uid="{1DC8E9FE-0C08-4B3E-8E04-2242BD81D36D}"/>
    <cellStyle name="Euro 2 2 2_Loans &amp; comm." xfId="42143" xr:uid="{1EE9A82F-CB32-4371-AD83-A7690BEB4E29}"/>
    <cellStyle name="Euro 2 2 3" xfId="26460" xr:uid="{1761B548-A58C-4AC0-ADCF-A7C61BEF1536}"/>
    <cellStyle name="Euro 2 2 3 2" xfId="42148" xr:uid="{302285E7-A1EB-4CC0-9510-FD8A4C1F8612}"/>
    <cellStyle name="Euro 2 2 3_Loans &amp; comm." xfId="42147" xr:uid="{1B3F5BAB-B4E0-478E-B1A4-0961C86B99B4}"/>
    <cellStyle name="Euro 2 2 4" xfId="42149" xr:uid="{D7A8F36A-ADAD-4626-BFCE-1011E26DF170}"/>
    <cellStyle name="Euro 2 2_AVA DVA EL" xfId="26461" xr:uid="{0E41ED32-CD18-4F3E-8B12-F7DE4F4352FD}"/>
    <cellStyle name="Euro 2 3" xfId="6545" xr:uid="{26C9F3AB-F30D-47B0-BAA8-93AA6B2EE789}"/>
    <cellStyle name="Euro 2 3 2" xfId="42151" xr:uid="{350317C5-47F8-481C-820B-EB01BC14F844}"/>
    <cellStyle name="Euro 2 3 2 2" xfId="42152" xr:uid="{135D9E04-0834-4A72-8911-3B94EFFCA518}"/>
    <cellStyle name="Euro 2 3 3" xfId="42153" xr:uid="{4396E288-EBB2-478D-BEFD-37C6A04B2827}"/>
    <cellStyle name="Euro 2 3_Loans &amp; comm." xfId="42150" xr:uid="{DA7BCEC5-F976-474F-8641-965CB3C5A39E}"/>
    <cellStyle name="Euro 2 4" xfId="26462" xr:uid="{621C2B94-06C8-4025-BDF5-3FDF3167794D}"/>
    <cellStyle name="Euro 2 4 2" xfId="42155" xr:uid="{7E6B7502-BC8C-4BA6-9044-4CDAD79764E1}"/>
    <cellStyle name="Euro 2 4 3" xfId="42156" xr:uid="{F2129B69-6A49-4157-A1BF-9826CCA0E260}"/>
    <cellStyle name="Euro 2 4_Loans &amp; comm." xfId="42154" xr:uid="{C5B26239-3BE7-4388-93A8-D51A150C72CC}"/>
    <cellStyle name="Euro 2 5" xfId="42157" xr:uid="{12EC27EE-106E-4E3E-B67E-1347FC591E51}"/>
    <cellStyle name="Euro 2 6" xfId="42158" xr:uid="{96E7F51F-C304-49A0-9B81-47C5480C8230}"/>
    <cellStyle name="Euro 2 7" xfId="42159" xr:uid="{41AF9CD0-A1A1-495D-B1FC-A73291161550}"/>
    <cellStyle name="Euro 2 8" xfId="42160" xr:uid="{2C93785C-EDA7-4D3A-BC1F-1C9A1FC258FD}"/>
    <cellStyle name="Euro 2 9" xfId="42161" xr:uid="{4F8D24F7-35AA-477B-962C-2E42239AB5BB}"/>
    <cellStyle name="Euro 2_AVA DVA EL" xfId="26463" xr:uid="{A5F2A11D-EA13-42C3-A542-4EE666020E28}"/>
    <cellStyle name="Euro 3" xfId="6546" xr:uid="{76927CC0-30FB-43F7-A168-5F6BF11E2E8C}"/>
    <cellStyle name="Euro 3 2" xfId="6547" xr:uid="{8113D8B2-5729-46CD-A166-5E910E754612}"/>
    <cellStyle name="Euro 3 2 2" xfId="42163" xr:uid="{E7308883-6F65-457B-90F7-8837E66C4C42}"/>
    <cellStyle name="Euro 3 2 2 2" xfId="42164" xr:uid="{EC6222A9-C849-4097-815A-1EE9CFE5645E}"/>
    <cellStyle name="Euro 3 2 3" xfId="42165" xr:uid="{4B32E743-27B8-4E4A-8574-DCC5CD4D5DB2}"/>
    <cellStyle name="Euro 3 2_Loans &amp; comm." xfId="42162" xr:uid="{16BC908F-12E9-49CD-9BB7-8AB2CE3283B7}"/>
    <cellStyle name="Euro 3 3" xfId="26464" xr:uid="{02EBB156-1CBE-4C0F-8A7E-A647FE201FDB}"/>
    <cellStyle name="Euro 3 3 2" xfId="42167" xr:uid="{8D6ABF52-2D4E-47B1-9EC6-1B1A654CE2F4}"/>
    <cellStyle name="Euro 3 3_Loans &amp; comm." xfId="42166" xr:uid="{BC3E46F3-732B-41A3-8327-B3EE60AD2876}"/>
    <cellStyle name="Euro 3 4" xfId="42168" xr:uid="{1F5DB204-BC7B-4A2A-80B1-03AB23241722}"/>
    <cellStyle name="Euro 3 5" xfId="42169" xr:uid="{BFBB78F2-D959-45C3-9BB7-633E78426471}"/>
    <cellStyle name="Euro 3 6" xfId="42170" xr:uid="{25530583-D5DD-48B4-B137-7F04E5D2BAFB}"/>
    <cellStyle name="Euro 3_AVA DVA EL" xfId="26465" xr:uid="{DB31DA79-C51B-476F-B1E0-68B91AC6FD8A}"/>
    <cellStyle name="Euro 4" xfId="6548" xr:uid="{6001C01A-531F-4296-80C1-20DC3E4B269C}"/>
    <cellStyle name="Euro 4 2" xfId="6549" xr:uid="{76257BB4-4668-43D8-A7FE-C06302406C86}"/>
    <cellStyle name="Euro 4 2 2" xfId="6550" xr:uid="{7CCED535-7176-4169-AECC-6A486E658948}"/>
    <cellStyle name="Euro 4 2 2 2" xfId="42172" xr:uid="{BD5BA73E-ACFE-45E4-A3CC-6CC6AD6A99FD}"/>
    <cellStyle name="Euro 4 2 2 2 2" xfId="42173" xr:uid="{F2E4433B-9EF0-4509-B1B3-4EBCB2AF6FFD}"/>
    <cellStyle name="Euro 4 2 2 3" xfId="42174" xr:uid="{13450133-FBFE-4E30-92B4-A7F1A58F3B16}"/>
    <cellStyle name="Euro 4 2 2_Loans &amp; comm." xfId="42171" xr:uid="{52176EA5-7C92-4003-9664-E7592C384FFA}"/>
    <cellStyle name="Euro 4 2 3" xfId="42175" xr:uid="{598DCF97-5F85-4E74-84C5-D7087E79CACB}"/>
    <cellStyle name="Euro 4 2 3 2" xfId="42176" xr:uid="{C8068FB3-CB94-4304-8EC7-E50D915A082D}"/>
    <cellStyle name="Euro 4 2 4" xfId="42177" xr:uid="{FE3E628D-3E7C-48B3-94E7-8A742BD06670}"/>
    <cellStyle name="Euro 4 2_Expenses" xfId="6551" xr:uid="{5BFAD98E-AFC1-45C0-87EC-D70481813005}"/>
    <cellStyle name="Euro 4 3" xfId="6552" xr:uid="{21475B07-0A49-471C-B785-268DF9AD3D92}"/>
    <cellStyle name="Euro 4 3 2" xfId="42179" xr:uid="{B2E2476C-4287-4279-A7EA-D1336006331D}"/>
    <cellStyle name="Euro 4 3 2 2" xfId="42180" xr:uid="{883907E7-EF25-48F0-879A-09A198712255}"/>
    <cellStyle name="Euro 4 3 3" xfId="42181" xr:uid="{64B6E7AE-FAD0-4731-87DE-A2813B3B666A}"/>
    <cellStyle name="Euro 4 3_Loans &amp; comm." xfId="42178" xr:uid="{79BC90BF-A657-45C8-81B5-3AB449143739}"/>
    <cellStyle name="Euro 4 4" xfId="42182" xr:uid="{392BD8F2-8043-48EE-8608-3394D3C6EA7A}"/>
    <cellStyle name="Euro 4 4 2" xfId="42183" xr:uid="{ACD6B2F4-7A69-4438-9B52-31AF6AA65997}"/>
    <cellStyle name="Euro 4 5" xfId="42184" xr:uid="{5D9D4258-9A9E-4D47-B280-DACAF576AC1E}"/>
    <cellStyle name="Euro 4_AVA DVA EL" xfId="26466" xr:uid="{75A0C6EE-AD91-4357-AFAF-FA38E9D645B7}"/>
    <cellStyle name="Euro 5" xfId="6553" xr:uid="{1312C95C-1CBE-41E9-9FE0-84FE6A9F5E16}"/>
    <cellStyle name="Euro 5 2" xfId="6554" xr:uid="{EFB169E5-2076-47AF-BF13-224EA0A77F7E}"/>
    <cellStyle name="Euro 5 2 2" xfId="6555" xr:uid="{CA8F705C-3472-499E-BADE-9F7DFE7ED7A3}"/>
    <cellStyle name="Euro 5 2 2 2" xfId="42186" xr:uid="{484ADD86-92F0-47EC-B6F2-F7C659FCD265}"/>
    <cellStyle name="Euro 5 2 2 2 2" xfId="42187" xr:uid="{E15B1C32-B128-4C6A-A091-6EB8CC1AA668}"/>
    <cellStyle name="Euro 5 2 2 3" xfId="42188" xr:uid="{1037094B-8765-4305-88CF-BD1A8751AB8C}"/>
    <cellStyle name="Euro 5 2 2_Loans &amp; comm." xfId="42185" xr:uid="{BF958E18-B808-4473-A353-6EF6455B3DE8}"/>
    <cellStyle name="Euro 5 2 3" xfId="42189" xr:uid="{D44B8546-8FD3-40E7-926F-1EC3F075C98F}"/>
    <cellStyle name="Euro 5 2 3 2" xfId="42190" xr:uid="{35BCC95D-EFEE-41CA-A9A2-DD50E457EC0F}"/>
    <cellStyle name="Euro 5 2 4" xfId="42191" xr:uid="{06D64D03-F37F-4A3E-B686-99B37D80186B}"/>
    <cellStyle name="Euro 5 2_Expenses" xfId="6556" xr:uid="{717D57EA-B12F-426E-BDDB-0921D68A4DF0}"/>
    <cellStyle name="Euro 5 3" xfId="6557" xr:uid="{81D73D33-D259-4CBB-9501-5DCDA26BC21E}"/>
    <cellStyle name="Euro 5 3 2" xfId="42193" xr:uid="{0828E478-E1FD-4ABA-926F-A9FF84EFC3F8}"/>
    <cellStyle name="Euro 5 3 2 2" xfId="42194" xr:uid="{C730D737-8A31-4F62-972E-326AB3D5356A}"/>
    <cellStyle name="Euro 5 3 3" xfId="42195" xr:uid="{42EA459B-CE09-4D2A-BB52-0CB1BFBDD98C}"/>
    <cellStyle name="Euro 5 3_Loans &amp; comm." xfId="42192" xr:uid="{422EACF1-B600-4D36-B602-D1FCC85E87BC}"/>
    <cellStyle name="Euro 5 4" xfId="42196" xr:uid="{388C186D-97EB-4650-A9DF-F7F20000760F}"/>
    <cellStyle name="Euro 5 4 2" xfId="42197" xr:uid="{211C40D0-6E54-4C47-94F7-9DE463852B82}"/>
    <cellStyle name="Euro 5 5" xfId="42198" xr:uid="{33EA0CB8-3976-4359-A3EE-30E174ED293C}"/>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 2 2" xfId="42200" xr:uid="{814B3E09-513A-4E8D-827F-96F5A90C100F}"/>
    <cellStyle name="Euro 6 2 2 2 2" xfId="42201" xr:uid="{FD847BF2-4461-4F14-9754-7A9FD6D6CC2C}"/>
    <cellStyle name="Euro 6 2 2 3" xfId="42202" xr:uid="{1B849D24-D269-4FBC-91F9-8C54177C4A82}"/>
    <cellStyle name="Euro 6 2 2_Loans &amp; comm." xfId="42199" xr:uid="{83EFC28A-F969-46BB-B20E-372D0E72C37A}"/>
    <cellStyle name="Euro 6 2 3" xfId="42203" xr:uid="{A75B2C94-46BF-4499-8CFF-BB9D922EDFE1}"/>
    <cellStyle name="Euro 6 2 3 2" xfId="42204" xr:uid="{F5D32042-BDCA-4FAE-A7A6-E63BF7C2A3FD}"/>
    <cellStyle name="Euro 6 2 4" xfId="42205" xr:uid="{1FEACDC6-6FFE-48D1-AF09-63ECE43B9181}"/>
    <cellStyle name="Euro 6 2_Expenses" xfId="6562" xr:uid="{E794A73E-870F-4FF9-B20D-0D9ED870B9F5}"/>
    <cellStyle name="Euro 6 3" xfId="6563" xr:uid="{9D488B32-C515-4C4D-A8B4-B0B833967EF7}"/>
    <cellStyle name="Euro 6 3 2" xfId="42207" xr:uid="{F1722424-253A-4DC8-9E54-8934B29C9F42}"/>
    <cellStyle name="Euro 6 3 2 2" xfId="42208" xr:uid="{6A59C545-16F3-4216-B503-26F8D2C7E6F3}"/>
    <cellStyle name="Euro 6 3 3" xfId="42209" xr:uid="{DE82041E-DEE1-4640-A69C-268F2AEFC53A}"/>
    <cellStyle name="Euro 6 3_Loans &amp; comm." xfId="42206" xr:uid="{CFCB1BEC-CFAE-4264-8334-8EC20CBEA182}"/>
    <cellStyle name="Euro 6 4" xfId="42210" xr:uid="{AD17538D-1DE9-490B-8243-0BA477524288}"/>
    <cellStyle name="Euro 6 4 2" xfId="42211" xr:uid="{8B0B1DEB-98E6-4CA7-A22F-B95A96DB4E58}"/>
    <cellStyle name="Euro 6 5" xfId="42212" xr:uid="{4C760E30-9460-4F3B-BEC3-907C7717362A}"/>
    <cellStyle name="Euro 6_Expenses" xfId="6564" xr:uid="{7020EEBA-025F-43D8-9315-E99585C1BD60}"/>
    <cellStyle name="Euro 7" xfId="6565" xr:uid="{C3C90BF7-C625-4914-A4D0-9C0C467C99E4}"/>
    <cellStyle name="Euro 7 2" xfId="6566" xr:uid="{9BD20C48-F6CA-4C3A-87F8-2110C565F800}"/>
    <cellStyle name="Euro 7 2 2" xfId="42214" xr:uid="{4617CE53-CA31-4334-93AA-FE9831BA3023}"/>
    <cellStyle name="Euro 7 2 2 2" xfId="42215" xr:uid="{08BD919A-AF81-47DB-B91E-752A12C8E2F8}"/>
    <cellStyle name="Euro 7 2 3" xfId="42216" xr:uid="{A05A4688-7106-46E4-8A26-04C3ED3456C3}"/>
    <cellStyle name="Euro 7 2_Loans &amp; comm." xfId="42213" xr:uid="{C5562849-A7BD-4EA8-8B65-EAB16BE38C98}"/>
    <cellStyle name="Euro 7 3" xfId="6567" xr:uid="{34EE7194-0145-4D49-AD6F-CA7C8F30AE82}"/>
    <cellStyle name="Euro 7 3 2" xfId="42218" xr:uid="{3B8C7325-9A3F-439F-ABE7-281D97CC727A}"/>
    <cellStyle name="Euro 7 3 2 2" xfId="42219" xr:uid="{46F81407-947E-4046-BC6A-28EDDE7E6D39}"/>
    <cellStyle name="Euro 7 3 3" xfId="42220" xr:uid="{BCDEABBB-CB46-4786-8C6C-175354AE59B7}"/>
    <cellStyle name="Euro 7 3_Loans &amp; comm." xfId="42217" xr:uid="{0058855A-5D5B-4621-BF2C-3D53F92E6C67}"/>
    <cellStyle name="Euro 7 4" xfId="42221" xr:uid="{CC5D0305-CBC9-4786-9B2F-81FF26C75EC9}"/>
    <cellStyle name="Euro 7 4 2" xfId="42222" xr:uid="{93EBCDAA-F136-427D-A2EB-99AF5D051333}"/>
    <cellStyle name="Euro 7 5" xfId="42223" xr:uid="{6AAA59E1-7603-4A9B-93B2-6161B6AE99F6}"/>
    <cellStyle name="Euro 7_Expenses" xfId="6568" xr:uid="{ACA9B251-D9B2-4CDA-A069-FD3CF37B691A}"/>
    <cellStyle name="Euro 8" xfId="41353" xr:uid="{EB26D081-ECA5-4625-8C3E-1BF2039E626F}"/>
    <cellStyle name="Euro 8 2" xfId="42225" xr:uid="{00050892-05AA-413B-8BA3-105F69602DA6}"/>
    <cellStyle name="Euro 8 3" xfId="42226" xr:uid="{9B737CF2-94D0-4003-93E6-D164BD13387B}"/>
    <cellStyle name="Euro 8_Loans &amp; comm." xfId="42224" xr:uid="{EDDEFE93-BCD0-4B4B-8A06-33B99924F644}"/>
    <cellStyle name="Euro 9" xfId="41354" xr:uid="{8812AF2D-ED6B-4BE1-BD6E-05D82B466021}"/>
    <cellStyle name="Euro 9 2" xfId="42228" xr:uid="{09204808-19E7-4979-800A-9193F0E1668C}"/>
    <cellStyle name="Euro 9 3" xfId="42229" xr:uid="{D806F6EF-0001-4141-852B-048282B10D04}"/>
    <cellStyle name="Euro 9_Loans &amp; comm." xfId="42227" xr:uid="{685A5770-1782-4786-AEF7-0A7047CF4612}"/>
    <cellStyle name="Euro_1_Total Skatteprognose_09.08.2011 med  uraliserte tap utenfor fritaksmetoden" xfId="42230" xr:uid="{FDCBD47A-D1C5-43DB-BF49-09625AF84ABB}"/>
    <cellStyle name="Explanatory Text" xfId="6569" xr:uid="{A2A87962-A996-491E-A68A-23D731F3CECD}"/>
    <cellStyle name="Explanatory Text 10" xfId="26467" xr:uid="{7D957F44-E9FC-4ED1-B14D-633AE2F55320}"/>
    <cellStyle name="Explanatory Text 10 2" xfId="26468" xr:uid="{388F111B-644A-40F5-88FD-A18B4770948C}"/>
    <cellStyle name="Explanatory Text 10 2 2" xfId="26469" xr:uid="{80A195DA-AEB2-4E12-83AD-1D9620D2CDEF}"/>
    <cellStyle name="Explanatory Text 10 2 3" xfId="26470" xr:uid="{C794C9DA-5D47-490A-AB9B-AC9C54171DF2}"/>
    <cellStyle name="Explanatory Text 10 2_AVA DVA EL" xfId="26471" xr:uid="{B93FF6BC-1BB5-4903-9B6E-1B3B65DFEB41}"/>
    <cellStyle name="Explanatory Text 10 3" xfId="26472" xr:uid="{87EC8B9D-DA6C-4A59-B344-36398AC34943}"/>
    <cellStyle name="Explanatory Text 10 3 2" xfId="26473" xr:uid="{567E0956-6BBA-4423-80DE-AA5369FB3AA9}"/>
    <cellStyle name="Explanatory Text 10 3 3" xfId="26474" xr:uid="{006B8684-D0F2-41BA-8085-8BE1CB8531E7}"/>
    <cellStyle name="Explanatory Text 10 3_AVA DVA EL" xfId="26475" xr:uid="{514566F6-C601-448A-A081-DDBBDCDB01D3}"/>
    <cellStyle name="Explanatory Text 10 4" xfId="26476" xr:uid="{83FC5237-C8E4-4247-BBF3-A10E7567C9D9}"/>
    <cellStyle name="Explanatory Text 10 4 2" xfId="26477" xr:uid="{EDF2A6EE-14D5-4A3A-A907-3C3997265FC0}"/>
    <cellStyle name="Explanatory Text 10 4 3" xfId="26478" xr:uid="{365BB247-1C1C-485D-9C20-9EDA44ED9BDF}"/>
    <cellStyle name="Explanatory Text 10 4_AVA DVA EL" xfId="26479" xr:uid="{80774AB8-D292-4A4C-A504-42A5230D1CBA}"/>
    <cellStyle name="Explanatory Text 10 5" xfId="26480" xr:uid="{AC9C2693-768C-4F57-8F48-1C88664D241F}"/>
    <cellStyle name="Explanatory Text 10 5 2" xfId="26481" xr:uid="{56749DEE-AB21-44B8-97A2-5DC4927AB2BC}"/>
    <cellStyle name="Explanatory Text 10 5 3" xfId="26482" xr:uid="{6C2BB00A-2E15-469B-AC89-5A813B732BDB}"/>
    <cellStyle name="Explanatory Text 10 5_AVA DVA EL" xfId="26483" xr:uid="{389E677C-FD33-4F21-B6FA-41E3ED6C16E6}"/>
    <cellStyle name="Explanatory Text 10 6" xfId="26484" xr:uid="{6F0F41F5-561B-4581-91A6-893CA62775CB}"/>
    <cellStyle name="Explanatory Text 10 6 2" xfId="26485" xr:uid="{411D66C6-AB78-402E-8F04-3F54DD044D0D}"/>
    <cellStyle name="Explanatory Text 10 6 3" xfId="26486" xr:uid="{21743612-DCCF-49FE-9336-8FE737863258}"/>
    <cellStyle name="Explanatory Text 10 6_AVA DVA EL" xfId="26487" xr:uid="{5FD279EA-4922-4707-9041-03E0CC06F11D}"/>
    <cellStyle name="Explanatory Text 10 7" xfId="26488" xr:uid="{C9B6348A-17D1-4E23-9FB2-231E3FBC0A0C}"/>
    <cellStyle name="Explanatory Text 10 7 2" xfId="26489" xr:uid="{2A1963FC-FB89-41EB-ACED-F34E1AA16C45}"/>
    <cellStyle name="Explanatory Text 10 7 3" xfId="26490" xr:uid="{1F97AA40-BDA3-462C-9C56-A655DD46C1FF}"/>
    <cellStyle name="Explanatory Text 10 7_AVA DVA EL" xfId="26491" xr:uid="{372E2BFA-A047-4146-AAD1-23F311549E25}"/>
    <cellStyle name="Explanatory Text 10 8" xfId="26492" xr:uid="{84FD30A2-9655-4C31-B4A6-DE1E9D9CDA6D}"/>
    <cellStyle name="Explanatory Text 10 9" xfId="26493" xr:uid="{A3BB5904-5512-49C6-9354-32B54E3644C2}"/>
    <cellStyle name="Explanatory Text 10_AVA DVA EL" xfId="26494" xr:uid="{9203B4BE-6DC7-4096-B70D-D7F9DD989D9D}"/>
    <cellStyle name="Explanatory Text 11" xfId="26495" xr:uid="{4A89AB4A-898F-4A5E-A8AB-23AA09BE9492}"/>
    <cellStyle name="Explanatory Text 11 2" xfId="26496" xr:uid="{19636E12-BC03-4A38-A889-B2FF4C76BC5A}"/>
    <cellStyle name="Explanatory Text 11 2 2" xfId="26497" xr:uid="{9C7DE154-7712-4BD0-8D2A-61EBA7825049}"/>
    <cellStyle name="Explanatory Text 11 2 3" xfId="26498" xr:uid="{12127659-9B65-43FF-88D9-C5101A972F29}"/>
    <cellStyle name="Explanatory Text 11 2_AVA DVA EL" xfId="26499" xr:uid="{DE744C18-261B-4903-91B4-80D3381ED638}"/>
    <cellStyle name="Explanatory Text 11 3" xfId="26500" xr:uid="{AB7FD11E-81F3-49D3-B031-93596B9E9F82}"/>
    <cellStyle name="Explanatory Text 11 3 2" xfId="26501" xr:uid="{79FF31E2-8616-447A-8B2D-5BE998775DD7}"/>
    <cellStyle name="Explanatory Text 11 3 3" xfId="26502" xr:uid="{55F24F87-1B47-4703-93EC-FE5FA06F9433}"/>
    <cellStyle name="Explanatory Text 11 3_AVA DVA EL" xfId="26503" xr:uid="{447F29BA-1D16-4CA8-8114-99FDD0B9B0DA}"/>
    <cellStyle name="Explanatory Text 11 4" xfId="26504" xr:uid="{83C3113C-D611-457B-8265-CB78045B14E3}"/>
    <cellStyle name="Explanatory Text 11 4 2" xfId="26505" xr:uid="{B913B774-F647-47AA-9EC2-D909F59D84FD}"/>
    <cellStyle name="Explanatory Text 11 4 3" xfId="26506" xr:uid="{F7B65CF0-4D7A-4363-9EB5-929C4F8B544B}"/>
    <cellStyle name="Explanatory Text 11 4_AVA DVA EL" xfId="26507" xr:uid="{3776617F-281B-4DFE-8702-C6B8475AF363}"/>
    <cellStyle name="Explanatory Text 11 5" xfId="26508" xr:uid="{138F2ECE-1E0A-479E-950A-1BCD2AB95F44}"/>
    <cellStyle name="Explanatory Text 11 5 2" xfId="26509" xr:uid="{D27D245B-F757-414E-8979-56E393ECBBAC}"/>
    <cellStyle name="Explanatory Text 11 5 3" xfId="26510" xr:uid="{6A46E501-9825-467B-A914-D4882BD7F048}"/>
    <cellStyle name="Explanatory Text 11 5_AVA DVA EL" xfId="26511" xr:uid="{70CEF6D5-932E-42B3-874B-39470AB90375}"/>
    <cellStyle name="Explanatory Text 11 6" xfId="26512" xr:uid="{419F0C6D-BB07-49E4-98CD-13884348D384}"/>
    <cellStyle name="Explanatory Text 11 6 2" xfId="26513" xr:uid="{17B66ABD-51CD-45DC-9E66-B4771D24FC9C}"/>
    <cellStyle name="Explanatory Text 11 6 3" xfId="26514" xr:uid="{39D8F703-9CA9-4F60-8A70-8F4D40E35C61}"/>
    <cellStyle name="Explanatory Text 11 6_AVA DVA EL" xfId="26515" xr:uid="{C9312799-CF31-4EA6-B745-ADC22253CA72}"/>
    <cellStyle name="Explanatory Text 11 7" xfId="26516" xr:uid="{0D28DC8A-CFAC-44FF-8561-EC23B0518035}"/>
    <cellStyle name="Explanatory Text 11 7 2" xfId="26517" xr:uid="{59725E69-06A9-4100-87BD-1D3BFCFDD2C2}"/>
    <cellStyle name="Explanatory Text 11 7 3" xfId="26518" xr:uid="{97C11A5F-1226-4D7E-ABA0-8095744B0417}"/>
    <cellStyle name="Explanatory Text 11 7_AVA DVA EL" xfId="26519" xr:uid="{F63BDA56-E373-43F3-B4BC-F3F878A87A56}"/>
    <cellStyle name="Explanatory Text 11 8" xfId="26520" xr:uid="{CA5F3532-4204-414D-8090-EB3F328DA9C2}"/>
    <cellStyle name="Explanatory Text 11 9" xfId="26521" xr:uid="{A1926FF6-686B-4372-8CC4-5FAA4149F5CF}"/>
    <cellStyle name="Explanatory Text 11_AVA DVA EL" xfId="26522" xr:uid="{8915F980-40C4-4B9B-AD43-CBA118408CC1}"/>
    <cellStyle name="Explanatory Text 12" xfId="26523" xr:uid="{B5DFDA3F-879A-43F8-8286-68E7ED97A7AB}"/>
    <cellStyle name="Explanatory Text 12 2" xfId="26524" xr:uid="{E43FA1B3-6E3B-4BAE-81D5-9AD01B1C46A2}"/>
    <cellStyle name="Explanatory Text 12 3" xfId="26525" xr:uid="{8A9C185F-4BE7-4B81-828D-53AFE969D4E7}"/>
    <cellStyle name="Explanatory Text 12_AVA DVA EL" xfId="26526" xr:uid="{E3ABC897-51F6-4B33-B9CE-19FAF46BBC9A}"/>
    <cellStyle name="Explanatory Text 13" xfId="26527" xr:uid="{390C6FDC-4D07-4AC7-B186-22E8A1BE616A}"/>
    <cellStyle name="Explanatory Text 13 2" xfId="26528" xr:uid="{F7EEA71A-8225-4759-9EEE-6F8E07579B3F}"/>
    <cellStyle name="Explanatory Text 13 3" xfId="26529" xr:uid="{8E5227D5-FC28-4CE9-94B7-E3ADEB5F67FE}"/>
    <cellStyle name="Explanatory Text 13_AVA DVA EL" xfId="26530" xr:uid="{D838FC5C-F322-43BC-9A3F-6C583BB08952}"/>
    <cellStyle name="Explanatory Text 14" xfId="26531" xr:uid="{AF7C1914-5781-4521-9F72-B3EA57B963D3}"/>
    <cellStyle name="Explanatory Text 14 2" xfId="26532" xr:uid="{B086EC41-21D4-4131-927C-D70F4587C80A}"/>
    <cellStyle name="Explanatory Text 14 3" xfId="26533" xr:uid="{C99AE314-C4E9-4CD8-A7BB-189C1B07AFEB}"/>
    <cellStyle name="Explanatory Text 14_AVA DVA EL" xfId="26534" xr:uid="{62F83BE7-F450-45B1-B97E-1B409ED644F8}"/>
    <cellStyle name="Explanatory Text 15" xfId="26535" xr:uid="{D12D0493-E937-4DB0-9735-C32E02FD0715}"/>
    <cellStyle name="Explanatory Text 15 2" xfId="26536" xr:uid="{FA171B3B-C389-4575-9AE4-ACB79CEB37F2}"/>
    <cellStyle name="Explanatory Text 15 3" xfId="26537" xr:uid="{9114E2FC-2B21-40CB-BA0B-92F43558A6BD}"/>
    <cellStyle name="Explanatory Text 15_AVA DVA EL" xfId="26538" xr:uid="{0F0409B6-8334-403E-AC27-127BD9F07F4C}"/>
    <cellStyle name="Explanatory Text 17" xfId="42720" xr:uid="{273DA697-C5A1-4DA1-8109-7EEEF9467F4C}"/>
    <cellStyle name="Explanatory Text 18" xfId="42760" xr:uid="{2F099019-CA89-4211-97DE-C4F212729D6C}"/>
    <cellStyle name="Explanatory Text 19" xfId="42798" xr:uid="{A53CB3E3-0CCA-4F11-9AF3-D76291DEDD6C}"/>
    <cellStyle name="Explanatory Text 2" xfId="6570" xr:uid="{1E947955-3C5B-453A-96CE-BEC1926163AA}"/>
    <cellStyle name="Explanatory Text 2 2" xfId="26539" xr:uid="{1F1B3423-00B9-4937-8D2A-6A14E00FD79F}"/>
    <cellStyle name="Explanatory Text 2 2 2" xfId="26540" xr:uid="{1964C93F-8422-4DDD-BD39-6CA2EBB0EFF5}"/>
    <cellStyle name="Explanatory Text 2 2 2 2" xfId="26541" xr:uid="{12034AA8-8E2E-4A80-A081-95AFED4FB1EF}"/>
    <cellStyle name="Explanatory Text 2 2 2 3" xfId="26542" xr:uid="{C6A47C7D-F8FC-4891-8E3D-F7DB7ED39C70}"/>
    <cellStyle name="Explanatory Text 2 2 2_AVA DVA EL" xfId="26543" xr:uid="{532522F8-9F20-4410-9648-67A02D793200}"/>
    <cellStyle name="Explanatory Text 2 2 3" xfId="26544" xr:uid="{E8DB9B57-B931-46B1-A393-A6B19F26D9D3}"/>
    <cellStyle name="Explanatory Text 2 2_AVA DVA EL" xfId="26545" xr:uid="{6BE36094-B55E-4CA3-A87E-1F5C38E86DB7}"/>
    <cellStyle name="Explanatory Text 2 3" xfId="26546" xr:uid="{F4B6F93D-D368-4741-B12F-73AF58458423}"/>
    <cellStyle name="Explanatory Text 2 3 2" xfId="26547" xr:uid="{CDEAECA7-2CD3-4E8B-B6A0-D1F565234E0B}"/>
    <cellStyle name="Explanatory Text 2 3 3" xfId="26548" xr:uid="{8F329518-13C3-4306-9144-E8CDC737B5FB}"/>
    <cellStyle name="Explanatory Text 2 3_AVA DVA EL" xfId="26549" xr:uid="{2988DD95-F09A-40F6-893A-95202046FF62}"/>
    <cellStyle name="Explanatory Text 2 4" xfId="26550" xr:uid="{F9712713-068E-40E6-9621-A08FA1AF9771}"/>
    <cellStyle name="Explanatory Text 2 4 2" xfId="26551" xr:uid="{916156CD-7131-48AB-ADD1-544078D3CF09}"/>
    <cellStyle name="Explanatory Text 2 4 3" xfId="26552" xr:uid="{26505B8D-9C57-4869-8C02-4535A51CA6E4}"/>
    <cellStyle name="Explanatory Text 2 4_AVA DVA EL" xfId="26553" xr:uid="{BB722DCD-A020-47FA-9087-9F6424F39C65}"/>
    <cellStyle name="Explanatory Text 2 5" xfId="26554" xr:uid="{870D64CF-14FB-4A16-8C3A-71588105A782}"/>
    <cellStyle name="Explanatory Text 2_4Q16" xfId="26555" xr:uid="{D0630482-383B-4F6D-A85B-7C780E63966A}"/>
    <cellStyle name="Explanatory Text 3" xfId="26556" xr:uid="{A5D79A0A-EF20-46B2-A1A1-FAF945750AC3}"/>
    <cellStyle name="Explanatory Text 3 2" xfId="26557" xr:uid="{7E81A08C-BB02-4A5C-A703-5626D1D5039A}"/>
    <cellStyle name="Explanatory Text 3 2 2" xfId="26558" xr:uid="{C0AF5813-DE70-43E8-8DEE-60F10F6571AD}"/>
    <cellStyle name="Explanatory Text 3 2 3" xfId="26559" xr:uid="{E3607768-4722-4B0E-9311-485CBBE4CC94}"/>
    <cellStyle name="Explanatory Text 3 2_AVA DVA EL" xfId="26560" xr:uid="{4BDDB525-EF2B-4FC0-8A85-FDB14370A8FD}"/>
    <cellStyle name="Explanatory Text 3 3" xfId="26561" xr:uid="{7BD97D4D-F80A-4A08-88E4-C75A7AE626D3}"/>
    <cellStyle name="Explanatory Text 3_AVA DVA EL" xfId="26562" xr:uid="{30904FA3-6AEC-4A1B-8F68-6627067E63E4}"/>
    <cellStyle name="Explanatory Text 4" xfId="26563" xr:uid="{98FDE97C-4272-4EEA-A92F-CA991D4CF47E}"/>
    <cellStyle name="Explanatory Text 4 2" xfId="26564" xr:uid="{2C35BA27-77AF-4990-AFE9-FA4F34FABB25}"/>
    <cellStyle name="Explanatory Text 4 2 2" xfId="26565" xr:uid="{DBA5C737-AFF8-4F74-BBC6-B59D82979F5F}"/>
    <cellStyle name="Explanatory Text 4 2 3" xfId="26566" xr:uid="{7CD91050-E07D-471F-9D55-A716015466B2}"/>
    <cellStyle name="Explanatory Text 4 2_AVA DVA EL" xfId="26567" xr:uid="{57509A5C-A177-46E3-9493-575064160BF1}"/>
    <cellStyle name="Explanatory Text 4 3" xfId="26568" xr:uid="{A19C3B0A-285B-4317-B285-ED9FE94C3D11}"/>
    <cellStyle name="Explanatory Text 4 3 2" xfId="26569" xr:uid="{A0D5C4B9-F504-40DB-A0AB-F545E37BAACF}"/>
    <cellStyle name="Explanatory Text 4 3 3" xfId="26570" xr:uid="{B4B1BCBB-3C0C-4E1B-8274-25849E8FE902}"/>
    <cellStyle name="Explanatory Text 4 3_AVA DVA EL" xfId="26571" xr:uid="{4D59CB5B-9CE3-4859-97D3-6AFF8D39219A}"/>
    <cellStyle name="Explanatory Text 4 4" xfId="26572" xr:uid="{649380BA-AF22-4071-AA15-CB5CE8223CD2}"/>
    <cellStyle name="Explanatory Text 4 4 2" xfId="26573" xr:uid="{730AFF0E-51CC-4E39-8A91-56B08A145430}"/>
    <cellStyle name="Explanatory Text 4 4 3" xfId="26574" xr:uid="{7AF90D04-4EF4-4614-9DC1-958988B30FC0}"/>
    <cellStyle name="Explanatory Text 4 4_AVA DVA EL" xfId="26575" xr:uid="{EBE82177-C074-4BE4-9BDD-B5B12A8F3F8F}"/>
    <cellStyle name="Explanatory Text 4 5" xfId="26576" xr:uid="{A92B194D-C645-4EC5-9D69-C63307CEDA5A}"/>
    <cellStyle name="Explanatory Text 4_AVA DVA EL" xfId="26577" xr:uid="{CAAA9CA1-18EC-4E48-A660-E2163B427E22}"/>
    <cellStyle name="Explanatory Text 5" xfId="26578" xr:uid="{489AA0F4-2533-4645-8CD8-221D690D3391}"/>
    <cellStyle name="Explanatory Text 5 2" xfId="26579" xr:uid="{4D760957-8F85-4788-8DFB-0FB95C3668E8}"/>
    <cellStyle name="Explanatory Text 5 2 2" xfId="26580" xr:uid="{99FCE0E9-8534-4DD7-9CC3-B2D0F63CB7FB}"/>
    <cellStyle name="Explanatory Text 5 2 3" xfId="26581" xr:uid="{327C1ACC-A394-4E16-B28B-46F8E51FDD0A}"/>
    <cellStyle name="Explanatory Text 5 2_AVA DVA EL" xfId="26582" xr:uid="{13B456A6-903B-47DF-BA85-B067B8FE1317}"/>
    <cellStyle name="Explanatory Text 5 3" xfId="26583" xr:uid="{29903B23-7994-446D-A330-FA3EB2435C37}"/>
    <cellStyle name="Explanatory Text 5 3 2" xfId="26584" xr:uid="{2102B76A-6025-49FA-BA82-7BB33B7B9D07}"/>
    <cellStyle name="Explanatory Text 5 3 3" xfId="26585" xr:uid="{9F9798E1-F4E9-44A6-BC5C-F75F4D564B0C}"/>
    <cellStyle name="Explanatory Text 5 3_AVA DVA EL" xfId="26586" xr:uid="{3B0583E6-8953-4E1B-9DCE-B90575F380C5}"/>
    <cellStyle name="Explanatory Text 5 4" xfId="26587" xr:uid="{0793F7FC-B5DE-44E3-AB77-F39A8B44B4B8}"/>
    <cellStyle name="Explanatory Text 5 4 2" xfId="26588" xr:uid="{A16119EA-4743-4E7C-A9CA-AF39A3892B67}"/>
    <cellStyle name="Explanatory Text 5 4 3" xfId="26589" xr:uid="{06F948FF-CB7C-4FFA-BA27-4BC764260194}"/>
    <cellStyle name="Explanatory Text 5 4_AVA DVA EL" xfId="26590" xr:uid="{062351C8-A9D9-449D-9138-02817B651111}"/>
    <cellStyle name="Explanatory Text 5 5" xfId="26591" xr:uid="{FDCB3D13-FA7C-4332-9506-ACAE77C3F7AA}"/>
    <cellStyle name="Explanatory Text 5 5 2" xfId="26592" xr:uid="{27A8F821-8171-4D34-A2BD-47080FABAE86}"/>
    <cellStyle name="Explanatory Text 5 5 3" xfId="26593" xr:uid="{3F96AB01-E822-49B2-855C-5BE379BC426F}"/>
    <cellStyle name="Explanatory Text 5 5_AVA DVA EL" xfId="26594" xr:uid="{27005DC9-7E15-4BC8-A717-826BA5BA6D88}"/>
    <cellStyle name="Explanatory Text 5 6" xfId="26595" xr:uid="{41E022D8-C2BC-4C5F-AEF0-E221999F90E6}"/>
    <cellStyle name="Explanatory Text 5 6 2" xfId="26596" xr:uid="{F2DE7D22-D2C9-4EB6-8325-AE2B87E835D7}"/>
    <cellStyle name="Explanatory Text 5 6 3" xfId="26597" xr:uid="{BE207718-12D3-4FC7-9448-EE24DBEEB086}"/>
    <cellStyle name="Explanatory Text 5 6_AVA DVA EL" xfId="26598" xr:uid="{715BD2E6-447C-4225-820F-EDCE27D0E64C}"/>
    <cellStyle name="Explanatory Text 5 7" xfId="26599" xr:uid="{D6DDB984-9313-4802-949B-C2110CC805C0}"/>
    <cellStyle name="Explanatory Text 5_AVA DVA EL" xfId="26600" xr:uid="{A6A3F0F2-0D83-49DC-851D-1E890B4CD914}"/>
    <cellStyle name="Explanatory Text 6" xfId="26601" xr:uid="{253B77B8-9321-4E40-B57C-25A48CFC6186}"/>
    <cellStyle name="Explanatory Text 6 2" xfId="26602" xr:uid="{1BF3E0D7-65E5-4A0B-9B48-9B9960C8399E}"/>
    <cellStyle name="Explanatory Text 6 2 2" xfId="26603" xr:uid="{9B417BE5-A07B-435E-8A0C-53595B749D88}"/>
    <cellStyle name="Explanatory Text 6 2 3" xfId="26604" xr:uid="{F8E7F7AF-A30D-43FD-BD95-7AA9DBDA700A}"/>
    <cellStyle name="Explanatory Text 6 2_AVA DVA EL" xfId="26605" xr:uid="{EC0D08C1-D695-4129-A3C8-D774EAE7F807}"/>
    <cellStyle name="Explanatory Text 6 3" xfId="26606" xr:uid="{7B7057EE-B6E8-487F-AFA7-0D8262651C01}"/>
    <cellStyle name="Explanatory Text 6_AVA DVA EL" xfId="26607" xr:uid="{9C298527-6465-4F31-98E8-B91E309B766C}"/>
    <cellStyle name="Explanatory Text 7" xfId="26608" xr:uid="{54C32EF5-F32C-4C5D-8757-22D72806189B}"/>
    <cellStyle name="Explanatory Text 7 2" xfId="26609" xr:uid="{DD41EAA8-DE88-4932-871F-075C8AE4F70F}"/>
    <cellStyle name="Explanatory Text 7 2 2" xfId="26610" xr:uid="{B413858F-505A-4B76-8D3F-25A2126E2150}"/>
    <cellStyle name="Explanatory Text 7 2 3" xfId="26611" xr:uid="{4A84A61A-BE0A-4298-883E-C8D6DC0B1B04}"/>
    <cellStyle name="Explanatory Text 7 2_AVA DVA EL" xfId="26612" xr:uid="{3C8EDA8F-7985-4A99-9D58-D8B4A7C92B6B}"/>
    <cellStyle name="Explanatory Text 7 3" xfId="26613" xr:uid="{E8904AEB-76E8-4B01-99A7-86CC4177FDE5}"/>
    <cellStyle name="Explanatory Text 7 3 2" xfId="26614" xr:uid="{928401E9-4347-4C51-B8D9-D3D2A15ABE46}"/>
    <cellStyle name="Explanatory Text 7 3 3" xfId="26615" xr:uid="{E24ACD63-F894-411C-B16A-ED3E7F25E47B}"/>
    <cellStyle name="Explanatory Text 7 3_AVA DVA EL" xfId="26616" xr:uid="{45D5AA41-5A7A-4D70-B8AF-1B21ECE5D2E2}"/>
    <cellStyle name="Explanatory Text 7 4" xfId="26617" xr:uid="{505A19A3-9280-4FC3-93F6-58F9A642BBF8}"/>
    <cellStyle name="Explanatory Text 7 4 2" xfId="26618" xr:uid="{7DD75677-67BD-4810-B178-2B93922C77DD}"/>
    <cellStyle name="Explanatory Text 7 4 3" xfId="26619" xr:uid="{C1073FBB-E22B-4FF6-B2A2-E81BA937B033}"/>
    <cellStyle name="Explanatory Text 7 4_AVA DVA EL" xfId="26620" xr:uid="{CD9274B5-006A-4CE1-A00E-4C169C3829F1}"/>
    <cellStyle name="Explanatory Text 7 5" xfId="26621" xr:uid="{9217B935-DA38-45F9-B6D6-8F287A15C32F}"/>
    <cellStyle name="Explanatory Text 7 5 2" xfId="26622" xr:uid="{EE772535-E051-406C-8DEE-58E7C01648FB}"/>
    <cellStyle name="Explanatory Text 7 5 3" xfId="26623" xr:uid="{7C7964E9-BD86-41A2-AD93-7B57E739EA97}"/>
    <cellStyle name="Explanatory Text 7 5_AVA DVA EL" xfId="26624" xr:uid="{54103841-AE41-4D25-95E9-ECF9F9C215A6}"/>
    <cellStyle name="Explanatory Text 7 6" xfId="26625" xr:uid="{1C1F900D-CF4E-48CB-A6D2-F7E05CD7370B}"/>
    <cellStyle name="Explanatory Text 7 6 2" xfId="26626" xr:uid="{2284A61B-AB29-4BF2-AC22-2B18F9B85318}"/>
    <cellStyle name="Explanatory Text 7 6 3" xfId="26627" xr:uid="{5B2BEDC2-597A-4AEB-B047-EB589CB0E88B}"/>
    <cellStyle name="Explanatory Text 7 6_AVA DVA EL" xfId="26628" xr:uid="{15AE4A68-63BF-4AFA-A025-8D7048C32FE0}"/>
    <cellStyle name="Explanatory Text 7 7" xfId="26629" xr:uid="{D0AFFBF5-D174-44DF-9259-9CD716F463DB}"/>
    <cellStyle name="Explanatory Text 7 7 2" xfId="26630" xr:uid="{4DE18D2D-C099-43F7-9E08-5AEA1F145443}"/>
    <cellStyle name="Explanatory Text 7 7 3" xfId="26631" xr:uid="{3AE238C8-F96C-4BCA-97E5-FC2360F43E10}"/>
    <cellStyle name="Explanatory Text 7 7_AVA DVA EL" xfId="26632" xr:uid="{EFDC9EAB-3B02-4ABC-A8FB-123A3B1403BF}"/>
    <cellStyle name="Explanatory Text 7 8" xfId="26633" xr:uid="{B5B10612-0E77-4C01-9E6B-30241426F987}"/>
    <cellStyle name="Explanatory Text 7 8 2" xfId="26634" xr:uid="{C4D2C01F-CDF2-47AA-92B8-30912136D602}"/>
    <cellStyle name="Explanatory Text 7 8 3" xfId="26635" xr:uid="{4622892D-6D5B-4B93-998A-747B9A194EBA}"/>
    <cellStyle name="Explanatory Text 7 8_AVA DVA EL" xfId="26636" xr:uid="{16AA92CB-0C06-472B-BC1F-A811E345658C}"/>
    <cellStyle name="Explanatory Text 7 9" xfId="26637" xr:uid="{467A8C57-620B-4FD0-9AFE-6C23939F2849}"/>
    <cellStyle name="Explanatory Text 7_AVA DVA EL" xfId="26638" xr:uid="{1B1CD09C-1531-4430-8754-1A912AB2CBAF}"/>
    <cellStyle name="Explanatory Text 8" xfId="26639" xr:uid="{19EB7FB2-A72D-42ED-A3C2-9C3DEF2BC4B4}"/>
    <cellStyle name="Explanatory Text 8 2" xfId="26640" xr:uid="{94C35051-0A83-45BD-AFF3-6BC1784A53EF}"/>
    <cellStyle name="Explanatory Text 8 2 2" xfId="26641" xr:uid="{094D2AC3-CDE6-44AA-B911-1181B4D87EB2}"/>
    <cellStyle name="Explanatory Text 8 2 3" xfId="26642" xr:uid="{CF470A49-5261-4AFC-8CC7-AC82BE7BB1B1}"/>
    <cellStyle name="Explanatory Text 8 2_AVA DVA EL" xfId="26643" xr:uid="{D84EA27C-3712-4E56-BDAE-213646048CB9}"/>
    <cellStyle name="Explanatory Text 8 3" xfId="26644" xr:uid="{C4004180-2D43-4ED2-8462-01EAEC6E30CA}"/>
    <cellStyle name="Explanatory Text 8 3 2" xfId="26645" xr:uid="{C19799A5-B1A6-48C1-A971-8AE576B9320A}"/>
    <cellStyle name="Explanatory Text 8 3 3" xfId="26646" xr:uid="{5835E4F2-2D3A-4AEC-8042-1C52D620C821}"/>
    <cellStyle name="Explanatory Text 8 3_AVA DVA EL" xfId="26647" xr:uid="{9496352B-8E12-481F-85D9-B85D5CC24028}"/>
    <cellStyle name="Explanatory Text 8 4" xfId="26648" xr:uid="{2D14177F-E897-4272-A832-928AB086276A}"/>
    <cellStyle name="Explanatory Text 8 4 2" xfId="26649" xr:uid="{2A5A9CE1-DACF-47C7-AB15-DD64F19FC4C8}"/>
    <cellStyle name="Explanatory Text 8 4 3" xfId="26650" xr:uid="{12EEB2B4-BE20-4549-B6FF-EFF04E2921AD}"/>
    <cellStyle name="Explanatory Text 8 4_AVA DVA EL" xfId="26651" xr:uid="{04F54FC7-1F83-4CDD-B39B-9029515AAF34}"/>
    <cellStyle name="Explanatory Text 8 5" xfId="26652" xr:uid="{AAD11F03-78EA-4374-B741-9CC0CEC8AAA1}"/>
    <cellStyle name="Explanatory Text 8 5 2" xfId="26653" xr:uid="{C2C8A400-628F-4557-831F-70950CC403DD}"/>
    <cellStyle name="Explanatory Text 8 5 3" xfId="26654" xr:uid="{D7BE4002-A338-4066-A887-1E31E97D7CC7}"/>
    <cellStyle name="Explanatory Text 8 5_AVA DVA EL" xfId="26655" xr:uid="{22CE39DA-A098-459E-9FC6-FBD046E9EE51}"/>
    <cellStyle name="Explanatory Text 8 6" xfId="26656" xr:uid="{1C9C88F9-139F-4D9C-BB56-20511FCE2A02}"/>
    <cellStyle name="Explanatory Text 8 6 2" xfId="26657" xr:uid="{29313AF2-7BA3-4BD4-B882-807060373845}"/>
    <cellStyle name="Explanatory Text 8 6 3" xfId="26658" xr:uid="{CE495338-6D2A-4BF2-BC40-9755BC4A474E}"/>
    <cellStyle name="Explanatory Text 8 6_AVA DVA EL" xfId="26659" xr:uid="{A15D3445-8B37-4F91-96CA-03EF6081AF79}"/>
    <cellStyle name="Explanatory Text 8 7" xfId="26660" xr:uid="{3DD33C02-1A6C-4854-9C5B-187B8F600663}"/>
    <cellStyle name="Explanatory Text 8 7 2" xfId="26661" xr:uid="{898F7B60-BD29-427C-947A-C3219B0B31CC}"/>
    <cellStyle name="Explanatory Text 8 7 3" xfId="26662" xr:uid="{F58D1C98-8795-4B1F-A09C-97A7207925D9}"/>
    <cellStyle name="Explanatory Text 8 7_AVA DVA EL" xfId="26663" xr:uid="{DDB8E66F-77C7-4C47-AE84-F6F58914E236}"/>
    <cellStyle name="Explanatory Text 8 8" xfId="26664" xr:uid="{4D910D89-DF60-4D00-B0E0-3163770B729F}"/>
    <cellStyle name="Explanatory Text 8 8 2" xfId="26665" xr:uid="{22134A81-694D-4DD1-A985-AA6A64CAE80E}"/>
    <cellStyle name="Explanatory Text 8 8 3" xfId="26666" xr:uid="{D97224DD-CB1B-41CA-8C88-F950E8358F03}"/>
    <cellStyle name="Explanatory Text 8 8_AVA DVA EL" xfId="26667" xr:uid="{89EBE3B3-AA49-4F86-991A-5B1CB2AC761D}"/>
    <cellStyle name="Explanatory Text 8 9" xfId="26668" xr:uid="{D868220C-8B39-4955-B986-F9362F34721A}"/>
    <cellStyle name="Explanatory Text 8_AVA DVA EL" xfId="26669" xr:uid="{C862F045-B344-4EFB-AF96-122F734AAE3A}"/>
    <cellStyle name="Explanatory Text 9" xfId="26670" xr:uid="{CEE970ED-0018-4F20-806C-6937A69C5B15}"/>
    <cellStyle name="Explanatory Text 9 2" xfId="26671" xr:uid="{E3305549-1A4C-48DF-95F2-649FD5BF76DE}"/>
    <cellStyle name="Explanatory Text 9 2 2" xfId="26672" xr:uid="{F7510877-C9E1-4CA9-B6C5-0CAB4DEA9AEA}"/>
    <cellStyle name="Explanatory Text 9 2 3" xfId="26673" xr:uid="{5E4A7DDE-01B7-4523-9081-60372A97EBFA}"/>
    <cellStyle name="Explanatory Text 9 2_AVA DVA EL" xfId="26674" xr:uid="{DDE52E20-FCD3-4FB0-9C82-28C0DB699581}"/>
    <cellStyle name="Explanatory Text 9 3" xfId="26675" xr:uid="{D3EEFDA8-9B1F-4280-979D-999829D8A73D}"/>
    <cellStyle name="Explanatory Text 9 3 2" xfId="26676" xr:uid="{622CF1B5-8F2D-492F-8894-880827EB8D23}"/>
    <cellStyle name="Explanatory Text 9 3 3" xfId="26677" xr:uid="{83172C6A-C2BD-40FB-B71B-2123F77AC27E}"/>
    <cellStyle name="Explanatory Text 9 3_AVA DVA EL" xfId="26678" xr:uid="{1A9FD625-857D-4EDE-9CC9-5D945F569003}"/>
    <cellStyle name="Explanatory Text 9 4" xfId="26679" xr:uid="{90E44F04-4F69-41FD-BB98-99A89DA64EA7}"/>
    <cellStyle name="Explanatory Text 9 4 2" xfId="26680" xr:uid="{56A3067D-5AA0-4495-B227-76A31D03C817}"/>
    <cellStyle name="Explanatory Text 9 4 3" xfId="26681" xr:uid="{2A4E3FB3-CDAF-4CEA-B716-2D4B67B183B5}"/>
    <cellStyle name="Explanatory Text 9 4_AVA DVA EL" xfId="26682" xr:uid="{449B2CCC-D193-4D55-BC09-A88EC65DA538}"/>
    <cellStyle name="Explanatory Text 9 5" xfId="26683" xr:uid="{437E7A8A-0AAD-474C-A8B7-8DE61B44267D}"/>
    <cellStyle name="Explanatory Text 9 5 2" xfId="26684" xr:uid="{0E27B832-C27A-4069-9A00-792FEFDA1453}"/>
    <cellStyle name="Explanatory Text 9 5 3" xfId="26685" xr:uid="{C2CD7AD5-977C-436B-A650-5EE7D33224D7}"/>
    <cellStyle name="Explanatory Text 9 5_AVA DVA EL" xfId="26686" xr:uid="{AF1B8ABB-A292-458A-9078-16EC3A74260D}"/>
    <cellStyle name="Explanatory Text 9 6" xfId="26687" xr:uid="{693772EA-F7CD-4192-ADAB-EDAA307C4BF0}"/>
    <cellStyle name="Explanatory Text 9 6 2" xfId="26688" xr:uid="{3E08EC56-E8E1-45CB-BE24-23333EFC2262}"/>
    <cellStyle name="Explanatory Text 9 6 3" xfId="26689" xr:uid="{0DA8A8ED-356C-48AB-9AFB-E45A88D872A2}"/>
    <cellStyle name="Explanatory Text 9 6_AVA DVA EL" xfId="26690" xr:uid="{6C315CDD-9D63-4FE5-A889-3FDAAD44E641}"/>
    <cellStyle name="Explanatory Text 9 7" xfId="26691" xr:uid="{EA50EE98-9D3F-4E6E-931F-B5FB55DFABCF}"/>
    <cellStyle name="Explanatory Text 9 7 2" xfId="26692" xr:uid="{6BE948B3-F270-4B1D-BE45-EBB99E93E6E8}"/>
    <cellStyle name="Explanatory Text 9 7 3" xfId="26693" xr:uid="{EED59379-446F-48A9-B171-F46F28E4A2CA}"/>
    <cellStyle name="Explanatory Text 9 7_AVA DVA EL" xfId="26694" xr:uid="{A62D2FCB-F36E-4473-A4DA-8663802B72CD}"/>
    <cellStyle name="Explanatory Text 9 8" xfId="26695" xr:uid="{48BA17FB-AEF7-4768-B0B3-537E5B4EBE0E}"/>
    <cellStyle name="Explanatory Text 9 8 2" xfId="26696" xr:uid="{CF8F7F30-0B12-483C-862F-D851606B6F6A}"/>
    <cellStyle name="Explanatory Text 9 8 3" xfId="26697" xr:uid="{7FCE491A-03EF-41AE-9B53-5A9B43ACD1BD}"/>
    <cellStyle name="Explanatory Text 9 8_AVA DVA EL" xfId="26698" xr:uid="{BC46BF2A-4327-460E-A459-B4F8779CB975}"/>
    <cellStyle name="Explanatory Text 9 9" xfId="26699" xr:uid="{F793FB0F-26A0-453F-B3E6-425CA4986224}"/>
    <cellStyle name="Explanatory Text 9_AVA DVA EL" xfId="26700" xr:uid="{80872F36-FD39-4762-8F30-3331A6021FE9}"/>
    <cellStyle name="Explanatory Text_4Q16" xfId="26701" xr:uid="{26E536A6-62AC-428D-8E35-E886E4D3EE78}"/>
    <cellStyle name="External File Cells" xfId="6571" xr:uid="{53ADFC52-D44E-4C14-AE2F-E3473B0D6978}"/>
    <cellStyle name="External File Cells 10" xfId="6572" xr:uid="{4DAE7F31-712D-4FA0-9114-18DD00CAB548}"/>
    <cellStyle name="External File Cells 10 2" xfId="41355" xr:uid="{ACB7DB39-4AF0-4714-9F65-A001BCE98AC6}"/>
    <cellStyle name="External File Cells 10_Factbook" xfId="41356" xr:uid="{4C6CA264-7953-4521-9E61-33042FC67154}"/>
    <cellStyle name="External File Cells 11" xfId="6573" xr:uid="{E1B542D6-5C2F-4A51-A468-CC988CFD02FD}"/>
    <cellStyle name="External File Cells 11 2" xfId="41357" xr:uid="{E6DD25B2-5615-4F5A-BEFD-6BBF452711B4}"/>
    <cellStyle name="External File Cells 11_Factbook" xfId="41358" xr:uid="{229D263A-998B-4CBE-80F9-DAFFC74A6475}"/>
    <cellStyle name="External File Cells 12" xfId="6574" xr:uid="{B27EE7B4-EFC7-405B-9442-3710551870BD}"/>
    <cellStyle name="External File Cells 12 2" xfId="41359" xr:uid="{E249C7E7-FC51-46AB-942C-FABFD1CD2865}"/>
    <cellStyle name="External File Cells 12_Factbook" xfId="41360" xr:uid="{D93C2FBC-D904-48F0-BA42-6E32F77F5D13}"/>
    <cellStyle name="External File Cells 13" xfId="6575" xr:uid="{18D72597-7D19-462B-AE89-DF930D8A8550}"/>
    <cellStyle name="External File Cells 13 2" xfId="41361" xr:uid="{F94F4A9C-7710-4954-AFAF-A0FEFFDDC30B}"/>
    <cellStyle name="External File Cells 13_Factbook" xfId="41362" xr:uid="{871562C6-FC89-4FE9-BFB3-4E1BD41E174E}"/>
    <cellStyle name="External File Cells 14" xfId="6576" xr:uid="{A14579AE-E538-4B27-BCF5-D0CE27848D92}"/>
    <cellStyle name="External File Cells 14 2" xfId="41363" xr:uid="{01DE050C-E3FB-46AB-999B-0392A40D04EF}"/>
    <cellStyle name="External File Cells 14_Factbook" xfId="41364" xr:uid="{03725928-6F6E-4F9C-A847-F111754D9F56}"/>
    <cellStyle name="External File Cells 15" xfId="6577" xr:uid="{F0655C0D-CBE5-46EE-800B-C3AEDEAB3E2A}"/>
    <cellStyle name="External File Cells 15 2" xfId="41365" xr:uid="{0047EEA0-EDA6-4610-9CA2-D69AD6C7EF17}"/>
    <cellStyle name="External File Cells 15_Factbook" xfId="41366" xr:uid="{72814BBB-CB37-4F16-8BE5-100ED0763477}"/>
    <cellStyle name="External File Cells 16" xfId="6578" xr:uid="{D0ECA32B-4A9F-4D36-B3FD-7DAFE27AAC39}"/>
    <cellStyle name="External File Cells 16 2" xfId="41367" xr:uid="{DB1CE513-EF39-4F06-A004-FEE5DA7A53F1}"/>
    <cellStyle name="External File Cells 16_Factbook" xfId="41368" xr:uid="{497C7D73-283A-448B-BDD4-C4C3C583435F}"/>
    <cellStyle name="External File Cells 17" xfId="6579" xr:uid="{8CA0965E-B292-4B1C-A006-91005F108C8A}"/>
    <cellStyle name="External File Cells 17 2" xfId="41369" xr:uid="{88CBF522-D517-477A-8266-DC1E6C60DC48}"/>
    <cellStyle name="External File Cells 17_Factbook" xfId="41370" xr:uid="{CA8CFDA1-F7C1-48ED-9766-5833B10E9623}"/>
    <cellStyle name="External File Cells 18" xfId="6580" xr:uid="{973779C7-C23E-43E8-BBD8-83FF33A5C9AF}"/>
    <cellStyle name="External File Cells 18 2" xfId="41371" xr:uid="{12C0CDD6-46B7-4255-9310-1014678DBD5C}"/>
    <cellStyle name="External File Cells 18_Factbook" xfId="41372" xr:uid="{37DFA7A1-54F5-4984-9842-2E08BABA2692}"/>
    <cellStyle name="External File Cells 19" xfId="6581" xr:uid="{4ED72D5E-426C-47B6-AE95-9BFC22C371D4}"/>
    <cellStyle name="External File Cells 19 2" xfId="41373" xr:uid="{089D0C22-474F-4CCD-A1CE-40AFEF2C65FB}"/>
    <cellStyle name="External File Cells 19_Factbook" xfId="41374"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 3" xfId="42231" xr:uid="{68C81695-9108-4822-A85F-04A1BD307F15}"/>
    <cellStyle name="External File Cells 2 2_Expenses" xfId="6585" xr:uid="{1D73F2EF-E9BB-4C2C-BB3E-8DE45B751807}"/>
    <cellStyle name="External File Cells 2 3" xfId="6586" xr:uid="{575F9FD6-9B1D-48CB-BFA3-798EA43682F7}"/>
    <cellStyle name="External File Cells 2 4" xfId="41375" xr:uid="{7AD0C8FC-356A-4CDF-94C2-65E10AFFCE65}"/>
    <cellStyle name="External File Cells 2_AVA DVA EL" xfId="26702" xr:uid="{92DC4E90-11E5-49E4-9111-21CA11C4665D}"/>
    <cellStyle name="External File Cells 20" xfId="6587" xr:uid="{4138162B-3F2C-4FF4-B471-D3F5C109B07E}"/>
    <cellStyle name="External File Cells 20 2" xfId="41376" xr:uid="{10B57C7B-3849-459F-8F74-A101ECD9D5BF}"/>
    <cellStyle name="External File Cells 20_Factbook" xfId="41377" xr:uid="{95371992-5984-4AC4-8461-3C07396FA202}"/>
    <cellStyle name="External File Cells 21" xfId="6588" xr:uid="{E2B844D2-3DC3-4DCC-9302-7588B1DE5C1B}"/>
    <cellStyle name="External File Cells 21 2" xfId="41378" xr:uid="{F077D1E6-509D-4684-B5AF-14F54B446AC4}"/>
    <cellStyle name="External File Cells 21_Factbook" xfId="41379" xr:uid="{BA8E64B9-953B-4280-B79B-2F52C6E4AE66}"/>
    <cellStyle name="External File Cells 22" xfId="6589" xr:uid="{A989C121-86F9-42B1-8EEE-5874054C1550}"/>
    <cellStyle name="External File Cells 22 2" xfId="41380" xr:uid="{65F05E1A-FCB4-4C56-AFEC-CA2EE4838CF3}"/>
    <cellStyle name="External File Cells 22_Factbook" xfId="41381" xr:uid="{C61786E5-1204-45AA-8DB7-1129187CE7CA}"/>
    <cellStyle name="External File Cells 23" xfId="6590" xr:uid="{81A32582-888F-4C55-9C59-7110BC957CA4}"/>
    <cellStyle name="External File Cells 23 2" xfId="41382" xr:uid="{52CD1AF9-D800-4047-91DE-29F07505273B}"/>
    <cellStyle name="External File Cells 23_Factbook" xfId="41383" xr:uid="{CB668622-9108-4B37-B00A-9A5E1CCC28B9}"/>
    <cellStyle name="External File Cells 24" xfId="6591" xr:uid="{815E1FE4-DEB3-44B8-BB56-95DE2BB7ED52}"/>
    <cellStyle name="External File Cells 24 2" xfId="41384" xr:uid="{A3EAF5CB-7856-4535-81B2-A9B6C3C5DD94}"/>
    <cellStyle name="External File Cells 24_Factbook" xfId="41385" xr:uid="{CA8288E1-7363-4D6C-941B-B856C4CBB6D8}"/>
    <cellStyle name="External File Cells 25" xfId="6592" xr:uid="{FB343A24-05CA-45E4-A591-E03ED2EF90C5}"/>
    <cellStyle name="External File Cells 25 2" xfId="41386" xr:uid="{A5C0402A-60AF-4B53-A0DC-F108EE3D8E91}"/>
    <cellStyle name="External File Cells 25_Factbook" xfId="41387" xr:uid="{1FA0A8D1-F76A-4E46-BD12-1AE72F996909}"/>
    <cellStyle name="External File Cells 26" xfId="6593" xr:uid="{E7DCEB35-5343-41F1-A45F-6EA1D0EFF2E7}"/>
    <cellStyle name="External File Cells 26 2" xfId="41388" xr:uid="{18FB4094-A05C-4336-A758-C6B778DD36EB}"/>
    <cellStyle name="External File Cells 26_Factbook" xfId="41389" xr:uid="{0E79856E-1876-4111-96E5-88F4D889D40E}"/>
    <cellStyle name="External File Cells 27" xfId="41390"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03" xr:uid="{84DA694D-1729-424B-842A-2D6D5A76ABEE}"/>
    <cellStyle name="External File Cells 3 2_AVA DVA EL" xfId="26704" xr:uid="{4DB61FDC-11CB-4E99-97B4-A4545B07B141}"/>
    <cellStyle name="External File Cells 3 3" xfId="6597" xr:uid="{75A467AC-4963-4327-A75E-CFBCB9CAC224}"/>
    <cellStyle name="External File Cells 3 4" xfId="26705" xr:uid="{B7969704-84EF-44C0-904B-55B7707F34E0}"/>
    <cellStyle name="External File Cells 3_Adj_Balance_Sheet" xfId="41391" xr:uid="{E106CB05-0382-4B4A-873E-CDCD0C3DC803}"/>
    <cellStyle name="External File Cells 4" xfId="6598" xr:uid="{0D7711B6-A4FC-43E0-9A1F-34C753B34449}"/>
    <cellStyle name="External File Cells 4 2" xfId="41392" xr:uid="{5191EDEC-C976-4E8C-B747-24DD0CAE9F52}"/>
    <cellStyle name="External File Cells 4_Factbook" xfId="41393" xr:uid="{E4847F58-0B8C-4AFD-8EBD-06646FFBEA95}"/>
    <cellStyle name="External File Cells 5" xfId="6599" xr:uid="{C761D887-BE35-4E0A-8861-F73CFE261F8E}"/>
    <cellStyle name="External File Cells 5 2" xfId="41394" xr:uid="{6712AFE0-479E-445C-9F23-50726ED86FFE}"/>
    <cellStyle name="External File Cells 5_Factbook" xfId="41395" xr:uid="{7CF6FDEB-55D9-425C-A2E6-8958CA64E5D4}"/>
    <cellStyle name="External File Cells 6" xfId="6600" xr:uid="{040B7B5C-A3A7-4290-A879-4FEBD1CDDD8C}"/>
    <cellStyle name="External File Cells 6 2" xfId="41396" xr:uid="{845635C5-E654-455D-A480-57A893A9DD74}"/>
    <cellStyle name="External File Cells 6_Factbook" xfId="41397" xr:uid="{66CE9B18-0BD6-4E1E-98B2-7D4702151610}"/>
    <cellStyle name="External File Cells 7" xfId="6601" xr:uid="{FF86B8DD-D45A-47F3-BCB6-14CE33C9A1E1}"/>
    <cellStyle name="External File Cells 7 2" xfId="41398" xr:uid="{09540D80-62A6-4C06-A83A-D42676932431}"/>
    <cellStyle name="External File Cells 7_Factbook" xfId="41399" xr:uid="{D4A8DD86-56C6-446A-90FB-E71135F0174F}"/>
    <cellStyle name="External File Cells 8" xfId="6602" xr:uid="{92CDD49A-FD92-4A0A-8611-69AFE50B23BB}"/>
    <cellStyle name="External File Cells 8 2" xfId="41400" xr:uid="{B6050DD3-1954-4C4D-AB07-E5FF15E84F44}"/>
    <cellStyle name="External File Cells 8_Factbook" xfId="41401" xr:uid="{3DACB282-FAF8-466D-A8B3-2C3AB27FB901}"/>
    <cellStyle name="External File Cells 9" xfId="6603" xr:uid="{B273CB3B-7824-4AE3-B4F2-2D0B8AFFAB34}"/>
    <cellStyle name="External File Cells 9 2" xfId="41402" xr:uid="{80AE817B-FE69-4740-9BC8-088F23991459}"/>
    <cellStyle name="External File Cells 9_Factbook" xfId="41403" xr:uid="{55C241D2-4E57-4161-93BA-741D64668278}"/>
    <cellStyle name="External File Cells_Adj_Balance_Sheet" xfId="41404"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05"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06" xr:uid="{2A8A0CD4-41DE-4AE7-91EB-C46766EA9359}"/>
    <cellStyle name="FeltDataDecimal 3_Avstem DM og grunnlag" xfId="41407"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08"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09" xr:uid="{9DB9E373-2C36-4349-91ED-D2F1FC3787A0}"/>
    <cellStyle name="FeltDataNormal 3_Avstem DM og grunnlag" xfId="41410"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06" xr:uid="{FFC2EEBF-DFE1-49DA-ABFE-EBDA31EB0622}"/>
    <cellStyle name="FeltDataString 3" xfId="26707" xr:uid="{DBE9B10D-D7B9-4718-AC48-73BF3415EB55}"/>
    <cellStyle name="FeltDataString_Adj_Balance_Sheet" xfId="41411" xr:uid="{92377AEC-E557-469E-B0F3-E9A1DC146C96}"/>
    <cellStyle name="FeltDataTal" xfId="6642" xr:uid="{167B79F5-2BCA-4777-8A7E-CBF026EDBFF9}"/>
    <cellStyle name="FeltDataTal 2" xfId="26708" xr:uid="{186F1581-BF63-4102-82E3-B732C88CA8CE}"/>
    <cellStyle name="FeltDataTal 3" xfId="26709" xr:uid="{E8CEFF24-7D21-48A4-A1C6-03040C7B69EA}"/>
    <cellStyle name="FeltDataTal_AVA DVA EL" xfId="26710"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12"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13" xr:uid="{6D5BD22A-6C23-477B-89DA-9E3011833FEE}"/>
    <cellStyle name="Figyelmeztetés" xfId="26711" xr:uid="{4EA6591D-8040-478A-B9DB-1A33B9D6EFB7}"/>
    <cellStyle name="Figyelmeztetés 2" xfId="26712" xr:uid="{1BFA05D7-9358-49BA-82DA-BB05D96D7B90}"/>
    <cellStyle name="Figyelmeztetés_AVA DVA EL" xfId="26713" xr:uid="{DA6B1111-9EC1-4B79-B21E-4FA3CAC1A00E}"/>
    <cellStyle name="Fijo" xfId="6658" xr:uid="{53360D69-6283-4841-BA86-8B8BCC76DD2B}"/>
    <cellStyle name="Financiero" xfId="6659" xr:uid="{2D9525D2-84F6-4703-A141-BD9A42211D58}"/>
    <cellStyle name="Finstilt" xfId="6660" xr:uid="{F5C72319-7DCE-4E13-AB11-479807DBC4D8}"/>
    <cellStyle name="Finstilt 2" xfId="26714" xr:uid="{14B5C58F-8E3E-48D9-974A-3F7D18364149}"/>
    <cellStyle name="Finstilt 3" xfId="26715" xr:uid="{CE02D153-233D-4A05-962F-32488BCEADF6}"/>
    <cellStyle name="Finstilt låst" xfId="6661" xr:uid="{2DAC9072-3BD3-429E-AE6A-8B8675F9F9A5}"/>
    <cellStyle name="Finstilt låst 2" xfId="26716" xr:uid="{74457857-AD0E-4CEC-81F2-D3E8619327C1}"/>
    <cellStyle name="Finstilt låst 3" xfId="26717" xr:uid="{4DF20170-5666-454A-BABC-CEA6C6E3D9AC}"/>
    <cellStyle name="Finstilt låst_AVA DVA EL" xfId="26718" xr:uid="{C774C58C-D837-4FD7-BF5A-E84ACEB58DBC}"/>
    <cellStyle name="Finstilt_Adj_Balance_Sheet" xfId="41414" xr:uid="{004D0CB5-6E3F-4372-89C0-4349DEB6ACEC}"/>
    <cellStyle name="Followed Hyperlink" xfId="40520" xr:uid="{E66D382E-0FFA-404E-85BD-C90AB492DE6F}"/>
    <cellStyle name="Followed Hyperlink 2" xfId="6662" xr:uid="{E84CCFD4-37C9-4A19-ADB6-9FAB8F54ABB1}"/>
    <cellStyle name="Followed Hyperlink 2 2" xfId="6663" xr:uid="{71E377D8-D5EB-4FEB-8CA7-A5BE645957F2}"/>
    <cellStyle name="Followed Hyperlink 2 3" xfId="41415" xr:uid="{7763BA08-F124-4932-B2CD-71D9C794FA8A}"/>
    <cellStyle name="Followed Hyperlink 2_AVA DVA EL" xfId="26719" xr:uid="{CF422035-1F9C-40F4-A440-33317E083A60}"/>
    <cellStyle name="Followed Hyperlink 3" xfId="6664" xr:uid="{682F2C4F-2605-44B4-991A-E439B58AC169}"/>
    <cellStyle name="Followed Hyperlink 3 2" xfId="6665" xr:uid="{B35A9CA7-CC13-4DEA-AB43-4A41B309ABEC}"/>
    <cellStyle name="Followed Hyperlink 3 2 2" xfId="26720" xr:uid="{C27A29D8-42E1-42C7-A93F-E1C02145CCB7}"/>
    <cellStyle name="Followed Hyperlink 3 2 3" xfId="26721" xr:uid="{DFC16AA3-A573-430A-B3DB-C0E0A24A0CC9}"/>
    <cellStyle name="Followed Hyperlink 3 2_AVA DVA EL" xfId="26722" xr:uid="{9E11D039-E02F-4797-87FE-7E4F1F942892}"/>
    <cellStyle name="Followed Hyperlink 3 3" xfId="26723" xr:uid="{25BB3A0D-3836-40B3-824A-CFEE3C3487E6}"/>
    <cellStyle name="Followed Hyperlink 3 4" xfId="26724" xr:uid="{DAF75702-746F-48CB-9A46-E5E93B82053C}"/>
    <cellStyle name="Followed Hyperlink 3_Adj_Balance_Sheet" xfId="41416" xr:uid="{C90DCF31-E586-476A-BE89-2307FF1BE2F8}"/>
    <cellStyle name="Followed Hyperlink 4" xfId="6666" xr:uid="{8763C804-7516-493A-97F3-7910CF50D191}"/>
    <cellStyle name="Followed Hyperlink_8" xfId="41417" xr:uid="{CD70462E-AA3C-4129-9C25-7AE556455DAC}"/>
    <cellStyle name="Footer SBILogo1" xfId="6667" xr:uid="{ABD9BAC0-6B51-47DE-970B-510990733BEB}"/>
    <cellStyle name="Footer SBILogo1 2" xfId="26725" xr:uid="{E3B683EA-F5D4-4FE3-8C40-F326FE4BD63B}"/>
    <cellStyle name="Footer SBILogo1 3" xfId="26726" xr:uid="{7F6AF6A1-92E8-45B9-A683-BF6616FBE637}"/>
    <cellStyle name="Footer SBILogo1_AVA DVA EL" xfId="26727" xr:uid="{C90440E7-3F90-4570-84C4-96FAC2F8DF7F}"/>
    <cellStyle name="Footer SBILogo2" xfId="6668" xr:uid="{EB31EE3B-81B6-4DE6-ACEB-F453BA65168C}"/>
    <cellStyle name="Footer SBILogo2 2" xfId="26728" xr:uid="{121E567B-5E59-41C8-9591-2C95E6797E73}"/>
    <cellStyle name="Footer SBILogo2 3" xfId="26729" xr:uid="{AE838CE5-96BC-41C4-8AEB-EBB103E8F958}"/>
    <cellStyle name="Footer SBILogo2_AVA DVA EL" xfId="26730" xr:uid="{78DA53AD-0FBA-4309-ADEC-F4BBFF43B0C4}"/>
    <cellStyle name="Footnote" xfId="6669" xr:uid="{E13228AD-4D65-4FA1-8FAE-29FD74896351}"/>
    <cellStyle name="Footnote 2" xfId="26731" xr:uid="{85FAED86-8D7E-4769-8D57-93A940236DF9}"/>
    <cellStyle name="Footnote 3" xfId="26732" xr:uid="{AE9D4187-FE83-42CA-9E90-6E987F2CBCD6}"/>
    <cellStyle name="Footnote Reference" xfId="6670" xr:uid="{887B492F-C723-4B9C-AA87-5C6076984C43}"/>
    <cellStyle name="Footnote Reference 2" xfId="26733" xr:uid="{48206835-E310-4F64-8894-7659B3DC02A2}"/>
    <cellStyle name="Footnote Reference 3" xfId="26734" xr:uid="{BFECD817-7D0A-4E2E-ADE7-6CA0D6C8336D}"/>
    <cellStyle name="Footnote Reference_AVA DVA EL" xfId="26735"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2 2" xfId="42233" xr:uid="{434CF555-E59B-42D8-A55B-F4D1C83F0D78}"/>
    <cellStyle name="Forecast Cells 2 2 3" xfId="42234" xr:uid="{E1CB77E4-7A7F-4DF6-999A-78FA968DCEA3}"/>
    <cellStyle name="Forecast Cells 2 2_Loans &amp; comm." xfId="42232" xr:uid="{CE7329ED-84DC-4BEC-AD67-9477B3A52172}"/>
    <cellStyle name="Forecast Cells 2 3" xfId="41418" xr:uid="{8424F7FA-E35D-41BE-A7B9-EFCFB4A87A8F}"/>
    <cellStyle name="Forecast Cells 2 4" xfId="42235" xr:uid="{18F34EA4-627F-4D13-BE97-924471D29EDE}"/>
    <cellStyle name="Forecast Cells 2_AVA DVA EL" xfId="26736" xr:uid="{4145E84E-B82E-4739-B75A-4CE0ABD927A8}"/>
    <cellStyle name="Forecast Cells 3" xfId="6675" xr:uid="{D265F582-C37E-4B08-8E32-36CD017541EB}"/>
    <cellStyle name="Forecast Cells 3 2" xfId="6676" xr:uid="{151FDAB2-3342-4D20-9C93-DB5836A75526}"/>
    <cellStyle name="Forecast Cells 3 2 2" xfId="26737" xr:uid="{67D8DAB1-BAEB-4042-B106-385C4B923634}"/>
    <cellStyle name="Forecast Cells 3 2 3" xfId="26738" xr:uid="{13AA8D96-B9AB-4E03-A098-A9A6A74E234F}"/>
    <cellStyle name="Forecast Cells 3 2_AVA DVA EL" xfId="26739" xr:uid="{DDBE8449-7F5E-4DBC-AEEC-2A6DCC9B3822}"/>
    <cellStyle name="Forecast Cells 3 3" xfId="26740" xr:uid="{EC55829B-E8B0-40AA-8728-7C954E2EE686}"/>
    <cellStyle name="Forecast Cells 3 4" xfId="26741" xr:uid="{D6F285B0-343F-462D-892F-F5E2A754C755}"/>
    <cellStyle name="Forecast Cells 3_AVA DVA EL" xfId="26742" xr:uid="{B44AB8E1-19DB-4ACF-A62C-B41B06FF9D5D}"/>
    <cellStyle name="Forecast Cells 4" xfId="26743" xr:uid="{92688459-F1FB-4E3C-92C4-A997B4AAC857}"/>
    <cellStyle name="Forecast Cells 5" xfId="42236" xr:uid="{A2A4C179-6B6F-494C-A486-0F109DF9150B}"/>
    <cellStyle name="Forecast Cells_1" xfId="6677" xr:uid="{DA42F32F-23D9-4367-804D-38DDAE251CC0}"/>
    <cellStyle name="Forklarende tekst" xfId="26744" xr:uid="{78A1F594-D93E-4142-9A64-AE0B58F3E227}"/>
    <cellStyle name="Forklarende tekst 2" xfId="6678" xr:uid="{9CEE57C4-F111-4896-A76A-90819A199279}"/>
    <cellStyle name="Forklarende tekst 2 2" xfId="26745" xr:uid="{814562EE-2E46-487A-A4D0-45896D2412B1}"/>
    <cellStyle name="Forklarende tekst 2 2 2" xfId="26746" xr:uid="{928F0090-964D-441C-B3E0-EC24024A5E96}"/>
    <cellStyle name="Forklarende tekst 2 2 3" xfId="26747" xr:uid="{D2241446-539E-4E1D-96F3-F146C9482EF1}"/>
    <cellStyle name="Forklarende tekst 2 2_AVA DVA EL" xfId="26748" xr:uid="{F81BDC97-143D-431E-B67E-DA080B3CC49F}"/>
    <cellStyle name="Forklarende tekst 2 3" xfId="26749" xr:uid="{943F7A0E-D701-41EC-88F4-E78CDA138531}"/>
    <cellStyle name="Forklarende tekst 2 4" xfId="42237" xr:uid="{5BD9A358-4BEA-4A29-849C-33B39854729B}"/>
    <cellStyle name="Forklarende tekst 2 5" xfId="42238" xr:uid="{F1812116-E7B7-4AB0-8412-56C12E12D410}"/>
    <cellStyle name="Forklarende tekst 2_Adj_Income_statement" xfId="41419" xr:uid="{06D743C8-D0D1-4F4C-9007-4361592F8517}"/>
    <cellStyle name="Forklarende tekst 3" xfId="6679" xr:uid="{DEA3D9E5-CB83-4036-9C7B-09CEE2ACDBDC}"/>
    <cellStyle name="Forklarende tekst 3 2" xfId="26750" xr:uid="{0C10E6FD-0BDF-4787-9DDB-F2B67E362CCC}"/>
    <cellStyle name="Forklarende tekst 3 3" xfId="26751" xr:uid="{462EA489-A9F4-4544-A8E2-E09967E7B4E4}"/>
    <cellStyle name="Forklarende tekst 3_AVA DVA EL" xfId="26752" xr:uid="{0B537BB6-2E5B-4E45-835C-208245E83D44}"/>
    <cellStyle name="Forklarende tekst 4" xfId="26753" xr:uid="{253E7CD7-FC94-4179-8232-93060D73FD0F}"/>
    <cellStyle name="Forklarende tekst 4 2" xfId="42240" xr:uid="{CE70678C-E871-4200-BCA3-E598402BC590}"/>
    <cellStyle name="Forklarende tekst 4_Loans &amp; comm." xfId="42239" xr:uid="{3D3A851F-74E2-40A1-906B-E36C45641B14}"/>
    <cellStyle name="Forklarende tekst 5" xfId="26754" xr:uid="{808AC6E7-7499-4786-BADC-FA9D52D9147C}"/>
    <cellStyle name="Forklarende tekst 6" xfId="41420" xr:uid="{C04FF108-B52C-4C81-8036-50383AA8331D}"/>
    <cellStyle name="Forklarende tekst 7" xfId="41421" xr:uid="{A929FBDF-1307-4D0E-8BAE-85706CC4E4ED}"/>
    <cellStyle name="Forklarende tekst 8" xfId="41422" xr:uid="{F60866B6-8AD0-40F1-B1EE-41FD250D6D31}"/>
    <cellStyle name="Forklarende tekst_7. Other MTM adjustments" xfId="40533" xr:uid="{19748C06-AFF0-4953-AFA1-7CF6330C9C72}"/>
    <cellStyle name="Forside overskrift 1" xfId="26755" xr:uid="{82AC728B-82FF-41E5-B1D5-C1ADC0B2AC5C}"/>
    <cellStyle name="Forside overskrift 1 2" xfId="26756" xr:uid="{6EEC7BA1-FBDD-4110-A0B7-B6B4962182B3}"/>
    <cellStyle name="Forside overskrift 1_AVA DVA EL" xfId="26757" xr:uid="{4B2A0EF1-2154-438A-86DE-68E3E78BC713}"/>
    <cellStyle name="Forside overskrift 2" xfId="26758" xr:uid="{7F57B17F-DC2E-40A4-8617-2FFEE5E76EA4}"/>
    <cellStyle name="Forside overskrift 2 2" xfId="26759" xr:uid="{11D88447-07BB-40FB-8A0A-01DDE2905B8F}"/>
    <cellStyle name="Forside overskrift 2_AVA DVA EL" xfId="26760" xr:uid="{178FCAB3-D2F6-49BC-A3C1-5BC99FD1B133}"/>
    <cellStyle name="FSC Calculated amount" xfId="6680" xr:uid="{D0FE65DC-2BA1-4720-8CDD-AA17C5EB3B3D}"/>
    <cellStyle name="FSC Calculated amount 2" xfId="26761" xr:uid="{EDE2A9AE-E399-4695-9B44-81CEFDFA33E5}"/>
    <cellStyle name="FSC Calculated amount_Adj_Balance_Sheet" xfId="41423" xr:uid="{CC5DA776-E177-4588-A0FF-633D56BF27E5}"/>
    <cellStyle name="FSC Calculated boolean" xfId="6681" xr:uid="{885907FA-FAF6-42BE-ACC6-8C595AF67705}"/>
    <cellStyle name="FSC Calculated boolean 2" xfId="26762" xr:uid="{399ACC1B-8D63-4F86-80A0-07C0AA5D45E3}"/>
    <cellStyle name="FSC Calculated boolean 3" xfId="26763" xr:uid="{7409CF78-8B84-4403-AD1D-F1B4BF4F32FE}"/>
    <cellStyle name="FSC Calculated boolean_Adj_Balance_Sheet" xfId="41424" xr:uid="{DEDBC300-DB9A-400C-BD1D-729EF2236106}"/>
    <cellStyle name="FSC Calculated number" xfId="6682" xr:uid="{AB403DED-A704-4B88-B106-7C0A56400E13}"/>
    <cellStyle name="FSC Calculated number 2" xfId="26764" xr:uid="{35A78891-5A3C-4D52-8DD7-95CE43F19A7F}"/>
    <cellStyle name="FSC Calculated number 3" xfId="26765" xr:uid="{8491D169-EA9B-4702-963F-B6D48AE12511}"/>
    <cellStyle name="FSC Calculated number_Adj_Balance_Sheet" xfId="41425" xr:uid="{4DE2A80B-78F8-49B5-B347-A2B7E88242D1}"/>
    <cellStyle name="FSC Calculated percent" xfId="6683" xr:uid="{081FFFB3-AE1B-47A8-B4CE-BF21B3FB0E56}"/>
    <cellStyle name="FSC Calculated percent 2" xfId="26766" xr:uid="{413B3330-B6EF-4E3B-8586-265E1D2E1BE7}"/>
    <cellStyle name="FSC Calculated percent 3" xfId="26767" xr:uid="{F1842D97-9024-4007-8222-54228CCAF3D2}"/>
    <cellStyle name="FSC Calculated percent_Adj_Balance_Sheet" xfId="41426" xr:uid="{00C503FF-86BD-4861-AA19-33ECEB67E84D}"/>
    <cellStyle name="FSC Calculated text" xfId="6684" xr:uid="{E38BBABE-F533-4463-BD6B-85CEE8514BC3}"/>
    <cellStyle name="FSC Calculated text 2" xfId="26768" xr:uid="{6808709D-4BFF-47BB-A837-B2E2221E711A}"/>
    <cellStyle name="FSC Calculated text 3" xfId="26769" xr:uid="{B6F22408-A9F8-4A7C-A98B-F3F88BF7C4F3}"/>
    <cellStyle name="FSC Calculated text_Adj_Balance_Sheet" xfId="41427" xr:uid="{E16F3A7B-16F2-400F-97EB-0172278E605B}"/>
    <cellStyle name="FSC Column title" xfId="6685" xr:uid="{6641C19F-3FE8-42D5-9BE6-F1C3E049A676}"/>
    <cellStyle name="FSC Column title 2" xfId="26770" xr:uid="{6F39F970-65F5-46D9-90EE-727A3E035E3F}"/>
    <cellStyle name="FSC Column title dotted" xfId="6686" xr:uid="{CF84CB0A-1CC2-45A7-82F4-EF1CC890B03B}"/>
    <cellStyle name="FSC Column title dotted 2" xfId="26771" xr:uid="{BDF66B00-BBB5-4760-B181-516E73D3B217}"/>
    <cellStyle name="FSC Column title dotted 2 2" xfId="26772" xr:uid="{B07FD64E-C019-40C1-94C5-566D256CD70C}"/>
    <cellStyle name="FSC Column title dotted 2 3" xfId="26773" xr:uid="{08501493-6EE3-434E-A434-A0F7573DB7AF}"/>
    <cellStyle name="FSC Column title dotted 2_AVA DVA EL" xfId="26774" xr:uid="{AFE24CBB-FEDB-4CB2-A59E-5D106FC7433A}"/>
    <cellStyle name="FSC Column title dotted 3" xfId="26775" xr:uid="{363B3C5A-310E-482E-8C93-4C52FD62C51B}"/>
    <cellStyle name="FSC Column title dotted_AVA DVA EL" xfId="26776" xr:uid="{59CE74A6-4529-4E78-BE58-4AEB38BD9E86}"/>
    <cellStyle name="FSC Column title_Adj_Balance_Sheet" xfId="41428" xr:uid="{A36839BA-D70C-4DB5-951D-94B7DA55E878}"/>
    <cellStyle name="FSC Comment" xfId="6687" xr:uid="{7AB003C8-D9CE-4D58-82D0-F73A8043983C}"/>
    <cellStyle name="FSC Comment 2" xfId="26777" xr:uid="{D7391AD5-FEEA-4454-8C59-51AC1BB94C78}"/>
    <cellStyle name="FSC Comment 3" xfId="26778" xr:uid="{4DA5F4E6-67A2-43E9-B509-8CAD8F2B1F20}"/>
    <cellStyle name="FSC Comment_AVA DVA EL" xfId="26779" xr:uid="{747FEB2A-5CBC-4859-AD34-B83C17F851C8}"/>
    <cellStyle name="FSC Default" xfId="6688" xr:uid="{25463E55-5899-4EC8-9622-292669EFFA6F}"/>
    <cellStyle name="FSC Default 2" xfId="26780" xr:uid="{53A23368-D102-4A18-AD7C-71C49A31D7FA}"/>
    <cellStyle name="FSC Default_AVA DVA EL" xfId="26781" xr:uid="{376C2401-C9AD-445B-A6A5-D9028AD14C0C}"/>
    <cellStyle name="FSC Disabled" xfId="6689" xr:uid="{989FA736-E342-43DF-93AA-B9DBE4C785F7}"/>
    <cellStyle name="FSC Disabled 2" xfId="26782" xr:uid="{D3BC30A4-636A-4F1B-BFEC-196DC7C4E483}"/>
    <cellStyle name="FSC Disabled_AVA DVA EL" xfId="26783" xr:uid="{BF4EA682-930C-47E9-AC15-1C32E33F2CC1}"/>
    <cellStyle name="FSC Editable amount" xfId="6690" xr:uid="{72C9C596-57C0-4E81-8547-2ADBC83C6530}"/>
    <cellStyle name="FSC Editable amount 2" xfId="6691" xr:uid="{E8F176BA-C42E-4845-B3BE-820C00B9A480}"/>
    <cellStyle name="FSC Editable amount 2 2" xfId="26784" xr:uid="{F64D1B33-84FF-4752-BC91-A6D7E128BDA1}"/>
    <cellStyle name="FSC Editable amount 2 3" xfId="26785" xr:uid="{042725FE-01F2-4FF8-AC89-5DBB34BB1D4A}"/>
    <cellStyle name="FSC Editable amount 2_AVA DVA EL" xfId="26786" xr:uid="{E08C58BE-E891-4A64-815C-83BC189FD406}"/>
    <cellStyle name="FSC Editable amount 3" xfId="26787" xr:uid="{CF1D1F69-F1D1-46BF-BBB2-299EEFAD901C}"/>
    <cellStyle name="FSC Editable amount 3 2" xfId="26788" xr:uid="{3CFAF663-775D-42FD-9D70-6A997ED2E40D}"/>
    <cellStyle name="FSC Editable amount 3 3" xfId="26789" xr:uid="{961E2BD1-1924-4287-A290-4B3D69961E43}"/>
    <cellStyle name="FSC Editable amount 3_AVA DVA EL" xfId="26790" xr:uid="{12F8A81F-F221-4183-A06D-A1E6646EEDB0}"/>
    <cellStyle name="FSC Editable amount 4" xfId="26791" xr:uid="{20BC814A-FB74-4577-8677-0F31A104532C}"/>
    <cellStyle name="FSC Editable amount_Adj_Balance_Sheet" xfId="41429" xr:uid="{D2284233-A13B-4F0C-9C84-CEC844D476FE}"/>
    <cellStyle name="FSC Editable boolean" xfId="6692" xr:uid="{E03BFD79-B515-4E89-949F-0162E1F7FDDF}"/>
    <cellStyle name="FSC Editable boolean 2" xfId="26792" xr:uid="{4FE5506B-FD3E-45C7-9A47-EAEF5E66F094}"/>
    <cellStyle name="FSC Editable boolean 3" xfId="26793" xr:uid="{00F575DB-3433-46C7-A875-CE41FD728AAC}"/>
    <cellStyle name="FSC Editable boolean_Adj_Balance_Sheet" xfId="41430" xr:uid="{B928BD2E-6425-4CB3-ACFB-2167F29FB8F9}"/>
    <cellStyle name="FSC Editable number" xfId="6693" xr:uid="{712B8BF2-67FC-45E9-8BC6-4F51D58C0E4A}"/>
    <cellStyle name="FSC Editable number 2" xfId="26794" xr:uid="{ABEBF8C3-D56F-4047-B57B-53E91E9B6767}"/>
    <cellStyle name="FSC Editable number 3" xfId="26795" xr:uid="{73A64D3C-D409-44A1-AEE2-3D5CB3075220}"/>
    <cellStyle name="FSC Editable number_Adj_Balance_Sheet" xfId="41431" xr:uid="{335D8161-210D-4C8D-9F85-C7F432449203}"/>
    <cellStyle name="FSC Editable percent" xfId="6694" xr:uid="{483AB7DC-BCBD-428D-A3CC-BE47E81B512E}"/>
    <cellStyle name="FSC Editable percent 2" xfId="26796" xr:uid="{6E46DA83-BACE-435B-949B-9E6FA16D44EC}"/>
    <cellStyle name="FSC Editable percent 3" xfId="26797" xr:uid="{C28DA1A0-A363-496E-9692-935A46A6631A}"/>
    <cellStyle name="FSC Editable percent_Adj_Balance_Sheet" xfId="41432" xr:uid="{A8167EA2-6309-4F02-8FC2-BFFEEA799AE8}"/>
    <cellStyle name="FSC Editable Sum" xfId="6695" xr:uid="{1653BF7C-0C49-4C41-AE4B-672697169FFD}"/>
    <cellStyle name="FSC Editable Sum 2" xfId="26798" xr:uid="{293550A6-CAF9-4A35-874E-6DFF522242CF}"/>
    <cellStyle name="FSC Editable Sum 3" xfId="26799" xr:uid="{A7169CCC-3BE4-425C-9433-05866B2E819E}"/>
    <cellStyle name="FSC Editable Sum_Adj_Balance_Sheet" xfId="41433" xr:uid="{5E19DEAE-C770-4828-BEDF-DAF2088B7FE1}"/>
    <cellStyle name="FSC Editable text" xfId="6696" xr:uid="{F552D736-5914-4883-A66E-66D7B4D7CE60}"/>
    <cellStyle name="FSC Editable text 2" xfId="26800" xr:uid="{1DCA95B5-615B-4678-9E05-7DDB8F96DD76}"/>
    <cellStyle name="FSC Editable text 3" xfId="26801" xr:uid="{0BEBA935-99B6-48F7-9339-29CC3971769F}"/>
    <cellStyle name="FSC Editable text_Adj_Balance_Sheet" xfId="41434" xr:uid="{61D681A7-F6BB-4034-8E84-D393AE9DF23D}"/>
    <cellStyle name="FSC Property range" xfId="6697" xr:uid="{B4EA92ED-FAAA-4EA3-ADBE-DA4D699C1B40}"/>
    <cellStyle name="FSC Property range 2" xfId="26802" xr:uid="{A8F56145-81E8-4B06-AB04-B34423616161}"/>
    <cellStyle name="FSC Property range 3" xfId="26803" xr:uid="{A39D6B59-2A57-457C-AF64-69EB7675F4E5}"/>
    <cellStyle name="FSC Property range_AVA DVA EL" xfId="26804" xr:uid="{17B18253-86DA-42F9-A57A-A2D45F9039CE}"/>
    <cellStyle name="FSC Range label" xfId="6698" xr:uid="{6B5FE1D8-8982-4000-AB8C-507891B33AE9}"/>
    <cellStyle name="FSC Range label 2" xfId="26805" xr:uid="{927976D5-6986-4D57-B946-3670D49A30EE}"/>
    <cellStyle name="FSC Range label_AVA DVA EL" xfId="26806" xr:uid="{A860509C-8D0C-40DA-B0E7-70D695D34CD6}"/>
    <cellStyle name="FSC Report subtitle" xfId="6699" xr:uid="{23514FF3-5134-4F78-80FC-554DE6CE8926}"/>
    <cellStyle name="FSC Report subtitle 2" xfId="26807" xr:uid="{C134E812-5AC7-4AA6-A12A-0EA23A10DAB1}"/>
    <cellStyle name="FSC Report subtitle 3" xfId="26808" xr:uid="{D72E2BA8-F96A-48C9-B3A3-7418E7A42C9C}"/>
    <cellStyle name="FSC Report subtitle_AVA DVA EL" xfId="26809" xr:uid="{FC15E77D-2ED8-4BFF-9A96-4D51B5C90558}"/>
    <cellStyle name="FSC Report tile" xfId="6700" xr:uid="{62FFE6EB-FD36-4D6B-A8E6-19190FDA0CAD}"/>
    <cellStyle name="FSC Report tile 2" xfId="26810" xr:uid="{38646D34-7ACC-47B6-ACB4-7C72E451C60C}"/>
    <cellStyle name="FSC Report tile_AVA DVA EL" xfId="26811" xr:uid="{892545CE-A0F2-413B-B1AE-B45C6E1C786D}"/>
    <cellStyle name="FSC Row title" xfId="6701" xr:uid="{785CF767-7084-44CE-9DF8-158DDD8219EC}"/>
    <cellStyle name="FSC Row title 2" xfId="26812" xr:uid="{E75CD0DA-0BD8-4229-853A-9D453655594A}"/>
    <cellStyle name="FSC Row title dotted" xfId="6702" xr:uid="{246DB8CE-F97F-4D70-8554-ADE701A0B8ED}"/>
    <cellStyle name="FSC Row title dotted 2" xfId="26813" xr:uid="{9FE906B2-84F6-4ECF-B62A-02B0BE90272F}"/>
    <cellStyle name="FSC Row title dotted 2 2" xfId="26814" xr:uid="{A822A33A-8661-4E93-87A1-FE3DAAC30F78}"/>
    <cellStyle name="FSC Row title dotted 2 3" xfId="26815" xr:uid="{C5891D27-F503-413C-81D5-1C342464872C}"/>
    <cellStyle name="FSC Row title dotted 2_AVA DVA EL" xfId="26816" xr:uid="{5BAF482D-0678-49CC-8D91-9FB62311C26B}"/>
    <cellStyle name="FSC Row title dotted 3" xfId="26817" xr:uid="{60FF4DE9-04DE-4663-BEFC-765D1C609C93}"/>
    <cellStyle name="FSC Row title dotted_AVA DVA EL" xfId="26818" xr:uid="{D410074E-581B-4D0E-A5DC-CB7DD3073E73}"/>
    <cellStyle name="FSC Row title_AVA DVA EL" xfId="26819" xr:uid="{0D17FDC8-2EC7-4061-8766-AE7F9CB3CAF1}"/>
    <cellStyle name="Färg1" xfId="42241" xr:uid="{F0D88AE8-EDAB-4290-ACDB-0E023E6FC285}"/>
    <cellStyle name="Färg2" xfId="42242" xr:uid="{B6D836EA-44E8-43C4-B28E-B7DC12FB5C9B}"/>
    <cellStyle name="Färg3" xfId="42243" xr:uid="{40FE236F-207A-4B5F-8FF4-69C434C1CDD5}"/>
    <cellStyle name="Färg4" xfId="42244" xr:uid="{D4270B72-3FB0-4F7B-9E12-592D53C2E2DA}"/>
    <cellStyle name="Färg5" xfId="42245" xr:uid="{94C11E8C-23C0-4FC9-8CB5-E96824A78C5C}"/>
    <cellStyle name="Färg6" xfId="42246" xr:uid="{EE898645-7E45-4BD0-AF2B-2CD33778635B}"/>
    <cellStyle name="Förklarande text" xfId="42247" xr:uid="{8C5762B0-A58E-4D55-A813-3680A90CE89A}"/>
    <cellStyle name="G1_1999 figures" xfId="6703" xr:uid="{0F883ED2-C136-4FC2-863F-7EE70594FBD8}"/>
    <cellStyle name="Geras" xfId="6704" xr:uid="{72F447E3-AD22-4B82-8BFA-6E0F76D2E506}"/>
    <cellStyle name="Geras 2" xfId="26820" xr:uid="{83AFA437-8E11-4555-A370-C43E57DEBBD4}"/>
    <cellStyle name="Geras_AVA DVA EL" xfId="26821" xr:uid="{2960756D-909F-4490-8B5B-D1E80DCB19E3}"/>
    <cellStyle name="God" xfId="26822" xr:uid="{AF3BC766-C414-4484-B2D0-8C5C4B3EF396}"/>
    <cellStyle name="God 2" xfId="6705" xr:uid="{AA0ADDED-3545-446E-B230-81FE9B20F88B}"/>
    <cellStyle name="God 2 2" xfId="6706" xr:uid="{00FFEF98-FB60-4197-AEBE-85AB372048AB}"/>
    <cellStyle name="God 2 2 2" xfId="26823" xr:uid="{79FEDBF7-1C78-4459-8E9D-83C8E5A4676E}"/>
    <cellStyle name="God 2 2 3" xfId="26824" xr:uid="{A21A8748-D8D1-4893-B5B8-E35CAE3A2B7E}"/>
    <cellStyle name="God 2 2_AVA DVA EL" xfId="26825" xr:uid="{B880B366-74CE-4AA8-B530-86E8BB3B89C2}"/>
    <cellStyle name="God 2 3" xfId="41435" xr:uid="{3AA444A3-91CE-459E-9C2C-7737F7A35598}"/>
    <cellStyle name="God 2 4" xfId="41436" xr:uid="{5A02ED69-C68B-4F67-8768-81B8AECB63B0}"/>
    <cellStyle name="God 2 5" xfId="41437" xr:uid="{EB63E666-C368-4757-B617-B239886DAF1E}"/>
    <cellStyle name="God 2 6" xfId="41438" xr:uid="{562C82E4-EBEB-4E59-B280-BA6A8C24B2F6}"/>
    <cellStyle name="God 2 7" xfId="41439" xr:uid="{26AC2A1E-2458-4A08-BCD5-042C34819DC0}"/>
    <cellStyle name="God 2_Adj_Balance_Sheet" xfId="41440" xr:uid="{03B892C7-8121-4848-B1D3-B20DB2CF19DE}"/>
    <cellStyle name="God 3" xfId="6707" xr:uid="{BDC336C9-8D74-44B1-A35D-C4F39050C6CD}"/>
    <cellStyle name="God 3 2" xfId="26826" xr:uid="{12552F36-DDFE-4B54-AA2A-B0C75C0BE484}"/>
    <cellStyle name="God 3 3" xfId="42248" xr:uid="{676C4C01-77EA-47EE-848F-B364DEC60755}"/>
    <cellStyle name="God 3_AVA DVA EL" xfId="26827" xr:uid="{177D44E1-DD9F-4420-8178-A22810515CF0}"/>
    <cellStyle name="God 4" xfId="26828" xr:uid="{AC64F8CE-C193-41D5-B595-2D35D7400531}"/>
    <cellStyle name="God 4 2" xfId="26829" xr:uid="{73D4A021-C23F-47E2-92C9-8CA686E6AD9F}"/>
    <cellStyle name="God 4 3" xfId="26830" xr:uid="{79147F3C-2D15-43B2-B42D-5568623C12C9}"/>
    <cellStyle name="God 4_AVA DVA EL" xfId="26831" xr:uid="{C856203C-0F3C-4816-B9D4-8162100A9530}"/>
    <cellStyle name="God 5" xfId="26832" xr:uid="{8162F04E-D79D-4E7C-9BC0-9E867CDEABA6}"/>
    <cellStyle name="God 6" xfId="26833" xr:uid="{73FD46D8-042A-41D9-A4FB-BCD313CE57DD}"/>
    <cellStyle name="God 7" xfId="41441" xr:uid="{6AC1D0A9-DF05-49B6-AB1C-268DF50019E5}"/>
    <cellStyle name="God 8" xfId="41442" xr:uid="{6C3B01FF-F1CD-4A72-AA46-72CC452FEE31}"/>
    <cellStyle name="God_7. Other MTM adjustments" xfId="40534" xr:uid="{D03A2D94-88CB-4454-84FC-EF731251C0F7}"/>
    <cellStyle name="Good" xfId="6708" xr:uid="{8B91900C-F827-4FA3-BD44-B43D3ADCAA5A}"/>
    <cellStyle name="Good 10" xfId="42721" xr:uid="{42BD5549-63CE-4AD7-BF17-71E1B2D829CB}"/>
    <cellStyle name="Good 2" xfId="6709" xr:uid="{87B810F9-326F-45BA-86B1-233EF6115EAA}"/>
    <cellStyle name="Good 2 2" xfId="26834" xr:uid="{EF2D9EBB-2F05-499D-AE6D-0697C61E2DEE}"/>
    <cellStyle name="Good 2 2 2" xfId="26835" xr:uid="{1046CCCE-F78D-4C4E-91A6-B6A62E8EE5A8}"/>
    <cellStyle name="Good 2 2 2 2" xfId="26836" xr:uid="{508C61AA-06AF-4903-801D-F98EE6AF4403}"/>
    <cellStyle name="Good 2 2 2 3" xfId="26837" xr:uid="{B4EC2843-034C-47A1-9484-D936D713CA0C}"/>
    <cellStyle name="Good 2 2 2_AVA DVA EL" xfId="26838" xr:uid="{13E3B25B-2652-49D2-B376-22ECFE6CA0EB}"/>
    <cellStyle name="Good 2 2 3" xfId="26839" xr:uid="{EE1481E4-A99C-40B4-80C5-D770B63B708C}"/>
    <cellStyle name="Good 2 2 3 2" xfId="26840" xr:uid="{4477AD8F-FB7C-46EF-A981-F7EB3CBB08F2}"/>
    <cellStyle name="Good 2 2 3 3" xfId="26841" xr:uid="{80E30B6F-9AFA-487F-9CD1-1798302F735D}"/>
    <cellStyle name="Good 2 2 3_AVA DVA EL" xfId="26842" xr:uid="{09159CBF-4420-48DE-83B9-9E28BDE75D90}"/>
    <cellStyle name="Good 2 2 4" xfId="26843" xr:uid="{28E0630B-99E5-4536-9240-57CF1AD0C0CC}"/>
    <cellStyle name="Good 2 2 4 2" xfId="26844" xr:uid="{D79C6007-996B-483A-AEAD-4916B18F1BA9}"/>
    <cellStyle name="Good 2 2 4 3" xfId="26845" xr:uid="{13DCFC26-F71D-4476-9B96-5139980A74D1}"/>
    <cellStyle name="Good 2 2 4_AVA DVA EL" xfId="26846" xr:uid="{E9CB3FB9-BA34-4B1B-A6B9-C23001F46CA6}"/>
    <cellStyle name="Good 2 2 5" xfId="26847" xr:uid="{3C0A3B82-0D96-4796-AA3A-3711FD395D93}"/>
    <cellStyle name="Good 2 2 5 2" xfId="26848" xr:uid="{B2EF093B-2A05-4668-8B1A-9145DCA401E2}"/>
    <cellStyle name="Good 2 2 5 3" xfId="26849" xr:uid="{04F5C32D-BDEA-4FB5-B4C8-25C72D0E0BB4}"/>
    <cellStyle name="Good 2 2 5_AVA DVA EL" xfId="26850" xr:uid="{64CE8BB1-FF1D-4B4E-AFC5-837BFC3BE8CF}"/>
    <cellStyle name="Good 2 2 6" xfId="26851" xr:uid="{1B14FD28-9501-45F0-A0A7-49EC515A4D8D}"/>
    <cellStyle name="Good 2 2 6 2" xfId="26852" xr:uid="{4EC31C73-1424-4DA3-AB1B-BB07A1C6D953}"/>
    <cellStyle name="Good 2 2 6 3" xfId="26853" xr:uid="{C408921C-2179-42A0-A911-CEC231A1CFBF}"/>
    <cellStyle name="Good 2 2 6_AVA DVA EL" xfId="26854" xr:uid="{0DF9D257-21E7-4C6E-941B-926B7144A69C}"/>
    <cellStyle name="Good 2 2 7" xfId="26855" xr:uid="{C14491C2-4BDA-4BF6-8556-6DD718BB5332}"/>
    <cellStyle name="Good 2 2_AVA DVA EL" xfId="26856" xr:uid="{13E42784-B5E5-4F98-B9C7-51A2510340F2}"/>
    <cellStyle name="Good 2 3" xfId="26857" xr:uid="{85A3F97D-DFC6-4F83-B273-ABF48D225ED2}"/>
    <cellStyle name="Good 2 3 2" xfId="26858" xr:uid="{480CF75F-2769-4920-A8BE-7233A26DB4A4}"/>
    <cellStyle name="Good 2 3 3" xfId="26859" xr:uid="{B015901C-D6CA-4B91-A0C8-BB6C2727EE91}"/>
    <cellStyle name="Good 2 3_AVA DVA EL" xfId="26860" xr:uid="{2CF0F470-F68D-40AC-9E08-19356A2BE6EC}"/>
    <cellStyle name="Good 2 4" xfId="26861" xr:uid="{5CC6B5B4-D7C0-4507-B805-6E8045D60BA9}"/>
    <cellStyle name="Good 2 4 2" xfId="26862" xr:uid="{9DE623A7-EF62-47CB-BE9A-7149DAC0B996}"/>
    <cellStyle name="Good 2 4 3" xfId="26863" xr:uid="{F9029EBD-8E65-4445-BE6B-71F1C76AC73B}"/>
    <cellStyle name="Good 2 4_AVA DVA EL" xfId="26864" xr:uid="{55CD63BC-6D8D-44ED-BA79-09A958DB793D}"/>
    <cellStyle name="Good 2 5" xfId="26865" xr:uid="{4F7DD7FE-9441-414D-BDFA-6F2BC02FBB8F}"/>
    <cellStyle name="Good 2 5 2" xfId="26866" xr:uid="{18BB4F8B-0D3D-438F-8F98-8130B638AFA4}"/>
    <cellStyle name="Good 2 5 3" xfId="26867" xr:uid="{ABF01EC9-7BFA-458F-8F0A-9770B850635A}"/>
    <cellStyle name="Good 2 5_AVA DVA EL" xfId="26868" xr:uid="{3C0534B1-E4AE-46D0-9F3A-94400ADBA2F5}"/>
    <cellStyle name="Good 2 6" xfId="26869" xr:uid="{066050B3-656F-4CF0-B907-D61CFF23B444}"/>
    <cellStyle name="Good 2 6 2" xfId="26870" xr:uid="{9DA8D491-77AA-43DC-B833-C4631A39FE80}"/>
    <cellStyle name="Good 2 6 3" xfId="26871" xr:uid="{BC5699C7-2383-493D-9BF8-4A86C6E233F3}"/>
    <cellStyle name="Good 2 6_AVA DVA EL" xfId="26872" xr:uid="{A1045ED4-4B59-44D9-A765-278B54828FC8}"/>
    <cellStyle name="Good 2 7" xfId="26873" xr:uid="{87C04006-35E9-4067-B0E0-9A0FC1E6223C}"/>
    <cellStyle name="Good 2 7 2" xfId="26874" xr:uid="{A4703FBE-7B31-4FFD-B232-47113D51A953}"/>
    <cellStyle name="Good 2 7 3" xfId="26875" xr:uid="{3A8B1E8A-ECC7-4A43-930D-EE1DE18C8647}"/>
    <cellStyle name="Good 2 7_AVA DVA EL" xfId="26876" xr:uid="{3F28A2EF-2838-4055-9FEA-02C66439C3E5}"/>
    <cellStyle name="Good 2 8" xfId="26877" xr:uid="{2F3FFD8E-3081-4398-A6C7-5A3BAE94F75C}"/>
    <cellStyle name="Good 2_4Q16" xfId="26878" xr:uid="{8B684BB5-B2B2-42EC-B8DC-FEE365F8CD2A}"/>
    <cellStyle name="Good 3" xfId="26879" xr:uid="{30A30CE8-D09D-4E92-9A51-B2FBA915A244}"/>
    <cellStyle name="Good 3 2" xfId="26880" xr:uid="{19A138B2-5C4C-465F-A632-E1938A2FB381}"/>
    <cellStyle name="Good 3 3" xfId="26881" xr:uid="{393A3223-782A-4003-8DEB-C7CB69C8AC50}"/>
    <cellStyle name="Good 3_AVA DVA EL" xfId="26882" xr:uid="{ACDDB085-3853-4F4F-98B2-878D5D1E968D}"/>
    <cellStyle name="Good 4" xfId="26883" xr:uid="{8D8622C9-34EA-4E72-8674-398C0D35339E}"/>
    <cellStyle name="Good 4 2" xfId="26884" xr:uid="{98B0F89F-2D00-4FD5-AFEF-A3508660746D}"/>
    <cellStyle name="Good 4 2 2" xfId="26885" xr:uid="{A92D6A11-BF7F-4A29-9291-E5EE8318AE47}"/>
    <cellStyle name="Good 4 2 3" xfId="26886" xr:uid="{6F77B11B-A72E-490A-B356-E14908E8281F}"/>
    <cellStyle name="Good 4 2_AVA DVA EL" xfId="26887" xr:uid="{D85C781D-F5E2-4C02-AE91-51F79039F26B}"/>
    <cellStyle name="Good 4 3" xfId="26888" xr:uid="{0A9F2B5A-08B2-42E7-8419-4F11546D0C0E}"/>
    <cellStyle name="Good 4 3 2" xfId="26889" xr:uid="{67254A93-9F12-42C1-B30A-A9C4718FD414}"/>
    <cellStyle name="Good 4 3 3" xfId="26890" xr:uid="{1F5335A4-FC3F-4DE2-BAFA-A055F25DAB85}"/>
    <cellStyle name="Good 4 3_AVA DVA EL" xfId="26891" xr:uid="{A90ADB44-F573-407D-A9A1-331D66FC6AD5}"/>
    <cellStyle name="Good 4 4" xfId="26892" xr:uid="{9BCED18B-F7F5-41E3-8979-231DA7E2C7E4}"/>
    <cellStyle name="Good 4 5" xfId="26893" xr:uid="{32627DB9-5A4B-4D1F-9F8A-70A775E92EDD}"/>
    <cellStyle name="Good 4_AVA DVA EL" xfId="26894" xr:uid="{11DEAFA1-9128-4ED7-87B0-4D5072794F5E}"/>
    <cellStyle name="Good 5" xfId="26895" xr:uid="{E97305C1-0B7F-4E86-AB27-BE2C23AD9FC4}"/>
    <cellStyle name="Good 5 2" xfId="26896" xr:uid="{44767C8B-24E8-44FC-8906-6D7500F39A54}"/>
    <cellStyle name="Good 5 3" xfId="26897" xr:uid="{A0124BBC-CC68-4DC3-964C-4F3696D9DC7B}"/>
    <cellStyle name="Good 5_AVA DVA EL" xfId="26898" xr:uid="{981CF1F7-8030-448E-BD18-2C83836B66B3}"/>
    <cellStyle name="Good 6" xfId="26899" xr:uid="{9DBE25FB-0500-45BC-B6A3-09FC8DE03BDD}"/>
    <cellStyle name="Good 6 2" xfId="26900" xr:uid="{EE1792B2-2ED3-48B6-9390-D220AF9546D2}"/>
    <cellStyle name="Good 6 3" xfId="26901" xr:uid="{F1CB2C9A-1199-4A74-9FAA-629FEF350E9C}"/>
    <cellStyle name="Good 6_AVA DVA EL" xfId="26902" xr:uid="{191C691E-E4C4-4E82-A2AE-7EE9734293FE}"/>
    <cellStyle name="Good 7" xfId="41443" xr:uid="{9B9B39FD-DCD6-4624-9094-5AAE449E836C}"/>
    <cellStyle name="Good 8" xfId="41444" xr:uid="{BA4A1395-F0A9-4623-A18A-A797208ED196}"/>
    <cellStyle name="Good_4Q16" xfId="26903" xr:uid="{C78CA015-DF7D-4F4B-AF72-0ED8DC45F2D1}"/>
    <cellStyle name="greyed" xfId="26904" xr:uid="{5F13384E-4B5B-40F3-BF87-AFB199B4D14F}"/>
    <cellStyle name="greyed 2" xfId="26905" xr:uid="{DB72C491-260C-4E71-A1A0-3CC4A9EB38C7}"/>
    <cellStyle name="greyed 2 2" xfId="26906" xr:uid="{A3F5AD37-F57E-4ED0-85D3-B23442BD6F03}"/>
    <cellStyle name="greyed 2_Derivater B1" xfId="26907" xr:uid="{21700C3B-7B9A-48BD-B8D3-0FF32149B3B7}"/>
    <cellStyle name="greyed_AVA DVA EL" xfId="26908" xr:uid="{9A30F1F3-86BC-481A-83E6-7A727CDB864E}"/>
    <cellStyle name="GruppeOverskrift" xfId="6710" xr:uid="{AEC122E4-394D-4361-9460-4BA1D498E4F1}"/>
    <cellStyle name="GruppeOverskrift 2" xfId="26909" xr:uid="{CCE34377-A6D1-4596-A12E-6D22F85D579F}"/>
    <cellStyle name="GruppeOverskrift 2 2" xfId="42250" xr:uid="{C0D65A25-4C3B-4901-8561-B35564368A83}"/>
    <cellStyle name="GruppeOverskrift 2_Loans &amp; comm." xfId="42249" xr:uid="{94F5CB8D-05BA-498B-88FE-F6B9651D6198}"/>
    <cellStyle name="GruppeOverskrift 3" xfId="26910" xr:uid="{7C2C0E43-5D19-4047-A601-333DF49B5797}"/>
    <cellStyle name="GruppeOverskrift 3 2" xfId="42252" xr:uid="{AAF9ED71-188E-4E10-BA64-EBF89EAB3DC4}"/>
    <cellStyle name="GruppeOverskrift 3_Loans &amp; comm." xfId="42251" xr:uid="{E07371B1-F87F-4AF7-B9D0-E1280A1C2741}"/>
    <cellStyle name="GruppeOverskrift 4" xfId="42253" xr:uid="{AF757810-6937-40E0-865C-3E2C2B67F12A}"/>
    <cellStyle name="GruppeOverskrift_AVA DVA EL" xfId="26911"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12"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13" xr:uid="{8593132B-3102-4983-8D90-7AC8364CC807}"/>
    <cellStyle name="H_1998_col_head 2 2_Kontroll DM--&gt;" xfId="41448" xr:uid="{685F9A8A-3E6B-4573-BF43-9D69AC68EB6C}"/>
    <cellStyle name="H_1998_col_head 2 2_Kontroll DM--&gt;_Factbook" xfId="41449" xr:uid="{5D07EA94-BEC1-4800-8347-47C9880BE45E}"/>
    <cellStyle name="H_1998_col_head 2 2_Note Bank" xfId="26914" xr:uid="{ABB4A623-1EB7-4CAB-93F0-844C20D5958B}"/>
    <cellStyle name="H_1998_col_head 2 2_Note Bankkonsern" xfId="26915" xr:uid="{26703276-754F-4B5F-ACF1-0A6CAE23B6AB}"/>
    <cellStyle name="H_1998_col_head 2 2_Results &amp; key fig." xfId="41447"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451" xr:uid="{DA4A0AEB-0C4A-4E28-B046-2091C4729ABD}"/>
    <cellStyle name="H_1998_col_head 2_1_Kontroll DM--&gt;_Factbook" xfId="41452" xr:uid="{38D45C7B-CCAC-41A4-998D-3BA9CB4EBB98}"/>
    <cellStyle name="H_1998_col_head 2_1_Results &amp; key fig." xfId="41450"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454" xr:uid="{53450FF3-1C7B-4EE8-8EC9-8E7F479A2EE8}"/>
    <cellStyle name="H_1998_col_head 2_8_Kontroll DM--&gt;_Factbook" xfId="41455" xr:uid="{E1BC8E4E-2274-4A76-BEA8-A89C86386321}"/>
    <cellStyle name="H_1998_col_head 2_8_Results &amp; key fig." xfId="41453" xr:uid="{FA0B1FCA-79A6-4882-9135-244BD0D786A0}"/>
    <cellStyle name="H_1998_col_head 2_AVA DVA EL" xfId="26916" xr:uid="{C9A3CF93-7ED9-4857-80D0-A4B0E4E70EFE}"/>
    <cellStyle name="H_1998_col_head 2_Balanse bankkonsern" xfId="26917" xr:uid="{4F1FA0B3-81BA-4FCA-BB72-8816DCEB6878}"/>
    <cellStyle name="H_1998_col_head 2_Balanse bankkonsern_Note Bank" xfId="26918" xr:uid="{8F6A43D9-EC1D-4E2F-A000-3D6A799600BB}"/>
    <cellStyle name="H_1998_col_head 2_Balanse bankkonsern_Note Bankkonsern" xfId="26919" xr:uid="{F907DE04-4A8F-4504-A4C3-49AF92C7C9A4}"/>
    <cellStyle name="H_1998_col_head 2_BANKVOL" xfId="26920" xr:uid="{204C1DDC-28FC-4A1D-AFCF-864641861F53}"/>
    <cellStyle name="H_1998_col_head 2_BANKVOL_Note Bank" xfId="26921" xr:uid="{730BD81C-69F0-4400-AAC5-67F4C76D1F55}"/>
    <cellStyle name="H_1998_col_head 2_BANKVOL_Note Bankkonsern" xfId="26922" xr:uid="{95AC6FE0-7F8C-444E-97E5-33D845BDEABC}"/>
    <cellStyle name="H_1998_col_head 2_Cap.adeq" xfId="41921" xr:uid="{6DC291AA-E199-42A7-AB29-61BE8BC62BF7}"/>
    <cellStyle name="H_1998_col_head 2_Derivater B1" xfId="26923" xr:uid="{C939113A-3D28-41F3-B0DF-1D430EB5D348}"/>
    <cellStyle name="H_1998_col_head 2_Derivater B1_Note Bank" xfId="26924" xr:uid="{4AED013B-2987-402D-9E14-60A925D1FCAD}"/>
    <cellStyle name="H_1998_col_head 2_Derivater B1_Note Bankkonsern" xfId="26925" xr:uid="{842EAA23-6D4E-46B6-B3AA-4171DBEA75A2}"/>
    <cellStyle name="H_1998_col_head 2_Expenses" xfId="6756" xr:uid="{0613D2FC-1A68-4D18-ADF6-C18A5D0407E1}"/>
    <cellStyle name="H_1998_col_head 2_Fact Book" xfId="6757" xr:uid="{AF4AA880-7B38-452C-83E9-92116137B773}"/>
    <cellStyle name="H_1998_col_head 2_Factbook" xfId="41456" xr:uid="{E820D406-349E-470B-9B7C-1A9301AFD2C5}"/>
    <cellStyle name="H_1998_col_head 2_Juni 2017" xfId="26926" xr:uid="{1A7A3A3D-CF97-49B7-BD11-FA35DB67D800}"/>
    <cellStyle name="H_1998_col_head 2_Kap.dekn." xfId="26927" xr:uid="{90A467D0-B740-4337-8C7A-9127AF650CD1}"/>
    <cellStyle name="H_1998_col_head 2_Kap.dekn._Note Bank" xfId="26928" xr:uid="{83346429-7ACE-4575-B101-EB3307D89636}"/>
    <cellStyle name="H_1998_col_head 2_Kap.dekn._Note Bankkonsern" xfId="26929" xr:uid="{995E1DB4-5D47-48A0-A0D7-25853E699C93}"/>
    <cellStyle name="H_1998_col_head 2_Kontroll DM--&gt;" xfId="41457" xr:uid="{1FE7B769-E806-4B2C-8650-A98E005EC848}"/>
    <cellStyle name="H_1998_col_head 2_Kontroll DM--&gt;_Factbook" xfId="41458" xr:uid="{DA0CDC70-FBA2-4F5A-97F5-6CD13C952264}"/>
    <cellStyle name="H_1998_col_head 2_Kvartalstabeller" xfId="41459" xr:uid="{309BD75C-D3FD-4A6C-BD27-7976C97A3749}"/>
    <cellStyle name="H_1998_col_head 2_Loans &amp; comm." xfId="42255" xr:uid="{FD137D87-4228-40F3-B7CC-7600FF505049}"/>
    <cellStyle name="H_1998_col_head 2_NII" xfId="40522" xr:uid="{EE6C6E64-6019-4F7F-A1E6-3B7D70122319}"/>
    <cellStyle name="H_1998_col_head 2_Note Bank" xfId="26930" xr:uid="{D70BB964-AE9B-4BF0-B237-F308B51478FA}"/>
    <cellStyle name="H_1998_col_head 2_Note Bank_1" xfId="26931" xr:uid="{6CF1EE26-81FD-4ADE-9F47-541048DA1C0D}"/>
    <cellStyle name="H_1998_col_head 2_Note Bankkonsern" xfId="26932" xr:uid="{34D44DCB-78FE-47E5-9D3E-A3205AD86ABF}"/>
    <cellStyle name="H_1998_col_head 2_Note Bankkonsern_1" xfId="26933" xr:uid="{CCA0A41F-3703-47CD-B8A1-4210F8FD6CB9}"/>
    <cellStyle name="H_1998_col_head 2_Note Konsern" xfId="26934" xr:uid="{185300B0-1EA3-4418-82F5-97C7E591D8B6}"/>
    <cellStyle name="H_1998_col_head 2_Results &amp; key fig." xfId="6758" xr:uid="{9279A2D1-86DC-46F9-8BBF-BBE2A503D459}"/>
    <cellStyle name="H_1998_col_head 2_Results &amp; key fig._1" xfId="41446" xr:uid="{DB8DD1B9-386E-4813-BF6C-FBA102874BCE}"/>
    <cellStyle name="H_1998_col_head 2_Results &amp; key fig._Expenses" xfId="6759" xr:uid="{4A7277B6-84AC-47CD-8E3C-C73EF07EAD0C}"/>
    <cellStyle name="H_1998_col_head 2_Results &amp; key fig._Kontroll DM--&gt;" xfId="41461" xr:uid="{3953FA87-A8F8-4056-9E78-2A1FD430E31E}"/>
    <cellStyle name="H_1998_col_head 2_Results &amp; key fig._Kontroll DM--&gt;_Factbook" xfId="41462" xr:uid="{6C012FAB-074E-4A0C-A613-4FA4E8E4AFAE}"/>
    <cellStyle name="H_1998_col_head 2_Results &amp; key fig._Results &amp; key fig." xfId="41460" xr:uid="{E04B24CB-0F9B-4417-9EC0-FF9C63D4F15C}"/>
    <cellStyle name="H_1998_col_head 3" xfId="6760" xr:uid="{330D666F-ABB2-4B06-9EFE-DF652CB5C12C}"/>
    <cellStyle name="H_1998_col_head 3 2" xfId="6761" xr:uid="{D09D906B-3231-44DB-ACF1-E6B69A3F4686}"/>
    <cellStyle name="H_1998_col_head 3 2 2" xfId="26935" xr:uid="{8820C31F-CB0D-4FD1-A798-1021363763B9}"/>
    <cellStyle name="H_1998_col_head 3 2 2_Juni 2017" xfId="26936" xr:uid="{91487B59-3083-46AD-8036-E7EE1D9FED7B}"/>
    <cellStyle name="H_1998_col_head 3 2 2_Note Bank" xfId="26937" xr:uid="{BC1C88C0-44CA-4D7E-971B-3621FB056576}"/>
    <cellStyle name="H_1998_col_head 3 2 2_Note Bankkonsern" xfId="26938" xr:uid="{9EB2C75C-8CF3-42A9-99AC-13E386222218}"/>
    <cellStyle name="H_1998_col_head 3 2 3" xfId="26939" xr:uid="{52537EDD-8511-4FD1-8518-C4E06B112BC1}"/>
    <cellStyle name="H_1998_col_head 3 2 3_Note Bank" xfId="26940" xr:uid="{5881678E-0D36-4312-90FD-738FE80B0EDE}"/>
    <cellStyle name="H_1998_col_head 3 2 3_Note Bankkonsern" xfId="26941" xr:uid="{7FF3C2D8-7FCF-42F1-8AF7-82A93D6791BC}"/>
    <cellStyle name="H_1998_col_head 3 2_3Q19" xfId="6762" xr:uid="{6B1629BC-5CEA-4387-BAEF-DE6CE9283FEC}"/>
    <cellStyle name="H_1998_col_head 3 2_3Q19_Fact Book" xfId="6763" xr:uid="{63384878-D9E3-42D4-8B6A-9111440EC2C3}"/>
    <cellStyle name="H_1998_col_head 3 2_AVA DVA EL" xfId="26942" xr:uid="{25A892A8-7219-4475-AE07-E7C9D76B72C1}"/>
    <cellStyle name="H_1998_col_head 3 2_Balanse bankkonsern" xfId="26943" xr:uid="{98EC6096-E674-4893-9575-397EF9018C5D}"/>
    <cellStyle name="H_1998_col_head 3 2_Balanse bankkonsern_Note Bank" xfId="26944" xr:uid="{47231643-8E33-438C-96D3-4730FC102FCB}"/>
    <cellStyle name="H_1998_col_head 3 2_Balanse bankkonsern_Note Bankkonsern" xfId="26945"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465" xr:uid="{01292409-80B9-47D3-911E-2BDA23C5CB76}"/>
    <cellStyle name="H_1998_col_head 3 2_Juni 2017" xfId="26946" xr:uid="{B697952D-915E-4D7E-B8CD-B3E69C4D83D4}"/>
    <cellStyle name="H_1998_col_head 3 2_Kontroll DM--&gt;" xfId="41466" xr:uid="{F8B24F57-332B-4C0E-8E5C-5D266BA2B29F}"/>
    <cellStyle name="H_1998_col_head 3 2_Kontroll DM--&gt;_Factbook" xfId="41467" xr:uid="{47C04FB6-0262-4864-B516-1C933403619B}"/>
    <cellStyle name="H_1998_col_head 3 2_Kvartalstabeller" xfId="41468" xr:uid="{74525068-E1B8-4103-A922-9536FB24318F}"/>
    <cellStyle name="H_1998_col_head 3 2_NII" xfId="40524" xr:uid="{D8EF2D0F-F943-484E-AB15-DC15DE052563}"/>
    <cellStyle name="H_1998_col_head 3 2_Note Bank" xfId="26947" xr:uid="{A2C67B63-0735-4331-95C3-3E684DBD9337}"/>
    <cellStyle name="H_1998_col_head 3 2_Note Bankkonsern" xfId="26948" xr:uid="{5EE933A4-9913-4CC0-BC3B-507BB1B3CED2}"/>
    <cellStyle name="H_1998_col_head 3 2_Results &amp; key fig." xfId="6768" xr:uid="{36405897-0B26-44F2-9DAB-8B2FEB589AB7}"/>
    <cellStyle name="H_1998_col_head 3 2_Results &amp; key fig._1" xfId="41464" xr:uid="{4CE5BAC0-2E34-4CAB-963C-705E64AF4D13}"/>
    <cellStyle name="H_1998_col_head 3 2_Results &amp; key fig._Expenses" xfId="6769" xr:uid="{AA07ABF6-1431-4783-AA6D-3EC5A9447886}"/>
    <cellStyle name="H_1998_col_head 3 2_Results &amp; key fig._Kontroll DM--&gt;" xfId="41470" xr:uid="{7EFA252E-746D-4338-AD23-673FDB64E586}"/>
    <cellStyle name="H_1998_col_head 3 2_Results &amp; key fig._Kontroll DM--&gt;_Factbook" xfId="41471" xr:uid="{84F2BC9B-6FB1-4ADE-917D-09B40A6F4A48}"/>
    <cellStyle name="H_1998_col_head 3 2_Results &amp; key fig._Results &amp; key fig." xfId="41469" xr:uid="{DF9374CC-BA35-4EBC-9382-6D5196DF7330}"/>
    <cellStyle name="H_1998_col_head 3 3" xfId="26949" xr:uid="{5B92097F-5723-4D1A-9A98-9A630C20E7C2}"/>
    <cellStyle name="H_1998_col_head 3 3_Juni 2017" xfId="26950" xr:uid="{ECBA6266-00E7-41AF-B4E1-E6B6D3FB91A5}"/>
    <cellStyle name="H_1998_col_head 3 3_Note Bank" xfId="26951" xr:uid="{E4CDCF69-606F-40F7-976E-188A6139433A}"/>
    <cellStyle name="H_1998_col_head 3 3_Note Bankkonsern" xfId="26952" xr:uid="{0CA081D0-D52C-4BED-81FD-12D9F050B4B9}"/>
    <cellStyle name="H_1998_col_head 3 4" xfId="26953" xr:uid="{9EDFA7A9-E89E-4C27-B717-2AEC43B92519}"/>
    <cellStyle name="H_1998_col_head 3 4_Note Bank" xfId="26954" xr:uid="{F6C590CF-08DA-4664-AA01-67D5498D131E}"/>
    <cellStyle name="H_1998_col_head 3 4_Note Bankkonsern" xfId="26955" xr:uid="{68E8278E-2D77-4CB0-84D3-2A4B96582167}"/>
    <cellStyle name="H_1998_col_head 3_3Q19" xfId="6770" xr:uid="{8EEC6D9E-6D8C-47CF-81F8-294D04F02C64}"/>
    <cellStyle name="H_1998_col_head 3_3Q19_Fact Book" xfId="6771" xr:uid="{91C4ECE4-5A8D-419D-8C1B-0BC8EB0EB5DC}"/>
    <cellStyle name="H_1998_col_head 3_AVA DVA EL" xfId="26956" xr:uid="{306C63C9-D744-445E-9597-863870CCA97C}"/>
    <cellStyle name="H_1998_col_head 3_Balanse bankkonsern" xfId="26957" xr:uid="{0EF26DC0-0544-4861-9253-F34C19FD0B4B}"/>
    <cellStyle name="H_1998_col_head 3_Balanse bankkonsern_Note Bank" xfId="26958" xr:uid="{6B7B5279-03F3-4892-A5D7-C33968758EBD}"/>
    <cellStyle name="H_1998_col_head 3_Balanse bankkonsern_Note Bankkonsern" xfId="26959"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473" xr:uid="{7EE33650-800D-4CDE-AEA6-9F6B44E732C0}"/>
    <cellStyle name="H_1998_col_head 3_Expenses (1)_Kontroll DM--&gt;" xfId="41474" xr:uid="{C6F54A9A-5BDF-4795-A90A-AC627E8B960E}"/>
    <cellStyle name="H_1998_col_head 3_Expenses (1)_Kontroll DM--&gt;_Factbook" xfId="41475" xr:uid="{84B30A1B-DE96-40F1-8350-3E205B52812A}"/>
    <cellStyle name="H_1998_col_head 3_Expenses (1)_Kvartalstabeller" xfId="41476" xr:uid="{1FD0EAA1-7DB1-44F6-82C7-82C33D8CAC27}"/>
    <cellStyle name="H_1998_col_head 3_Expenses (1)_Results &amp; key fig." xfId="41472"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477" xr:uid="{69B67FCA-CD6F-4804-BF35-0E41165564AB}"/>
    <cellStyle name="H_1998_col_head 3_Juni 2017" xfId="26960" xr:uid="{95B28786-CA35-48B2-9F25-53EE85D790F0}"/>
    <cellStyle name="H_1998_col_head 3_Kontroll DM--&gt;" xfId="41478" xr:uid="{5CB81CF6-FC96-49F3-BE73-47439094CA8F}"/>
    <cellStyle name="H_1998_col_head 3_Kontroll DM--&gt;_Factbook" xfId="41479" xr:uid="{5730A3D8-FEB3-40AE-AC2B-021BD0DA888F}"/>
    <cellStyle name="H_1998_col_head 3_Kvartalstabeller" xfId="41480" xr:uid="{F2ECE482-535C-46AE-98E0-222F2F617ABE}"/>
    <cellStyle name="H_1998_col_head 3_NII" xfId="40523" xr:uid="{76EE11ED-3D3E-4165-8CC4-A483889AB1CB}"/>
    <cellStyle name="H_1998_col_head 3_Note Bank" xfId="26961" xr:uid="{6364E722-F4D3-419B-868E-AB69B914AF01}"/>
    <cellStyle name="H_1998_col_head 3_Note Bankkonsern" xfId="26962" xr:uid="{6DEA4262-FB1D-4304-A587-286F56B8D08D}"/>
    <cellStyle name="H_1998_col_head 3_Results &amp; key fig." xfId="6778" xr:uid="{D7C0F02E-8084-4D2C-B04A-63918BF6777F}"/>
    <cellStyle name="H_1998_col_head 3_Results &amp; key fig._1" xfId="41463" xr:uid="{5335195A-7F5E-4197-AC63-7BA74BF0A59C}"/>
    <cellStyle name="H_1998_col_head 3_Results &amp; key fig._1_Factbook" xfId="41482" xr:uid="{F7A788B4-D260-49AC-8410-1A58AB69D03A}"/>
    <cellStyle name="H_1998_col_head 3_Results &amp; key fig._1_Kontroll DM--&gt;" xfId="41483" xr:uid="{83C09AF3-6DD5-47D4-AC89-3B4EA763B776}"/>
    <cellStyle name="H_1998_col_head 3_Results &amp; key fig._1_Kontroll DM--&gt;_Factbook" xfId="41484" xr:uid="{552FD7D9-5BEE-49D6-9628-7398088508A3}"/>
    <cellStyle name="H_1998_col_head 3_Results &amp; key fig._1_Kvartalstabeller" xfId="41485" xr:uid="{DE270D31-CEF4-4468-A4F6-C6CBE873D90F}"/>
    <cellStyle name="H_1998_col_head 3_Results &amp; key fig._Expenses" xfId="6779" xr:uid="{0CA726E3-182B-4DD0-A46E-F3A75EABEAB5}"/>
    <cellStyle name="H_1998_col_head 3_Results &amp; key fig._Kontroll DM--&gt;" xfId="41486" xr:uid="{8E0DBB78-4BAA-4153-86C9-9B0FD54BF24F}"/>
    <cellStyle name="H_1998_col_head 3_Results &amp; key fig._Kontroll DM--&gt;_Factbook" xfId="41487" xr:uid="{1E3490E3-59A8-4DA8-A914-450AF5EF71B3}"/>
    <cellStyle name="H_1998_col_head 3_Results &amp; key fig._Results &amp; key fig." xfId="41481" xr:uid="{20EA0B9D-D31D-4A98-BF7B-36B4725EBC1B}"/>
    <cellStyle name="H_1998_col_head 4" xfId="26963" xr:uid="{F1F17460-EC23-4FAC-B6C2-2810D2892DDE}"/>
    <cellStyle name="H_1998_col_head 4_Juni 2017" xfId="26964" xr:uid="{24BAC314-8E20-41F7-A40B-8CD5E906C57C}"/>
    <cellStyle name="H_1998_col_head 4_Note Bank" xfId="26965" xr:uid="{112956A2-1F16-44EC-A945-A9C58A303CA4}"/>
    <cellStyle name="H_1998_col_head 4_Note Bankkonsern" xfId="26966"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489" xr:uid="{2E041B73-DD8D-407F-BF87-F5FE7B56ED9A}"/>
    <cellStyle name="H_1998_col_head_1_Kontroll DM--&gt;_Factbook" xfId="41490" xr:uid="{CF8C8514-55CC-4CE0-A55A-079B625E922F}"/>
    <cellStyle name="H_1998_col_head_1_Results &amp; key fig." xfId="41488"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492" xr:uid="{C06ED261-1B42-413D-A7A6-EC70B6EE9009}"/>
    <cellStyle name="H_1998_col_head_8_Kontroll DM--&gt;_Factbook" xfId="41493" xr:uid="{E1E92D92-B614-4FF3-89B9-38EFAE8AC056}"/>
    <cellStyle name="H_1998_col_head_8_Results &amp; key fig." xfId="41491" xr:uid="{0F749BC9-AC38-4A57-8B20-21D1C9E2FF0F}"/>
    <cellStyle name="H_1998_col_head_AVA DVA EL" xfId="26967" xr:uid="{871CB0ED-DFA5-4AB6-8F5A-9F3DBB9E3B64}"/>
    <cellStyle name="H_1998_col_head_Balanse bankkonsern" xfId="26968" xr:uid="{15E76579-3AE1-4760-9B87-BADE90EBA3D5}"/>
    <cellStyle name="H_1998_col_head_Balanse bankkonsern_Note Bank" xfId="26969" xr:uid="{38F6E19D-7C95-43EA-ABE8-5E472013DE8B}"/>
    <cellStyle name="H_1998_col_head_Balanse bankkonsern_Note Bankkonsern" xfId="26970" xr:uid="{A35F3E3E-2077-45FE-A04C-E428F6D41C78}"/>
    <cellStyle name="H_1998_col_head_BANKVOL" xfId="26971" xr:uid="{4D57CE33-54A6-4C24-B455-57D513ED4597}"/>
    <cellStyle name="H_1998_col_head_BANKVOL_Note Bank" xfId="26972" xr:uid="{0F753A41-AFCF-4493-841E-009BBC43B2B1}"/>
    <cellStyle name="H_1998_col_head_BANKVOL_Note Bankkonsern" xfId="26973"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495" xr:uid="{C62856F3-7F9E-402E-AE7F-F36312FC2B71}"/>
    <cellStyle name="H_1998_col_head_BM FRIPOLISER PLIS_Kontroll DM--&gt;_Factbook" xfId="41496" xr:uid="{FABED023-7BA2-4BC0-800D-38AB2C6B59CE}"/>
    <cellStyle name="H_1998_col_head_BM FRIPOLISER PLIS_Results &amp; key fig." xfId="41494"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498" xr:uid="{A415BA64-CA83-4109-B7C4-282E82C0B907}"/>
    <cellStyle name="H_1998_col_head_BM RP VIPS UTEN OPPSPARING_Kontroll DM--&gt;_Factbook" xfId="41499" xr:uid="{95E2649B-E5F3-4CA3-8558-B4D925005B26}"/>
    <cellStyle name="H_1998_col_head_BM RP VIPS UTEN OPPSPARING_Results &amp; key fig." xfId="41497"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01" xr:uid="{8660DCC0-9F4B-47BC-A2FF-45CE8D384E42}"/>
    <cellStyle name="H_1998_col_head_BM YP+RP GIWS MED OPPSPARING_Kontroll DM--&gt;_Factbook" xfId="41502" xr:uid="{3E5B5B8B-45B7-4608-9E95-99F92B3AB03C}"/>
    <cellStyle name="H_1998_col_head_BM YP+RP GIWS MED OPPSPARING_Results &amp; key fig." xfId="41500" xr:uid="{2D1AE66E-9DDA-4A0C-9A54-34417911E2C6}"/>
    <cellStyle name="H_1998_col_head_Cap.adeq" xfId="41920" xr:uid="{1AF48F42-16B9-4A65-B225-77A64576552A}"/>
    <cellStyle name="H_1998_col_head_Derivater B1" xfId="26974" xr:uid="{3073C103-B694-48A6-B59F-72A174679DCD}"/>
    <cellStyle name="H_1998_col_head_Derivater B1_Note Bank" xfId="26975" xr:uid="{4E78CF72-C573-4002-8D8E-AA08D0BB305B}"/>
    <cellStyle name="H_1998_col_head_Derivater B1_Note Bankkonsern" xfId="26976" xr:uid="{CDA747CE-F7BB-458C-BEA9-D8878CCB33D6}"/>
    <cellStyle name="H_1998_col_head_Expenses" xfId="6817" xr:uid="{74B20353-D257-4792-8831-EC611257C5A9}"/>
    <cellStyle name="H_1998_col_head_Fact Book" xfId="6818" xr:uid="{18C276E9-55BC-43DA-ABC2-EABA760239B1}"/>
    <cellStyle name="H_1998_col_head_Factbook" xfId="41503" xr:uid="{39BBA97C-479A-4EAC-9A41-44D78E4C16EF}"/>
    <cellStyle name="H_1998_col_head_Juni 2017" xfId="26977" xr:uid="{FD581A45-78A2-4E1E-9BB1-82EA513E1563}"/>
    <cellStyle name="H_1998_col_head_Kap.dekn." xfId="26978" xr:uid="{63FD9F66-8E4E-4C84-8868-8635BBD6B3CA}"/>
    <cellStyle name="H_1998_col_head_Kap.dekn._Note Bank" xfId="26979" xr:uid="{C1070618-3397-4393-8DDF-C0DE5A315CB5}"/>
    <cellStyle name="H_1998_col_head_Kap.dekn._Note Bankkonsern" xfId="26980" xr:uid="{08274E77-226A-4E80-A27F-2502B7C075E9}"/>
    <cellStyle name="H_1998_col_head_Kontroll DM--&gt;" xfId="41504" xr:uid="{0EB5FA79-3ADE-467D-9574-4209C696627B}"/>
    <cellStyle name="H_1998_col_head_Kontroll DM--&gt;_Factbook" xfId="41505" xr:uid="{F4913F7E-F4C5-48FB-B882-73D42A710767}"/>
    <cellStyle name="H_1998_col_head_Kvartalstabeller" xfId="41506" xr:uid="{59FECC4C-DAA8-4037-ABF3-89BCC1266180}"/>
    <cellStyle name="H_1998_col_head_Loans &amp; comm." xfId="42254" xr:uid="{6644367D-FBB9-4140-A7AC-5F00BBDCF91B}"/>
    <cellStyle name="H_1998_col_head_NII" xfId="40521" xr:uid="{C2C51312-FB46-4A35-BC72-7EC7B3C1C65C}"/>
    <cellStyle name="H_1998_col_head_Note Bank" xfId="26981" xr:uid="{3E60A0A7-B345-4777-947B-AE10F7B37397}"/>
    <cellStyle name="H_1998_col_head_Note Bank_1" xfId="26982" xr:uid="{4B97CF94-63AD-4E85-8CEB-67A372078268}"/>
    <cellStyle name="H_1998_col_head_Note Bankkonsern" xfId="26983" xr:uid="{DBE93E02-7D08-4281-A7A6-0D96562A9C5C}"/>
    <cellStyle name="H_1998_col_head_Note Bankkonsern_1" xfId="26984" xr:uid="{0E1AF2A5-4D91-4400-8845-503C36F983C2}"/>
    <cellStyle name="H_1998_col_head_Note Konsern" xfId="26985"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08" xr:uid="{FEDBAE8E-B300-460D-BE3A-2258692C8C53}"/>
    <cellStyle name="H_1998_col_head_OM YP GIWS_Kontroll DM--&gt;_Factbook" xfId="41509" xr:uid="{3F3D1AF5-C61C-4F4A-9B02-A3CD66551531}"/>
    <cellStyle name="H_1998_col_head_OM YP GIWS_Results &amp; key fig." xfId="41507" xr:uid="{B40ECEAE-A260-463D-8A4F-5198FBA6DD6B}"/>
    <cellStyle name="H_1998_col_head_Prognose eksponering " xfId="42256" xr:uid="{6F4E6E38-B3AF-4B18-B675-42819C62B6FB}"/>
    <cellStyle name="H_1998_col_head_Prognose eksponering  2" xfId="42257" xr:uid="{D2ABDDC5-9D82-4802-972F-63A05E51E49A}"/>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11" xr:uid="{38833EDD-34D7-4959-B3C5-ED649230FC44}"/>
    <cellStyle name="H_1998_col_head_Q Sum_Res N_Kontroll DM--&gt;" xfId="41512" xr:uid="{77C9AEDA-F13A-44C2-B096-64CC49A0CA5D}"/>
    <cellStyle name="H_1998_col_head_Q Sum_Res N_Kontroll DM--&gt;_Factbook" xfId="41513" xr:uid="{60D27973-82F9-4FDA-B2A0-C110824D59F0}"/>
    <cellStyle name="H_1998_col_head_Q Sum_Res N_Kvartalstabeller" xfId="41514" xr:uid="{E3F7A632-C06F-466E-9CD8-EEA093A4BC67}"/>
    <cellStyle name="H_1998_col_head_Q Sum_Res N_Results &amp; key fig." xfId="6833" xr:uid="{A4046CA8-B048-4B77-9486-1363018F659A}"/>
    <cellStyle name="H_1998_col_head_Q Sum_Res N_Results &amp; key fig._1" xfId="41510" xr:uid="{BDB3993C-11AA-4C85-9EF8-248CE84DA885}"/>
    <cellStyle name="H_1998_col_head_Q Sum_Res N_Results &amp; key fig._Expenses" xfId="6834" xr:uid="{A68C9C10-A23B-4D77-ADEC-1F13AF37632F}"/>
    <cellStyle name="H_1998_col_head_Q Sum_Res N_Results &amp; key fig._Kontroll DM--&gt;" xfId="41516" xr:uid="{54031BF2-295C-4C6D-A568-FE81185BD927}"/>
    <cellStyle name="H_1998_col_head_Q Sum_Res N_Results &amp; key fig._Kontroll DM--&gt;_Factbook" xfId="41517" xr:uid="{0EB0CA22-0AA3-4441-9B0D-3777D62E7E8F}"/>
    <cellStyle name="H_1998_col_head_Q Sum_Res N_Results &amp; key fig._Results &amp; key fig." xfId="41515" xr:uid="{A792C7B6-D08C-4349-AD15-F67B80728EED}"/>
    <cellStyle name="H_1998_col_head_Results &amp; key fig." xfId="6835" xr:uid="{86DF67F1-F807-4E87-9FD0-ECF13DCFF554}"/>
    <cellStyle name="H_1998_col_head_Results &amp; key fig._1" xfId="41445" xr:uid="{2DD2B89B-3599-4756-BF7D-56A5BA5275B1}"/>
    <cellStyle name="H_1998_col_head_Results &amp; key fig._Expenses" xfId="6836" xr:uid="{1A9FFFA0-9B81-4E2B-BE0B-9B559E766BA2}"/>
    <cellStyle name="H_1998_col_head_Results &amp; key fig._Kontroll DM--&gt;" xfId="41519" xr:uid="{CD0CC6E4-D9B7-42EA-B39B-68AADAFDF01C}"/>
    <cellStyle name="H_1998_col_head_Results &amp; key fig._Kontroll DM--&gt;_Factbook" xfId="41520" xr:uid="{0ABA7BA1-3C79-4471-8A3C-9D3299557AF1}"/>
    <cellStyle name="H_1998_col_head_Results &amp; key fig._Results &amp; key fig." xfId="41518"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22" xr:uid="{BF18F28F-2466-4858-BB76-28AEB5F77D33}"/>
    <cellStyle name="H_1998_col_head_Side 9_Kontroll DM--&gt;_Factbook" xfId="41523" xr:uid="{6E4CF59B-373E-4F9D-BEAF-B074D9944416}"/>
    <cellStyle name="H_1998_col_head_Side 9_Results &amp; key fig." xfId="41521" xr:uid="{62C2057D-27CC-48F7-9259-1FD22619DEA2}"/>
    <cellStyle name="H_1998_col_head_Vedlegg" xfId="42258" xr:uid="{82C37E7D-2D6B-4227-AF43-347CFEAA6353}"/>
    <cellStyle name="H_1998_col_head_Vedlegg 2" xfId="42259" xr:uid="{12A512A0-313C-42BE-965F-06D397F794A0}"/>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25" xr:uid="{2F003A76-8EC6-4384-916F-CF8AD905A7A9}"/>
    <cellStyle name="H_1998_col_head_YTD_Kontroll DM--&gt;_Factbook" xfId="41526" xr:uid="{CC1F8460-02DC-4550-BDFC-7FC4A80C8FF2}"/>
    <cellStyle name="H_1998_col_head_YTD_Results &amp; key fig." xfId="41524" xr:uid="{8232275D-3045-420D-955A-6F22EEAC8809}"/>
    <cellStyle name="H_1999_col_head" xfId="6851" xr:uid="{E0DAEDD9-99D8-4E77-9C3B-96CA492CC477}"/>
    <cellStyle name="H_1999_col_head 2" xfId="26986" xr:uid="{723BDC8D-BF4A-4CC2-B20A-FDCAF5AF7FE6}"/>
    <cellStyle name="H_1999_col_head 2_Juni 2017" xfId="26987" xr:uid="{C491531C-1139-4EE9-AB3C-8F5E6D6E5172}"/>
    <cellStyle name="H_1999_col_head 2_Note Bank" xfId="26988" xr:uid="{01FC0643-ED99-4EB4-9E99-899185DFEFAF}"/>
    <cellStyle name="H_1999_col_head 2_Note Bankkonsern" xfId="26989" xr:uid="{7FDD921B-413A-4FA7-A564-B52FDB7BD08F}"/>
    <cellStyle name="H_1999_col_head_3Q19" xfId="6852" xr:uid="{54D49542-D5B6-46F0-9F7E-D8C54ED63253}"/>
    <cellStyle name="H_1999_col_head_3Q19_Fact Book" xfId="6853" xr:uid="{D042C516-D594-4496-9290-0E5AB5BCE229}"/>
    <cellStyle name="H_1999_col_head_AVA DVA EL" xfId="26990" xr:uid="{7FBCD3F6-34A1-417B-9D9B-A566A3EB20AD}"/>
    <cellStyle name="H_1999_col_head_Balanse bankkonsern" xfId="26991" xr:uid="{9BFA1096-6682-48DC-BBEE-4C4F2A2CC8C7}"/>
    <cellStyle name="H_1999_col_head_Balanse bankkonsern_Note Bank" xfId="26992" xr:uid="{D324D9D8-59EA-4545-878A-B9279146AACB}"/>
    <cellStyle name="H_1999_col_head_Balanse bankkonsern_Note Bankkonsern" xfId="26993" xr:uid="{8A94AB1A-A7A6-4765-AAA5-7A9BB0007E3E}"/>
    <cellStyle name="H_1999_col_head_BANKVOL" xfId="26994" xr:uid="{75AA5542-062E-4CF3-A0CF-AA15C952AE30}"/>
    <cellStyle name="H_1999_col_head_BANKVOL_Note Bank" xfId="26995" xr:uid="{0A733EA8-7835-49B9-8FAC-6713F86BDEC3}"/>
    <cellStyle name="H_1999_col_head_BANKVOL_Note Bankkonsern" xfId="26996" xr:uid="{3F2893A5-7111-459C-AD00-9278C0CFB6F9}"/>
    <cellStyle name="H_1999_col_head_Cap.adeq" xfId="41922" xr:uid="{B4B2E517-7563-4112-87F4-047EE5C41666}"/>
    <cellStyle name="H_1999_col_head_Derivater B1" xfId="26997" xr:uid="{4D31C505-CA08-42B5-8470-712EEF1294D2}"/>
    <cellStyle name="H_1999_col_head_Derivater B1_Note Bank" xfId="26998" xr:uid="{88D85F80-9FE2-466A-ACB4-588417F25F92}"/>
    <cellStyle name="H_1999_col_head_Derivater B1_Note Bankkonsern" xfId="26999"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28" xr:uid="{988676FA-66AF-48C0-B55B-FB89CB8222A5}"/>
    <cellStyle name="H_1999_col_head_Juni 2017" xfId="27000" xr:uid="{C3D10CB2-8A2F-4120-9A18-14F6B2ECFDFF}"/>
    <cellStyle name="H_1999_col_head_Kap.dekn." xfId="27001" xr:uid="{64412052-6E9F-489A-B977-DF18EEC1CE6C}"/>
    <cellStyle name="H_1999_col_head_Kap.dekn._Note Bank" xfId="27002" xr:uid="{0E8F7F65-E4CF-4833-9ECD-9BBBDF414D11}"/>
    <cellStyle name="H_1999_col_head_Kap.dekn._Note Bankkonsern" xfId="27003" xr:uid="{88DA1548-04C7-4ABF-AADC-39D68694F364}"/>
    <cellStyle name="H_1999_col_head_Kontroll DM--&gt;" xfId="41529" xr:uid="{4467AB87-6DCA-41D8-9A92-0D76016978AE}"/>
    <cellStyle name="H_1999_col_head_Kontroll DM--&gt;_Factbook" xfId="41530" xr:uid="{63329CE5-85BB-4506-BFAB-7B91ABB58A0F}"/>
    <cellStyle name="H_1999_col_head_Kvartalstabeller" xfId="41531" xr:uid="{995DC6CD-6714-4A79-895A-4EC7D7301EE2}"/>
    <cellStyle name="H_1999_col_head_Loans &amp; comm." xfId="42260" xr:uid="{4ACD090F-91A1-478D-A823-AA109D5082B4}"/>
    <cellStyle name="H_1999_col_head_NII" xfId="40525" xr:uid="{ADA4F5F1-F8FB-4E87-BA17-123B40C06E26}"/>
    <cellStyle name="H_1999_col_head_Note Bank" xfId="27004" xr:uid="{7CA6860F-778E-43F2-85F5-93562296B7F3}"/>
    <cellStyle name="H_1999_col_head_Note Bank_1" xfId="27005" xr:uid="{668E122D-36A4-456D-BB70-FC773AB50936}"/>
    <cellStyle name="H_1999_col_head_Note Bankkonsern" xfId="27006" xr:uid="{7EE990F5-8F3D-4160-A8F4-FC58E07D0DD9}"/>
    <cellStyle name="H_1999_col_head_Note Bankkonsern_1" xfId="27007" xr:uid="{2D3558C9-9A3D-4829-916B-05A3BC3A4790}"/>
    <cellStyle name="H_1999_col_head_Note Konsern" xfId="27008" xr:uid="{C5C54A5C-8015-40E1-B180-9D63C3E7665B}"/>
    <cellStyle name="H_1999_col_head_Results &amp; key fig." xfId="6858" xr:uid="{90A8A321-F4C8-4829-AB13-D5E47997D399}"/>
    <cellStyle name="H_1999_col_head_Results &amp; key fig._1" xfId="41527" xr:uid="{8C06D67E-3858-43D0-AC17-CA9222DF3179}"/>
    <cellStyle name="H_1999_col_head_Results &amp; key fig._Expenses" xfId="6859" xr:uid="{53F1DBB2-E480-41FF-A5F4-CBC70AB21F32}"/>
    <cellStyle name="H_1999_col_head_Results &amp; key fig._Kontroll DM--&gt;" xfId="41533" xr:uid="{D12EFC0A-E94D-48C4-B273-7755EDB7A9A6}"/>
    <cellStyle name="H_1999_col_head_Results &amp; key fig._Kontroll DM--&gt;_Factbook" xfId="41534" xr:uid="{510AB8A9-7817-40B6-8343-7D274995D8CA}"/>
    <cellStyle name="H_1999_col_head_Results &amp; key fig._Results &amp; key fig." xfId="41532"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35" xr:uid="{123FE9C8-3EA5-40A8-A7E8-1798497FEB08}"/>
    <cellStyle name="hard no 2_Factbook" xfId="41536" xr:uid="{92134905-3408-4E76-AAE2-02603514AD7E}"/>
    <cellStyle name="hard no 3" xfId="6863" xr:uid="{84BF9EDF-A73B-4037-8158-A7C41A3DE258}"/>
    <cellStyle name="hard no 3 2" xfId="41537" xr:uid="{B2ACD097-9C03-44F0-8939-E2F7A092878F}"/>
    <cellStyle name="hard no 3_Factbook" xfId="41538" xr:uid="{9E04E2AB-639E-4C55-86B4-AF0F88016C97}"/>
    <cellStyle name="hard no 4" xfId="41539" xr:uid="{4F23643D-55CF-49DC-97E9-0BF45844D65B}"/>
    <cellStyle name="hard no 5" xfId="41540" xr:uid="{4CA6A774-8021-4E8E-A2EB-B14C50923747}"/>
    <cellStyle name="hard no_3Q19" xfId="6864" xr:uid="{FEB00884-6C95-453A-BDBA-586AC8695D3C}"/>
    <cellStyle name="Hard Percent" xfId="6865" xr:uid="{563BB2A9-A685-43C5-9262-D8CB3E822F7C}"/>
    <cellStyle name="Hard Percent 2" xfId="27009" xr:uid="{CD022355-AA2B-46B4-B21E-07372FA56525}"/>
    <cellStyle name="Hard Percent 3" xfId="27010" xr:uid="{1CC2031F-9589-494E-A59F-01DBD91BB6D9}"/>
    <cellStyle name="Hard Percent_AVA DVA EL" xfId="27011" xr:uid="{E18F931F-887D-4E80-8244-811BE579B92C}"/>
    <cellStyle name="hardno" xfId="6866" xr:uid="{4D63EA0B-375D-4526-A921-4F54C3B04D9D}"/>
    <cellStyle name="hardno 2" xfId="27012" xr:uid="{169114BA-A6E9-433D-9665-4E1B9FD8D11A}"/>
    <cellStyle name="hardno 3" xfId="27013" xr:uid="{BBC91A35-4DC9-45B4-A8BA-1AF3CA11FA20}"/>
    <cellStyle name="hardno_AVA DVA EL" xfId="27014" xr:uid="{45E5E2AA-2B6C-447E-A724-367BA4FA2267}"/>
    <cellStyle name="Header" xfId="6867" xr:uid="{A7F84298-9E8E-4829-A0BC-220317202527}"/>
    <cellStyle name="Header 2" xfId="27015" xr:uid="{05A5FED5-2E14-4AAD-AC5A-BD4E58C2A196}"/>
    <cellStyle name="Header 3" xfId="27016" xr:uid="{08D43625-CEAB-4A22-A5BF-8FB664E84F5E}"/>
    <cellStyle name="Header Draft Stamp" xfId="6868" xr:uid="{1475F851-C272-42BF-9921-6909FAFAB49A}"/>
    <cellStyle name="Header Draft Stamp 2" xfId="27017" xr:uid="{54A14B50-7C63-4A8B-AD99-9A20DD9EA8B0}"/>
    <cellStyle name="Header Draft Stamp 3" xfId="27018" xr:uid="{EB6191A6-3097-4E0C-9DD3-343604FB254F}"/>
    <cellStyle name="Header Draft Stamp_AVA DVA EL" xfId="27019" xr:uid="{AEE54210-4621-408F-BCAB-693D8E942FF2}"/>
    <cellStyle name="Header_3Q19" xfId="6869" xr:uid="{10B2FE41-5679-41D0-97DF-9967214C8B7C}"/>
    <cellStyle name="Header1" xfId="6870" xr:uid="{77192D33-DA9B-4265-B623-9F2E4FBE7329}"/>
    <cellStyle name="Header1 2" xfId="41541" xr:uid="{63C6E979-6753-42D4-91FE-6876B812DAE2}"/>
    <cellStyle name="Header1_Factbook" xfId="41542"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20" xr:uid="{1999E552-816E-4673-8390-D7675C723C4C}"/>
    <cellStyle name="Heading 1 10 2" xfId="27021" xr:uid="{68557C89-9BAC-4C38-A82D-965702854B4A}"/>
    <cellStyle name="Heading 1 10 3" xfId="27022" xr:uid="{057F5D9B-0A0C-4ECC-82AA-52E7CF83B109}"/>
    <cellStyle name="Heading 1 10_AVA DVA EL" xfId="27023" xr:uid="{925006BD-CA79-46A0-94DE-D8C79A9D9BBD}"/>
    <cellStyle name="Heading 1 11" xfId="27024" xr:uid="{3BA90D6F-1F18-454F-877E-6646976B438A}"/>
    <cellStyle name="Heading 1 11 2" xfId="27025" xr:uid="{CE6106B3-2C24-4CB5-B809-2F35B922ADC7}"/>
    <cellStyle name="Heading 1 11 3" xfId="27026" xr:uid="{83CB94F8-F852-43BD-970B-39978BDE8253}"/>
    <cellStyle name="Heading 1 11_AVA DVA EL" xfId="27027" xr:uid="{23952D43-4788-44E0-907A-96A9699FC5F2}"/>
    <cellStyle name="Heading 1 12" xfId="27028" xr:uid="{F377BE5E-43CD-4AE0-BF81-415B61168DE7}"/>
    <cellStyle name="Heading 1 12 2" xfId="27029" xr:uid="{96D1AB5B-8A20-4B82-8866-87B7D778A568}"/>
    <cellStyle name="Heading 1 12 3" xfId="27030" xr:uid="{E825E97A-F182-4E61-B795-C60473E07716}"/>
    <cellStyle name="Heading 1 12_AVA DVA EL" xfId="27031" xr:uid="{CC09B029-017D-49F7-A4DE-5517A7504D5A}"/>
    <cellStyle name="Heading 1 13" xfId="27032" xr:uid="{E2948139-BBD1-4B63-95CC-3CA12CDE2BAD}"/>
    <cellStyle name="Heading 1 13 2" xfId="27033" xr:uid="{AA9230C6-AB73-4E22-B8BC-897B08057330}"/>
    <cellStyle name="Heading 1 13 3" xfId="27034" xr:uid="{C60FA39F-E8D2-4112-844A-11A25525CBE6}"/>
    <cellStyle name="Heading 1 13_AVA DVA EL" xfId="27035" xr:uid="{813A10EE-E7CE-476C-BE2B-E98A322A3A75}"/>
    <cellStyle name="Heading 1 15" xfId="42722" xr:uid="{6C4B928A-E44A-4777-AB2C-93609FA750B6}"/>
    <cellStyle name="Heading 1 16" xfId="42761" xr:uid="{55AAE1D9-BA7D-4381-8D62-E820D67738D0}"/>
    <cellStyle name="Heading 1 17" xfId="42799" xr:uid="{E48D48A8-458E-4777-AF15-E5F6503BBD38}"/>
    <cellStyle name="Heading 1 2" xfId="6876" xr:uid="{256E057A-7A88-4D7F-8F9C-B04E973D5639}"/>
    <cellStyle name="Heading 1 2 2" xfId="27036" xr:uid="{F759D597-8A85-4283-8A05-A7E441B1A13D}"/>
    <cellStyle name="Heading 1 2 2 2" xfId="27037" xr:uid="{89DCBFD2-EBE4-44CE-B473-8C0614B9BDD2}"/>
    <cellStyle name="Heading 1 2 2 2 2" xfId="27038" xr:uid="{FAADA837-E490-4173-83EB-A9A16C18D5B9}"/>
    <cellStyle name="Heading 1 2 2 2 3" xfId="27039" xr:uid="{F549CEE0-B83E-4F5C-98F9-7FFD2788C446}"/>
    <cellStyle name="Heading 1 2 2 2_AVA DVA EL" xfId="27040" xr:uid="{2B7C09E1-B5CD-4F16-8A26-19B69D538A39}"/>
    <cellStyle name="Heading 1 2 2 3" xfId="27041" xr:uid="{8D6687E8-2448-4A82-920E-1982C97A07EE}"/>
    <cellStyle name="Heading 1 2 2 3 2" xfId="27042" xr:uid="{2BADC1E0-AE90-474F-8326-99806EC5F473}"/>
    <cellStyle name="Heading 1 2 2 3 3" xfId="27043" xr:uid="{05A0689E-AEC6-47D4-9964-04BF38FB3AE5}"/>
    <cellStyle name="Heading 1 2 2 3_AVA DVA EL" xfId="27044" xr:uid="{3612714B-8CF0-4561-95A8-3CDF31B9ECB5}"/>
    <cellStyle name="Heading 1 2 2 4" xfId="27045" xr:uid="{3026151E-5EEF-4ECB-9F6D-0F71CC22008B}"/>
    <cellStyle name="Heading 1 2 2 4 2" xfId="27046" xr:uid="{9F307D7B-E6C8-4DE7-A6F6-DD342482668B}"/>
    <cellStyle name="Heading 1 2 2 4 3" xfId="27047" xr:uid="{28BACADD-4082-4FD0-A3C2-2C7B61F76E41}"/>
    <cellStyle name="Heading 1 2 2 4_AVA DVA EL" xfId="27048" xr:uid="{6D408288-BA44-4978-9C8A-AE90B27EC690}"/>
    <cellStyle name="Heading 1 2 2 5" xfId="27049" xr:uid="{A5794A62-A981-4459-8816-1D58A54E8CE4}"/>
    <cellStyle name="Heading 1 2 2 5 2" xfId="27050" xr:uid="{698695C3-A2B4-4192-A9EC-02C79AEFA2EC}"/>
    <cellStyle name="Heading 1 2 2 5 3" xfId="27051" xr:uid="{CFEC093A-8B31-4762-87BB-6DA7DB5D2AA1}"/>
    <cellStyle name="Heading 1 2 2 5_AVA DVA EL" xfId="27052" xr:uid="{28D5E431-46A0-4A89-B2F7-AB275A87A429}"/>
    <cellStyle name="Heading 1 2 2 6" xfId="27053" xr:uid="{328E2B18-53B6-48B6-B762-F850A8AD6BFA}"/>
    <cellStyle name="Heading 1 2 2 6 2" xfId="27054" xr:uid="{46F22234-0FA6-40C0-838B-FB2E8E3A1F20}"/>
    <cellStyle name="Heading 1 2 2 6 3" xfId="27055" xr:uid="{6411701D-BBC4-4DA7-B7F6-87F653996650}"/>
    <cellStyle name="Heading 1 2 2 6_AVA DVA EL" xfId="27056" xr:uid="{91AEEE19-498F-4FC3-A7C5-23C379CACD4B}"/>
    <cellStyle name="Heading 1 2 2 7" xfId="27057" xr:uid="{D2826330-014A-41E6-BCF5-B626165DBC1D}"/>
    <cellStyle name="Heading 1 2 2_AVA DVA EL" xfId="27058" xr:uid="{CF5DF8A1-F621-407A-88B2-7FD074683291}"/>
    <cellStyle name="Heading 1 2 3" xfId="27059" xr:uid="{41DC72F3-C963-4BAD-B946-335FC64F4685}"/>
    <cellStyle name="Heading 1 2 3 2" xfId="27060" xr:uid="{FBA9E230-1991-4935-9F2B-24DDF7FE0978}"/>
    <cellStyle name="Heading 1 2 3 2 2" xfId="27061" xr:uid="{3C7A0375-A0F4-49F4-8FA1-211C56254A10}"/>
    <cellStyle name="Heading 1 2 3 2 3" xfId="27062" xr:uid="{DD69DE31-FE0E-48A8-8F56-EF1F768F4864}"/>
    <cellStyle name="Heading 1 2 3 2_AVA DVA EL" xfId="27063" xr:uid="{4B901D73-29D3-4B9C-A7F7-4E99B4627264}"/>
    <cellStyle name="Heading 1 2 3 3" xfId="27064" xr:uid="{F3C945A6-35B8-407A-9F90-AA160AF584F7}"/>
    <cellStyle name="Heading 1 2 3 4" xfId="27065" xr:uid="{5D8B1198-D478-4503-8734-CE4BA167E31D}"/>
    <cellStyle name="Heading 1 2 3_AVA DVA EL" xfId="27066" xr:uid="{A4AC7318-EE8C-4BE6-B21E-26EAD659FAE8}"/>
    <cellStyle name="Heading 1 2 4" xfId="27067" xr:uid="{5DEA4C63-DD72-4EEE-8933-517E8EE7BB2B}"/>
    <cellStyle name="Heading 1 2 4 2" xfId="27068" xr:uid="{73E0B1F2-CA16-4680-B95B-051A9B4F32D5}"/>
    <cellStyle name="Heading 1 2 4 3" xfId="27069" xr:uid="{4C4AA034-2563-4281-B94E-579CC7478C2B}"/>
    <cellStyle name="Heading 1 2 4_AVA DVA EL" xfId="27070" xr:uid="{2D7A695A-9858-4AEC-891C-7CD217C2CEDD}"/>
    <cellStyle name="Heading 1 2 5" xfId="27071" xr:uid="{97E774B5-EB60-4880-AE0E-6678B8415BE5}"/>
    <cellStyle name="Heading 1 2 5 2" xfId="27072" xr:uid="{760B6C6D-E62D-4D73-A92E-B1B596DEA54B}"/>
    <cellStyle name="Heading 1 2 5 3" xfId="27073" xr:uid="{2ECD78A2-AF74-44E6-8F3A-D903DCDE90EA}"/>
    <cellStyle name="Heading 1 2 5_AVA DVA EL" xfId="27074" xr:uid="{38C1AB91-BB39-4E1D-BB49-26037614DFFB}"/>
    <cellStyle name="Heading 1 2 6" xfId="27075" xr:uid="{4C9599B4-4487-4645-955F-29874345C394}"/>
    <cellStyle name="Heading 1 2 6 2" xfId="27076" xr:uid="{608C2A33-F9FD-4E3C-8A58-A34FC5DBC4E7}"/>
    <cellStyle name="Heading 1 2 6 3" xfId="27077" xr:uid="{C670FA3C-654F-4430-9ADE-26D6CFFFE6B1}"/>
    <cellStyle name="Heading 1 2 6_AVA DVA EL" xfId="27078" xr:uid="{920F2CBC-1947-41E5-AB5E-B420F986038E}"/>
    <cellStyle name="Heading 1 2 7" xfId="27079" xr:uid="{EC2BA1ED-1074-4AD1-81EE-AB07529ECD8C}"/>
    <cellStyle name="Heading 1 2 7 2" xfId="27080" xr:uid="{A1538E35-B047-4672-982D-1311E62213E1}"/>
    <cellStyle name="Heading 1 2 7 3" xfId="27081" xr:uid="{36146BB5-DE20-4F4C-B400-388BF30E8A41}"/>
    <cellStyle name="Heading 1 2 7_AVA DVA EL" xfId="27082" xr:uid="{09553E0E-7050-4C8D-8E89-5E675DC6F0E4}"/>
    <cellStyle name="Heading 1 2 8" xfId="27083" xr:uid="{CA6EFA08-D050-42E9-BFD7-80C25B7BA94F}"/>
    <cellStyle name="Heading 1 2_4Q16" xfId="27084" xr:uid="{64A2EAF9-233F-4ED8-8258-756008D478CD}"/>
    <cellStyle name="Heading 1 3" xfId="27085" xr:uid="{7308DB19-AEB8-4F7F-9974-61C9EAC64654}"/>
    <cellStyle name="Heading 1 3 2" xfId="27086" xr:uid="{54E7B86C-3DB8-418F-AC94-2B4C4A22E93B}"/>
    <cellStyle name="Heading 1 3 2 2" xfId="27087" xr:uid="{73F2E9FE-7A51-48F3-A827-2FF80D2C7EBD}"/>
    <cellStyle name="Heading 1 3 2 3" xfId="27088" xr:uid="{81508C69-C2B9-42E1-9351-C353E31811AE}"/>
    <cellStyle name="Heading 1 3 2_AVA DVA EL" xfId="27089" xr:uid="{AEBA1FCD-0DDD-4720-BEAA-C27AD8F85F3E}"/>
    <cellStyle name="Heading 1 3 3" xfId="27090" xr:uid="{C058E9FD-ED1A-469A-9006-6C9C371D6FD8}"/>
    <cellStyle name="Heading 1 3_AVA DVA EL" xfId="27091" xr:uid="{4F29B10E-046C-40FE-AA86-A691B9669D81}"/>
    <cellStyle name="Heading 1 4" xfId="27092" xr:uid="{D40A60D6-722C-444D-A007-03E44CFEA2F0}"/>
    <cellStyle name="Heading 1 4 2" xfId="27093" xr:uid="{363BA6A0-0416-4ACE-9439-9240D44C2C32}"/>
    <cellStyle name="Heading 1 4 2 2" xfId="27094" xr:uid="{20C67309-90AE-4990-917A-924CF9D4527A}"/>
    <cellStyle name="Heading 1 4 2 3" xfId="27095" xr:uid="{1E16DFA6-4DF9-4935-9460-2E6AD7041953}"/>
    <cellStyle name="Heading 1 4 2_AVA DVA EL" xfId="27096" xr:uid="{F58B663A-DE46-4FD7-B0FB-BF77F4C0ABEA}"/>
    <cellStyle name="Heading 1 4 3" xfId="27097" xr:uid="{70EB37C8-7A48-4989-9255-D5B10449B18B}"/>
    <cellStyle name="Heading 1 4 3 2" xfId="27098" xr:uid="{11A8C3F0-A899-4015-B4E2-8A9BB88DDE6B}"/>
    <cellStyle name="Heading 1 4 3 3" xfId="27099" xr:uid="{952FDDD7-E718-4584-8B38-5C2BD028C4D6}"/>
    <cellStyle name="Heading 1 4 3_AVA DVA EL" xfId="27100" xr:uid="{EB409C48-2EF9-4357-8236-C4AD44664551}"/>
    <cellStyle name="Heading 1 4 4" xfId="27101" xr:uid="{AEEC1C55-1D66-4B64-B156-4D513DF8F4C7}"/>
    <cellStyle name="Heading 1 4 4 2" xfId="27102" xr:uid="{046293E2-B589-4E09-A375-35F003FA6624}"/>
    <cellStyle name="Heading 1 4 4 3" xfId="27103" xr:uid="{2B1BCCB1-0A49-418A-85EC-5C9518D98219}"/>
    <cellStyle name="Heading 1 4 4_AVA DVA EL" xfId="27104" xr:uid="{8B9DA7AC-9767-4D0B-ABCC-3FE93151A254}"/>
    <cellStyle name="Heading 1 4 5" xfId="27105" xr:uid="{FAEF99E1-3000-40F5-AEBA-13745C043B61}"/>
    <cellStyle name="Heading 1 4_AVA DVA EL" xfId="27106" xr:uid="{907AD9FC-5664-4FF3-A288-8002DBC25604}"/>
    <cellStyle name="Heading 1 5" xfId="27107" xr:uid="{349EAA94-7CEB-444C-8D8B-1D9E7A9D02B2}"/>
    <cellStyle name="Heading 1 5 2" xfId="27108" xr:uid="{4D8BCF73-BF95-4E56-B367-0202A27D4E71}"/>
    <cellStyle name="Heading 1 5 2 2" xfId="27109" xr:uid="{09A6A6D6-4FF6-46D0-8A4B-F35BA23CF79A}"/>
    <cellStyle name="Heading 1 5 2 3" xfId="27110" xr:uid="{4FFF59C4-E7EC-47B1-BEDF-C93254172E6D}"/>
    <cellStyle name="Heading 1 5 2_AVA DVA EL" xfId="27111" xr:uid="{532018D5-48C9-4FF8-938D-D86385E37607}"/>
    <cellStyle name="Heading 1 5 3" xfId="27112" xr:uid="{F2B10754-8FB6-4572-919E-41433D2D5311}"/>
    <cellStyle name="Heading 1 5_AVA DVA EL" xfId="27113" xr:uid="{3F0335DA-40B3-4C78-BBD1-CFA7E2A11BB2}"/>
    <cellStyle name="Heading 1 6" xfId="27114" xr:uid="{36A0C4DA-17A9-48F9-8A5B-B40592BA6468}"/>
    <cellStyle name="Heading 1 6 2" xfId="27115" xr:uid="{63D1A0DA-2D06-4EA4-95D0-6564947D8246}"/>
    <cellStyle name="Heading 1 6 2 2" xfId="27116" xr:uid="{7D71AC68-022F-4B22-8C5C-2C9DF44E3B40}"/>
    <cellStyle name="Heading 1 6 2 3" xfId="27117" xr:uid="{5615CF17-0151-448B-BE7C-52DF044F49BF}"/>
    <cellStyle name="Heading 1 6 2_AVA DVA EL" xfId="27118" xr:uid="{2A687FC1-87FE-4982-ABC1-C9C0B90B3FA8}"/>
    <cellStyle name="Heading 1 6 3" xfId="27119" xr:uid="{72FC3287-9BBF-47D8-919B-A38840B47776}"/>
    <cellStyle name="Heading 1 6_AVA DVA EL" xfId="27120" xr:uid="{27716A54-027A-4A5A-8822-B9EA3A49C47C}"/>
    <cellStyle name="Heading 1 7" xfId="27121" xr:uid="{63951D53-0C31-4818-A9C5-295FE29FFF24}"/>
    <cellStyle name="Heading 1 7 2" xfId="27122" xr:uid="{06F98654-2E72-4716-B07F-966FDAB8C908}"/>
    <cellStyle name="Heading 1 7 2 2" xfId="27123" xr:uid="{85F79789-E430-42D1-B746-0833700C52F0}"/>
    <cellStyle name="Heading 1 7 2 3" xfId="27124" xr:uid="{DD3624FC-AE3F-4218-8B16-C3646827F18A}"/>
    <cellStyle name="Heading 1 7 2_AVA DVA EL" xfId="27125" xr:uid="{6BDDA432-07AD-44D6-B9CD-D2CFFC485276}"/>
    <cellStyle name="Heading 1 7 3" xfId="27126" xr:uid="{25152951-8083-4CFD-9E59-CCD2EDF8EFFE}"/>
    <cellStyle name="Heading 1 7_AVA DVA EL" xfId="27127" xr:uid="{67B69140-B4C3-490D-B392-7E74868E5FB8}"/>
    <cellStyle name="Heading 1 8" xfId="27128" xr:uid="{72767F9D-3DF3-4270-AAB9-0F0AD7F0E6E4}"/>
    <cellStyle name="Heading 1 8 2" xfId="27129" xr:uid="{EA095CBF-1B01-45A4-B7A6-74BDEF048CAF}"/>
    <cellStyle name="Heading 1 8 2 2" xfId="27130" xr:uid="{549FB936-1637-48F1-B49F-A0D55950AE8C}"/>
    <cellStyle name="Heading 1 8 2 3" xfId="27131" xr:uid="{02DC42B1-C641-4B6A-9936-AD13CF157CED}"/>
    <cellStyle name="Heading 1 8 2_AVA DVA EL" xfId="27132" xr:uid="{551D6240-DE21-45F1-B274-7BC5E6965C23}"/>
    <cellStyle name="Heading 1 8 3" xfId="27133" xr:uid="{2B1D6693-E99E-4B19-8A58-577C919589DE}"/>
    <cellStyle name="Heading 1 8_AVA DVA EL" xfId="27134" xr:uid="{57E1B165-7061-4A1F-AD6E-F918C4982D85}"/>
    <cellStyle name="Heading 1 9" xfId="27135" xr:uid="{68E3F702-D5B8-4C4C-87A1-F22AF7F3A3D7}"/>
    <cellStyle name="Heading 1 9 2" xfId="27136" xr:uid="{39CE59C8-E652-4A85-9EC8-45D146E85F17}"/>
    <cellStyle name="Heading 1 9 2 2" xfId="27137" xr:uid="{802C1ADA-4828-4556-A9A8-E2E05AB6BBCC}"/>
    <cellStyle name="Heading 1 9 2 3" xfId="27138" xr:uid="{162DF46B-4E62-4C07-93BF-0CC3E2337967}"/>
    <cellStyle name="Heading 1 9 2_AVA DVA EL" xfId="27139" xr:uid="{3F2855AB-98D7-4C8D-BC23-D1FC2A289FBA}"/>
    <cellStyle name="Heading 1 9 3" xfId="27140" xr:uid="{3C63C3F9-70D1-4AC0-8027-384257E2907D}"/>
    <cellStyle name="Heading 1 9_AVA DVA EL" xfId="27141" xr:uid="{3D74DFAD-493C-4467-BD09-61A039161C1D}"/>
    <cellStyle name="Heading 1 Above" xfId="6877" xr:uid="{08B955E9-C6DB-4030-B047-F39F66DB504F}"/>
    <cellStyle name="Heading 1 Above 2" xfId="27142" xr:uid="{C825173E-185D-4B19-997B-D1E4FE2AD704}"/>
    <cellStyle name="Heading 1 Above 3" xfId="27143" xr:uid="{AC810B4A-2C3F-4C12-A2B5-68D81C01A641}"/>
    <cellStyle name="Heading 1 Above_AVA DVA EL" xfId="27144" xr:uid="{D93AF481-F116-4E00-BDA6-BB76DDE17DE8}"/>
    <cellStyle name="Heading 1_06-Tilknytta 0906" xfId="40535" xr:uid="{7376A209-CE0D-44B7-943D-09196C4B6B3B}"/>
    <cellStyle name="Heading 1+" xfId="6878" xr:uid="{9883B53D-73ED-49AF-9CD5-D86E34FDB998}"/>
    <cellStyle name="Heading 1+ 2" xfId="6879" xr:uid="{5A41185C-2AC3-4EBA-ABFE-9EFA28FA220B}"/>
    <cellStyle name="Heading 1+ 3" xfId="27145" xr:uid="{C94E0DCB-0836-4C99-8F57-AAF76107573F}"/>
    <cellStyle name="Heading 1+_3Q19" xfId="6880" xr:uid="{308B1D57-25A8-4AA5-9398-75A61E5CE978}"/>
    <cellStyle name="Heading 2" xfId="6881" xr:uid="{5BB7268B-02A7-447B-83EF-EC9FE1250A00}"/>
    <cellStyle name="Heading 2 10" xfId="27146" xr:uid="{6140E5FD-5062-4FF2-8813-65E07FCCAB4F}"/>
    <cellStyle name="Heading 2 10 2" xfId="27147" xr:uid="{89247E77-7C56-4328-8BCA-BB9310FE3FB7}"/>
    <cellStyle name="Heading 2 10 3" xfId="27148" xr:uid="{42B15938-4958-47A7-BF46-49AC8B0F0725}"/>
    <cellStyle name="Heading 2 10_AVA DVA EL" xfId="27149" xr:uid="{A5F4FABB-3E2D-4FBB-AF40-78BFA8BB375A}"/>
    <cellStyle name="Heading 2 11" xfId="27150" xr:uid="{3D00D4A9-C105-4A19-A772-D55DC7D944CB}"/>
    <cellStyle name="Heading 2 11 2" xfId="27151" xr:uid="{A506D8D1-9C8E-4097-B840-2D597F37DA21}"/>
    <cellStyle name="Heading 2 11 3" xfId="27152" xr:uid="{D52FCD87-D14F-4E77-A387-2066E4268448}"/>
    <cellStyle name="Heading 2 11_AVA DVA EL" xfId="27153" xr:uid="{A6B9F723-3E9C-4A8A-8FB9-9772928221A1}"/>
    <cellStyle name="Heading 2 12" xfId="27154" xr:uid="{572197BD-FBA2-40E6-82B6-41D516BEB123}"/>
    <cellStyle name="Heading 2 12 2" xfId="27155" xr:uid="{31C379D1-DD27-415F-B930-E918E1D7B8F8}"/>
    <cellStyle name="Heading 2 12 3" xfId="27156" xr:uid="{36C9A136-E944-49F8-99DA-4DF57DBAB779}"/>
    <cellStyle name="Heading 2 12_AVA DVA EL" xfId="27157" xr:uid="{4CD94D4F-91C2-4376-BD1E-2D3CD946D1F7}"/>
    <cellStyle name="Heading 2 13" xfId="27158" xr:uid="{DF5DFE85-3DA9-4D21-83E7-F4C03D8C46D7}"/>
    <cellStyle name="Heading 2 13 2" xfId="27159" xr:uid="{92F7C75C-AF32-4419-8F39-531E010E5FE5}"/>
    <cellStyle name="Heading 2 13 3" xfId="27160" xr:uid="{21A7597E-CBEE-4470-9D71-AF320E26D15F}"/>
    <cellStyle name="Heading 2 13_AVA DVA EL" xfId="27161" xr:uid="{F62D688C-6678-4CEA-89DD-3A4713B3DBE1}"/>
    <cellStyle name="Heading 2 15" xfId="42723" xr:uid="{9E3DA96E-F214-42A9-9562-BF8B5E8FEA91}"/>
    <cellStyle name="Heading 2 16" xfId="42762" xr:uid="{C11AA46D-71C0-4A57-B2E1-42543EE592E4}"/>
    <cellStyle name="Heading 2 17" xfId="42800" xr:uid="{F019C883-ED2E-47DF-B422-D18686AA2B65}"/>
    <cellStyle name="Heading 2 2" xfId="6882" xr:uid="{7A0FCD1B-C298-46BE-B4D1-863B794690FA}"/>
    <cellStyle name="Heading 2 2 2" xfId="27162" xr:uid="{37046997-30E8-492B-97D3-1D9B8D46C9ED}"/>
    <cellStyle name="Heading 2 2 2 2" xfId="27163" xr:uid="{784F285F-67C8-4649-A200-F5289C9F0CB5}"/>
    <cellStyle name="Heading 2 2 2 2 2" xfId="27164" xr:uid="{3D941DAE-EDC4-4D6A-A953-8E08D00DD791}"/>
    <cellStyle name="Heading 2 2 2 2 3" xfId="27165" xr:uid="{0F96E012-939D-4B02-8DDB-807F065EFD3E}"/>
    <cellStyle name="Heading 2 2 2 2_AVA DVA EL" xfId="27166" xr:uid="{6E9132F2-D6A2-498D-9E79-9E07BC91FB78}"/>
    <cellStyle name="Heading 2 2 2 3" xfId="27167" xr:uid="{C3B617BF-0FCB-4EFC-B0FC-7EEC24F0D72B}"/>
    <cellStyle name="Heading 2 2 2 3 2" xfId="27168" xr:uid="{D0FA3748-923C-4124-BAAB-3D976864DC1B}"/>
    <cellStyle name="Heading 2 2 2 3 3" xfId="27169" xr:uid="{5994BD10-70A7-48A3-B55F-999DE5F5A101}"/>
    <cellStyle name="Heading 2 2 2 3_AVA DVA EL" xfId="27170" xr:uid="{E521E361-4610-45BD-960D-C61759AD0FC0}"/>
    <cellStyle name="Heading 2 2 2 4" xfId="27171" xr:uid="{82FADD95-B949-46AE-B734-3C901281103D}"/>
    <cellStyle name="Heading 2 2 2 4 2" xfId="27172" xr:uid="{B684B9E9-CBBE-47A0-874A-4C4464CBA9FC}"/>
    <cellStyle name="Heading 2 2 2 4 3" xfId="27173" xr:uid="{0376EAEA-D7E1-4356-BE96-94EF14A4760F}"/>
    <cellStyle name="Heading 2 2 2 4_AVA DVA EL" xfId="27174" xr:uid="{1650CC21-E744-4EEF-9703-CAE467B7E035}"/>
    <cellStyle name="Heading 2 2 2 5" xfId="27175" xr:uid="{1E3B4E97-B4D1-4749-90EA-B8A5BA93078B}"/>
    <cellStyle name="Heading 2 2 2 5 2" xfId="27176" xr:uid="{FE228AF2-B682-48B5-9650-032B2FE02232}"/>
    <cellStyle name="Heading 2 2 2 5 3" xfId="27177" xr:uid="{85DB4C67-747F-4D36-9215-E4BA0ED0CF1F}"/>
    <cellStyle name="Heading 2 2 2 5_AVA DVA EL" xfId="27178" xr:uid="{A7878B06-58D2-4482-ADA0-8357423E63F9}"/>
    <cellStyle name="Heading 2 2 2 6" xfId="27179" xr:uid="{FD3CD6E8-8839-4769-B0B3-565C06E091FC}"/>
    <cellStyle name="Heading 2 2 2 6 2" xfId="27180" xr:uid="{ECEE7C82-92EC-48BB-AA29-C451EF9F2B36}"/>
    <cellStyle name="Heading 2 2 2 6 3" xfId="27181" xr:uid="{2516E14B-57CE-4F99-A742-9F01D0D89331}"/>
    <cellStyle name="Heading 2 2 2 6_AVA DVA EL" xfId="27182" xr:uid="{681DD34B-7ECD-475D-BE10-C8739D93349E}"/>
    <cellStyle name="Heading 2 2 2 7" xfId="27183" xr:uid="{679B35B3-6440-4906-8F78-19EB5D1C9237}"/>
    <cellStyle name="Heading 2 2 2_AVA DVA EL" xfId="27184" xr:uid="{F61C6F0A-3025-4591-8D3D-1D9714EDDE4B}"/>
    <cellStyle name="Heading 2 2 3" xfId="27185" xr:uid="{1A6D6E12-E14A-4FCA-A24D-8325243B7D7D}"/>
    <cellStyle name="Heading 2 2 3 2" xfId="27186" xr:uid="{D2C8A821-444B-4219-B794-EC566720609F}"/>
    <cellStyle name="Heading 2 2 3 2 2" xfId="27187" xr:uid="{F0FE545D-FE0F-4ABA-B0B5-06D81F569874}"/>
    <cellStyle name="Heading 2 2 3 2 3" xfId="27188" xr:uid="{F8C1B10F-B41F-4404-8776-6F5F419257AA}"/>
    <cellStyle name="Heading 2 2 3 2_AVA DVA EL" xfId="27189" xr:uid="{279992A5-D32A-40FD-BE2A-A6F54584EEB5}"/>
    <cellStyle name="Heading 2 2 3 3" xfId="27190" xr:uid="{CE9305A5-DBC6-46D1-B9D0-98A091C58E7F}"/>
    <cellStyle name="Heading 2 2 3 4" xfId="27191" xr:uid="{99E4325C-1C5F-441C-BAFF-7F65A9802998}"/>
    <cellStyle name="Heading 2 2 3_AVA DVA EL" xfId="27192" xr:uid="{C716E27D-2E93-49D5-99C8-1E6DD6C4F1CA}"/>
    <cellStyle name="Heading 2 2 4" xfId="27193" xr:uid="{46436C95-FE18-4DB8-8D22-2AC896D1306C}"/>
    <cellStyle name="Heading 2 2 4 2" xfId="27194" xr:uid="{70948278-7CD8-4E22-9807-7C8477F91C23}"/>
    <cellStyle name="Heading 2 2 4 3" xfId="27195" xr:uid="{AC8A3DEC-2184-4403-9404-72C50DD33147}"/>
    <cellStyle name="Heading 2 2 4_AVA DVA EL" xfId="27196" xr:uid="{CEEF64A0-C366-4FD0-86F3-323A9FCB02D9}"/>
    <cellStyle name="Heading 2 2 5" xfId="27197" xr:uid="{43F83644-4E82-4E7C-88D3-796E388F8153}"/>
    <cellStyle name="Heading 2 2 5 2" xfId="27198" xr:uid="{F50386B3-F97A-4F30-B88A-2DB704B39A73}"/>
    <cellStyle name="Heading 2 2 5 3" xfId="27199" xr:uid="{C8E314E1-7055-4ED3-8F2F-0B425561DF55}"/>
    <cellStyle name="Heading 2 2 5_AVA DVA EL" xfId="27200" xr:uid="{FCF6D25D-E6B6-4C01-BCBD-D8CB2BAEABAD}"/>
    <cellStyle name="Heading 2 2 6" xfId="27201" xr:uid="{DA8EB3FF-CFB6-4983-A1D0-665C145975E0}"/>
    <cellStyle name="Heading 2 2 6 2" xfId="27202" xr:uid="{44D5CFF2-2BDB-4FCE-AA50-F9D46CC6C821}"/>
    <cellStyle name="Heading 2 2 6 3" xfId="27203" xr:uid="{788DF7DD-F989-46F4-8A4D-C4C75C6F89E3}"/>
    <cellStyle name="Heading 2 2 6_AVA DVA EL" xfId="27204" xr:uid="{8CF2D146-E44B-48C8-9502-E98E232AAEEA}"/>
    <cellStyle name="Heading 2 2 7" xfId="27205" xr:uid="{34F18C71-0724-4ED2-8768-80A672BB1D1E}"/>
    <cellStyle name="Heading 2 2 7 2" xfId="27206" xr:uid="{34FAE87A-B54C-4249-9BCD-B990D883005E}"/>
    <cellStyle name="Heading 2 2 7 3" xfId="27207" xr:uid="{4920913E-E95A-4EC3-8EAF-E11003D0610D}"/>
    <cellStyle name="Heading 2 2 7_AVA DVA EL" xfId="27208" xr:uid="{8DD1E231-3705-48FB-915C-2E628DBB328F}"/>
    <cellStyle name="Heading 2 2 8" xfId="27209" xr:uid="{D4EA0C55-08DA-4924-9138-D0740BAC1745}"/>
    <cellStyle name="Heading 2 2_4Q16" xfId="27210" xr:uid="{EF3DF54F-42A7-4261-A51B-21397BA85D31}"/>
    <cellStyle name="Heading 2 3" xfId="27211" xr:uid="{C52AD759-E3FB-4701-8026-08E794259F01}"/>
    <cellStyle name="Heading 2 3 2" xfId="27212" xr:uid="{DEA22AA8-1AC0-48B8-A645-CF048EAFC0B1}"/>
    <cellStyle name="Heading 2 3 2 2" xfId="27213" xr:uid="{9DC93AD0-95B7-4306-AFD5-C638743831A3}"/>
    <cellStyle name="Heading 2 3 2 3" xfId="27214" xr:uid="{2B50F456-E7FA-4721-AD18-970C4F359202}"/>
    <cellStyle name="Heading 2 3 2_AVA DVA EL" xfId="27215" xr:uid="{EF3F4EA1-CF03-44E9-8376-EEAD7D72B177}"/>
    <cellStyle name="Heading 2 3 3" xfId="27216" xr:uid="{BA394D14-5534-4271-A6A8-E9E5D40E24D4}"/>
    <cellStyle name="Heading 2 3_AVA DVA EL" xfId="27217" xr:uid="{B4D651FC-F2A2-49DD-8362-1035779ED8BF}"/>
    <cellStyle name="Heading 2 4" xfId="27218" xr:uid="{35EF0DC5-288B-433C-BA32-DF871AFFA346}"/>
    <cellStyle name="Heading 2 4 2" xfId="27219" xr:uid="{F69661DD-92FA-41A1-BDFE-3EBED6B193A8}"/>
    <cellStyle name="Heading 2 4 2 2" xfId="27220" xr:uid="{AD0437AD-80CA-4048-9083-DA9B545A70BB}"/>
    <cellStyle name="Heading 2 4 2 3" xfId="27221" xr:uid="{E8034061-F956-49A1-B720-069838347BA0}"/>
    <cellStyle name="Heading 2 4 2_AVA DVA EL" xfId="27222" xr:uid="{60227490-2E40-4353-B3FA-FDA319D3D711}"/>
    <cellStyle name="Heading 2 4 3" xfId="27223" xr:uid="{9BFF785F-FC12-43D1-BA14-F0B0D9514F1D}"/>
    <cellStyle name="Heading 2 4 3 2" xfId="27224" xr:uid="{EE77F086-6EC0-41AD-9827-CE1D7A6586EB}"/>
    <cellStyle name="Heading 2 4 3 3" xfId="27225" xr:uid="{1F16326B-0687-4764-93C9-E65EB602326D}"/>
    <cellStyle name="Heading 2 4 3_AVA DVA EL" xfId="27226" xr:uid="{A6E8732B-D916-449C-AC79-F14C49B33AD2}"/>
    <cellStyle name="Heading 2 4 4" xfId="27227" xr:uid="{B7F42398-3F72-4D93-A5FE-538E31305FB3}"/>
    <cellStyle name="Heading 2 4 4 2" xfId="27228" xr:uid="{B3AA6DBF-D646-4EB5-A8E3-A8780E0D8A59}"/>
    <cellStyle name="Heading 2 4 4 3" xfId="27229" xr:uid="{E74BC187-0E59-456F-8948-5E8110B61AD3}"/>
    <cellStyle name="Heading 2 4 4_AVA DVA EL" xfId="27230" xr:uid="{9DA4C36D-E7BF-42FF-B7AA-9C5F804DDBA8}"/>
    <cellStyle name="Heading 2 4 5" xfId="27231" xr:uid="{E2D914E2-76FF-4087-9650-F132C41078B5}"/>
    <cellStyle name="Heading 2 4_AVA DVA EL" xfId="27232" xr:uid="{DCE4F0C8-0486-4E57-8B3C-D357EFB683FC}"/>
    <cellStyle name="Heading 2 5" xfId="27233" xr:uid="{77AD877F-3A1E-4637-B02B-2E3582486683}"/>
    <cellStyle name="Heading 2 5 2" xfId="27234" xr:uid="{62237001-CFF9-4BD4-BA30-3BD0256FBCD3}"/>
    <cellStyle name="Heading 2 5 2 2" xfId="27235" xr:uid="{61996763-606F-421E-90D5-E006E245F79A}"/>
    <cellStyle name="Heading 2 5 2 3" xfId="27236" xr:uid="{9DDF0FE5-00FD-4D5B-978D-49B5B9109A37}"/>
    <cellStyle name="Heading 2 5 2_AVA DVA EL" xfId="27237" xr:uid="{6482C8B2-7A9A-430A-9EF7-C4CE3BDD8A86}"/>
    <cellStyle name="Heading 2 5 3" xfId="27238" xr:uid="{7DB9F290-22B9-4CFF-9B17-25372C5CCCC4}"/>
    <cellStyle name="Heading 2 5_AVA DVA EL" xfId="27239" xr:uid="{B5AFA14A-EE08-4B0B-BBB3-9BEA30D36040}"/>
    <cellStyle name="Heading 2 6" xfId="27240" xr:uid="{A639A381-B597-45B3-BA02-EA714A4F10B1}"/>
    <cellStyle name="Heading 2 6 2" xfId="27241" xr:uid="{E12E3063-0D62-4E97-813E-3E357B529ADE}"/>
    <cellStyle name="Heading 2 6 2 2" xfId="27242" xr:uid="{64D9AF73-F520-4F17-B372-58F02BDEE8EB}"/>
    <cellStyle name="Heading 2 6 2 3" xfId="27243" xr:uid="{F29EFDC4-F9DC-47C3-AFB1-E2D7D52EAF07}"/>
    <cellStyle name="Heading 2 6 2_AVA DVA EL" xfId="27244" xr:uid="{A126A28B-05B2-49FE-A96A-0AE7B8215580}"/>
    <cellStyle name="Heading 2 6 3" xfId="27245" xr:uid="{A0598D44-5938-4A1C-B7FC-28FD658C3C63}"/>
    <cellStyle name="Heading 2 6_AVA DVA EL" xfId="27246" xr:uid="{5AF8B60E-6CBE-40FA-9650-77EACCE436AC}"/>
    <cellStyle name="Heading 2 7" xfId="27247" xr:uid="{747D5BEA-E62C-4A3D-8004-972B27E18B7B}"/>
    <cellStyle name="Heading 2 7 2" xfId="27248" xr:uid="{6F49DF12-492C-47A7-A0F4-6CA387E235D4}"/>
    <cellStyle name="Heading 2 7 2 2" xfId="27249" xr:uid="{B5820D62-CD5A-4C07-9049-297F3AA15B0C}"/>
    <cellStyle name="Heading 2 7 2 3" xfId="27250" xr:uid="{803979F3-1C29-4DAB-ACDC-9807E68E382A}"/>
    <cellStyle name="Heading 2 7 2_AVA DVA EL" xfId="27251" xr:uid="{235ED209-F523-49BC-AACA-F8966E2E995B}"/>
    <cellStyle name="Heading 2 7 3" xfId="27252" xr:uid="{0443C094-1AFF-45FF-A695-C9AEE30FB7D3}"/>
    <cellStyle name="Heading 2 7_AVA DVA EL" xfId="27253" xr:uid="{5C53AF34-8ED8-486D-ABBE-DEBE98962864}"/>
    <cellStyle name="Heading 2 8" xfId="27254" xr:uid="{62976279-54CA-4350-A1D9-3A7E2BE810B4}"/>
    <cellStyle name="Heading 2 8 2" xfId="27255" xr:uid="{31DDE712-D742-49CA-9458-352D5710E3E0}"/>
    <cellStyle name="Heading 2 8 2 2" xfId="27256" xr:uid="{D2B7208E-775E-4ED7-A759-A9A68C22EA97}"/>
    <cellStyle name="Heading 2 8 2 3" xfId="27257" xr:uid="{B1250AB3-BABB-4D5A-9473-CAEAA4D69B02}"/>
    <cellStyle name="Heading 2 8 2_AVA DVA EL" xfId="27258" xr:uid="{7D581015-E675-4138-9CAF-C85BCA2BEFC9}"/>
    <cellStyle name="Heading 2 8 3" xfId="27259" xr:uid="{E0ACCC80-9271-49ED-A7AF-DD30CF6F4565}"/>
    <cellStyle name="Heading 2 8_AVA DVA EL" xfId="27260" xr:uid="{516710FF-3F3D-4654-B562-E2FFA6BD1BBB}"/>
    <cellStyle name="Heading 2 9" xfId="27261" xr:uid="{80E90021-6B6A-49DB-9B73-DB1EE4D4A310}"/>
    <cellStyle name="Heading 2 9 2" xfId="27262" xr:uid="{A989F37F-777B-4125-8E8F-FC4070A2C163}"/>
    <cellStyle name="Heading 2 9 2 2" xfId="27263" xr:uid="{43268998-A659-47CC-B44C-701F8713835F}"/>
    <cellStyle name="Heading 2 9 2 3" xfId="27264" xr:uid="{927A1EDF-4ADD-4426-8FE8-16C4E963B5E0}"/>
    <cellStyle name="Heading 2 9 2_AVA DVA EL" xfId="27265" xr:uid="{95ACD3EE-E9FC-45ED-9F21-1303024C09E8}"/>
    <cellStyle name="Heading 2 9 3" xfId="27266" xr:uid="{D725F65A-9EC6-4EE0-97EF-A850885CFC4E}"/>
    <cellStyle name="Heading 2 9_AVA DVA EL" xfId="27267" xr:uid="{21C6F161-8A18-4F78-98CA-9D96FE069880}"/>
    <cellStyle name="Heading 2 Below" xfId="6883" xr:uid="{120C4DB7-47B3-4162-8FD5-DD4D225A256D}"/>
    <cellStyle name="Heading 2 Below 2" xfId="27268" xr:uid="{85565A59-4A30-4F8C-A56C-2FC087C7E000}"/>
    <cellStyle name="Heading 2 Below 3" xfId="27269" xr:uid="{41F6AE6D-BFE2-479E-8E9E-CC4DE1CBAADA}"/>
    <cellStyle name="Heading 2 Below_AVA DVA EL" xfId="27270" xr:uid="{9E49784A-90F9-4541-AC33-BEA0B2DB799B}"/>
    <cellStyle name="Heading 2_06-Tilknytta 0906" xfId="40536" xr:uid="{D6AC218C-1A00-460F-8AA5-77904A707772}"/>
    <cellStyle name="Heading 2+" xfId="6884" xr:uid="{196393E0-1A12-4142-8245-790F949CFA7C}"/>
    <cellStyle name="Heading 2+ 2" xfId="6885" xr:uid="{160AC16D-9498-4CE1-8A29-6AFD812C2868}"/>
    <cellStyle name="Heading 2+ 3" xfId="27271" xr:uid="{F6FD4F99-E9D6-4D71-AB30-E7A5D60AB39D}"/>
    <cellStyle name="Heading 2+_3Q19" xfId="6886" xr:uid="{FFAEC6A5-8C6E-41C5-960A-9424648D397C}"/>
    <cellStyle name="Heading 3" xfId="6887" xr:uid="{2B4FD17D-DF0A-4300-8B1A-66343EECD788}"/>
    <cellStyle name="Heading 3 10" xfId="27272" xr:uid="{B68F5104-2A23-477A-8BA6-2CBCCEE91CD3}"/>
    <cellStyle name="Heading 3 10 2" xfId="27273" xr:uid="{62460B4E-1A4D-45DC-8C14-26C4AAB7C837}"/>
    <cellStyle name="Heading 3 10 3" xfId="27274" xr:uid="{E15E387C-E9F0-42BF-925A-E3716D0C70AE}"/>
    <cellStyle name="Heading 3 10_AVA DVA EL" xfId="27275" xr:uid="{F55509F9-5B9F-4B6E-BE02-4EAB4FC1FCD8}"/>
    <cellStyle name="Heading 3 11" xfId="27276" xr:uid="{CE42200D-13ED-4CA7-BD0A-F9C56019FF58}"/>
    <cellStyle name="Heading 3 11 2" xfId="27277" xr:uid="{796C7C3C-96B5-4BAD-96E4-F179B221B944}"/>
    <cellStyle name="Heading 3 11 3" xfId="27278" xr:uid="{07CAEDF8-1814-4665-AAA7-47706F656145}"/>
    <cellStyle name="Heading 3 11_AVA DVA EL" xfId="27279" xr:uid="{FA7064D6-4B66-46FC-83E3-B812427419E0}"/>
    <cellStyle name="Heading 3 12" xfId="27280" xr:uid="{A9640449-11B6-4C69-B474-B122221FC584}"/>
    <cellStyle name="Heading 3 12 2" xfId="27281" xr:uid="{9754C2C6-6DD9-4E55-81EB-75B1832C678E}"/>
    <cellStyle name="Heading 3 12 3" xfId="27282" xr:uid="{29835268-5BD7-4DED-812B-5A993BE5CACF}"/>
    <cellStyle name="Heading 3 12_AVA DVA EL" xfId="27283" xr:uid="{1550FD20-5526-456A-9DD4-72526DEFF63A}"/>
    <cellStyle name="Heading 3 13" xfId="27284" xr:uid="{BC2747EF-DBC6-444B-87C6-BAF98CC2ACAA}"/>
    <cellStyle name="Heading 3 13 2" xfId="27285" xr:uid="{55D032D6-E057-4724-84A3-0B6DE86F476B}"/>
    <cellStyle name="Heading 3 13 3" xfId="27286" xr:uid="{15EA59CC-1EE2-4FB7-8553-AB1C82343233}"/>
    <cellStyle name="Heading 3 13_AVA DVA EL" xfId="27287" xr:uid="{064E0A86-EE30-4683-AFDB-2DCF53F60EFC}"/>
    <cellStyle name="Heading 3 15" xfId="42724" xr:uid="{39CE711E-E035-4C18-933C-D78CD244B6C3}"/>
    <cellStyle name="Heading 3 16" xfId="42763" xr:uid="{B2BCC54F-E3C2-4A35-AD05-F018B59351B3}"/>
    <cellStyle name="Heading 3 17" xfId="42801" xr:uid="{CEA7A79D-69BB-4AD2-B8A0-B0FA925E24EB}"/>
    <cellStyle name="Heading 3 2" xfId="6888" xr:uid="{644D2E89-2FB4-4A14-A6E9-EECD5774C91C}"/>
    <cellStyle name="Heading 3 2 10" xfId="27288" xr:uid="{9D2C0D35-17F9-456F-9A53-7071D50E2698}"/>
    <cellStyle name="Heading 3 2 10 2" xfId="27289" xr:uid="{20052460-738E-4C8D-B689-A75CFE9C4219}"/>
    <cellStyle name="Heading 3 2 10 3" xfId="27290" xr:uid="{97851F67-7AF3-41A8-9AB3-574CFFD26E87}"/>
    <cellStyle name="Heading 3 2 10_AVA DVA EL" xfId="27291" xr:uid="{547CA09A-5892-4330-B76D-4652565A335A}"/>
    <cellStyle name="Heading 3 2 11" xfId="27292" xr:uid="{37B11E4A-6BDB-4CEC-9E30-7DC9DBF4EC48}"/>
    <cellStyle name="Heading 3 2 11 2" xfId="27293" xr:uid="{A70B8681-A46A-4F6F-B362-4046F2674529}"/>
    <cellStyle name="Heading 3 2 11 3" xfId="27294" xr:uid="{B359CECF-83A5-4D44-B4AB-618C787623C9}"/>
    <cellStyle name="Heading 3 2 11_AVA DVA EL" xfId="27295" xr:uid="{C61E0AC0-01C4-4648-A976-11B0344BEBE1}"/>
    <cellStyle name="Heading 3 2 12" xfId="27296" xr:uid="{4199FE0C-AAB2-4B82-A095-81C3550E4211}"/>
    <cellStyle name="Heading 3 2 2" xfId="27297" xr:uid="{F51A7667-CB7F-445C-90C6-376E9D6A5CD6}"/>
    <cellStyle name="Heading 3 2 2 2" xfId="27298" xr:uid="{A50E0793-E1C0-4B54-860E-2FAD1A46ACFE}"/>
    <cellStyle name="Heading 3 2 2 2 2" xfId="27299" xr:uid="{E28D6013-E5BC-4DA8-B8F8-6ADA2CA7D0D3}"/>
    <cellStyle name="Heading 3 2 2 2 3" xfId="27300" xr:uid="{E2A6AFFE-C999-4B34-99B2-F6B10741D8A5}"/>
    <cellStyle name="Heading 3 2 2 2_AVA DVA EL" xfId="27301" xr:uid="{C0C52BDE-8763-4CC8-97BF-B2AB59394B8A}"/>
    <cellStyle name="Heading 3 2 2 3" xfId="27302" xr:uid="{97BA120B-8508-4D50-9C7A-F0D2B1FCEFB9}"/>
    <cellStyle name="Heading 3 2 2 3 2" xfId="27303" xr:uid="{0852D435-AF20-4D34-89D2-D70DD749C7D6}"/>
    <cellStyle name="Heading 3 2 2 3 3" xfId="27304" xr:uid="{6678CD71-506F-4134-9247-BC3F2B2C43A2}"/>
    <cellStyle name="Heading 3 2 2 3_AVA DVA EL" xfId="27305" xr:uid="{3FA4D985-66D9-4CB4-B3C3-24D86481E0F6}"/>
    <cellStyle name="Heading 3 2 2 4" xfId="27306" xr:uid="{E8446A5E-0538-40B5-8C27-787C7E97EE26}"/>
    <cellStyle name="Heading 3 2 2 4 2" xfId="27307" xr:uid="{A062D293-3873-447E-913B-872755617CAE}"/>
    <cellStyle name="Heading 3 2 2 4 3" xfId="27308" xr:uid="{C86C2175-2AEB-4DCC-BE99-BA15331A0FF7}"/>
    <cellStyle name="Heading 3 2 2 4_AVA DVA EL" xfId="27309" xr:uid="{094D5A52-0974-4929-9971-A389612D1AEA}"/>
    <cellStyle name="Heading 3 2 2 5" xfId="27310" xr:uid="{56C20DDD-FEAC-4310-A29B-0F72781A13B6}"/>
    <cellStyle name="Heading 3 2 2 5 2" xfId="27311" xr:uid="{E2C66875-4F83-4447-B82B-7D2725402770}"/>
    <cellStyle name="Heading 3 2 2 5 3" xfId="27312" xr:uid="{9A419906-430E-4797-88DB-38D284F7B991}"/>
    <cellStyle name="Heading 3 2 2 5_AVA DVA EL" xfId="27313" xr:uid="{F68DF011-54CE-4790-B778-1B3566F4F9C2}"/>
    <cellStyle name="Heading 3 2 2 6" xfId="27314" xr:uid="{D65CC73B-0D94-4FAF-825F-9E70CA5DC795}"/>
    <cellStyle name="Heading 3 2 2 6 2" xfId="27315" xr:uid="{49A104C2-EB6A-4F33-9777-2B0310EA795B}"/>
    <cellStyle name="Heading 3 2 2 6 3" xfId="27316" xr:uid="{DB4CF207-0B35-4FC5-9D7E-8C13055AEAAF}"/>
    <cellStyle name="Heading 3 2 2 6_AVA DVA EL" xfId="27317" xr:uid="{1A56348C-5AA0-4410-B44F-A10DDA6CDA05}"/>
    <cellStyle name="Heading 3 2 2 7" xfId="27318" xr:uid="{D4BE7B1C-E141-4507-B411-87BDA6D6838E}"/>
    <cellStyle name="Heading 3 2 2_AVA DVA EL" xfId="27319" xr:uid="{F731CE74-4EBB-42E2-9BB3-2BE0EEEAAB0C}"/>
    <cellStyle name="Heading 3 2 3" xfId="27320" xr:uid="{C3DB6422-CCBF-4CC0-85A1-6B27D14A3863}"/>
    <cellStyle name="Heading 3 2 3 2" xfId="27321" xr:uid="{5B8CF526-4A2A-4E64-9B22-C980BED804E1}"/>
    <cellStyle name="Heading 3 2 3 2 2" xfId="27322" xr:uid="{58FF66EE-1D93-47F7-A5C6-17596E21FFFB}"/>
    <cellStyle name="Heading 3 2 3 2 3" xfId="27323" xr:uid="{22AEBA93-9757-4AC0-8242-26287CF9BC38}"/>
    <cellStyle name="Heading 3 2 3 2_AVA DVA EL" xfId="27324" xr:uid="{2B736D47-1C03-4A38-8CBB-AF9B5DAC88AE}"/>
    <cellStyle name="Heading 3 2 3 3" xfId="27325" xr:uid="{93DD44F7-E9A1-42FC-B82A-580C2F02B33B}"/>
    <cellStyle name="Heading 3 2 3 4" xfId="27326" xr:uid="{69661537-5EC8-44FA-8C1E-8037BC74A0B4}"/>
    <cellStyle name="Heading 3 2 3_AVA DVA EL" xfId="27327" xr:uid="{030E552B-4A5E-4ADB-9EDF-08ECA864F2AD}"/>
    <cellStyle name="Heading 3 2 4" xfId="27328" xr:uid="{3278A6B5-FFC7-4A6D-9865-D16995A6ACC8}"/>
    <cellStyle name="Heading 3 2 4 2" xfId="27329" xr:uid="{86D62684-3990-4D93-A550-BD5012D21701}"/>
    <cellStyle name="Heading 3 2 4 3" xfId="27330" xr:uid="{286502E6-46A7-4C19-9383-9C4BEFC77F1B}"/>
    <cellStyle name="Heading 3 2 4_AVA DVA EL" xfId="27331" xr:uid="{6EA010B5-EF17-4F6D-9688-800734D0B2E2}"/>
    <cellStyle name="Heading 3 2 5" xfId="27332" xr:uid="{4CAA64E3-4463-4DD0-B4DC-F23B814EDD93}"/>
    <cellStyle name="Heading 3 2 5 2" xfId="27333" xr:uid="{331C30EC-551C-4983-BE85-F007A9F6BCF3}"/>
    <cellStyle name="Heading 3 2 5 3" xfId="27334" xr:uid="{FEDE5F40-1BA3-45F7-A5BF-0E59FD18F454}"/>
    <cellStyle name="Heading 3 2 5_AVA DVA EL" xfId="27335" xr:uid="{59AB555A-CA6D-4D5A-BBA2-6844486A9D81}"/>
    <cellStyle name="Heading 3 2 6" xfId="27336" xr:uid="{F93D7DE3-2E2B-45C4-9D58-3399478C05E0}"/>
    <cellStyle name="Heading 3 2 6 2" xfId="27337" xr:uid="{825CCEFE-54E1-42CC-B37C-CCE685E3FEE5}"/>
    <cellStyle name="Heading 3 2 6 2 2" xfId="27338" xr:uid="{A194A0AE-B017-4F0F-867E-8EF3DB5175F2}"/>
    <cellStyle name="Heading 3 2 6 2 3" xfId="27339" xr:uid="{9B935365-A573-49BF-8D52-EA749C08CD23}"/>
    <cellStyle name="Heading 3 2 6 2_AVA DVA EL" xfId="27340" xr:uid="{527B9DA4-9804-48BF-ACDC-5A3D041E381D}"/>
    <cellStyle name="Heading 3 2 6 3" xfId="27341" xr:uid="{3882EAD6-85A2-45B9-95BB-AC8695ED8138}"/>
    <cellStyle name="Heading 3 2 6 4" xfId="27342" xr:uid="{23CA783B-3647-4A7C-B466-58AE29304FB3}"/>
    <cellStyle name="Heading 3 2 6_AVA DVA EL" xfId="27343" xr:uid="{50E3A624-3EA8-4276-A57C-3D5DA7DBFEA3}"/>
    <cellStyle name="Heading 3 2 7" xfId="27344" xr:uid="{E661A37A-F7B2-4161-AAD9-A8CB773DA412}"/>
    <cellStyle name="Heading 3 2 7 2" xfId="27345" xr:uid="{3531F975-14A5-43D6-8AA9-A0A626FEBB58}"/>
    <cellStyle name="Heading 3 2 7 2 2" xfId="27346" xr:uid="{09E161A1-ACCB-4542-BCA0-FA9A5A3D01F5}"/>
    <cellStyle name="Heading 3 2 7 2 3" xfId="27347" xr:uid="{F006BB66-A9E0-430F-9846-30211597F629}"/>
    <cellStyle name="Heading 3 2 7 2_AVA DVA EL" xfId="27348" xr:uid="{DB7CD390-488F-46A9-A356-8AD7A1907FD6}"/>
    <cellStyle name="Heading 3 2 7 3" xfId="27349" xr:uid="{B04EB65F-9066-4AFF-B52D-70D4E64F8519}"/>
    <cellStyle name="Heading 3 2 7 4" xfId="27350" xr:uid="{0E4E836F-07AA-40C8-A9EE-A418F11EDF71}"/>
    <cellStyle name="Heading 3 2 7_AVA DVA EL" xfId="27351" xr:uid="{60713368-5567-4665-A798-067FE0CABC4B}"/>
    <cellStyle name="Heading 3 2 8" xfId="27352" xr:uid="{7208B6DF-7DED-4338-8001-B4444A58BF1D}"/>
    <cellStyle name="Heading 3 2 8 2" xfId="27353" xr:uid="{C5AEF3FD-8341-43FF-AEF7-04685A10E304}"/>
    <cellStyle name="Heading 3 2 8 2 2" xfId="27354" xr:uid="{B5982693-22BD-47B0-9F68-649081F10BED}"/>
    <cellStyle name="Heading 3 2 8 2 3" xfId="27355" xr:uid="{88F410F8-4842-42DA-B799-8AC81EEC791B}"/>
    <cellStyle name="Heading 3 2 8 2_AVA DVA EL" xfId="27356" xr:uid="{C17FF88C-1696-4CE8-A9EF-D871F2E1451C}"/>
    <cellStyle name="Heading 3 2 8 3" xfId="27357" xr:uid="{76DF093C-ED35-4986-AF50-ABA9298FD138}"/>
    <cellStyle name="Heading 3 2 8 4" xfId="27358" xr:uid="{DD92631D-40F2-43E9-8B42-800625FC718B}"/>
    <cellStyle name="Heading 3 2 8_AVA DVA EL" xfId="27359" xr:uid="{811F28A7-90A7-4DED-A7B1-695964147CC3}"/>
    <cellStyle name="Heading 3 2 9" xfId="27360" xr:uid="{91AE983A-1875-4FD4-BC58-FE1741A52960}"/>
    <cellStyle name="Heading 3 2 9 2" xfId="27361" xr:uid="{A1FF2CB6-D0CD-4617-9102-3E2D2FC06D68}"/>
    <cellStyle name="Heading 3 2 9 2 2" xfId="27362" xr:uid="{FACAC87F-6471-423D-ADC4-44E1366FE01E}"/>
    <cellStyle name="Heading 3 2 9 2 3" xfId="27363" xr:uid="{9F3ABE2D-8A1E-4B60-8D12-8B4C5E0C7DD2}"/>
    <cellStyle name="Heading 3 2 9 2_AVA DVA EL" xfId="27364" xr:uid="{EB110B45-9204-4D3B-AB72-A07BF52D959B}"/>
    <cellStyle name="Heading 3 2 9 3" xfId="27365" xr:uid="{C738AB57-034F-4889-B0B7-4DC507C56C9A}"/>
    <cellStyle name="Heading 3 2 9 4" xfId="27366" xr:uid="{A9E521A3-D5F2-4706-8922-F0B1570DD599}"/>
    <cellStyle name="Heading 3 2 9_AVA DVA EL" xfId="27367" xr:uid="{ACFC7269-EDB5-4BEA-AFCC-E748C772740A}"/>
    <cellStyle name="Heading 3 2_4Q16" xfId="27368" xr:uid="{71693921-2C49-4165-B98A-C52B258280E6}"/>
    <cellStyle name="Heading 3 3" xfId="27369" xr:uid="{3048E575-ADA6-4B87-9B50-5DBEE7D82AE7}"/>
    <cellStyle name="Heading 3 3 10" xfId="27370" xr:uid="{A18CA9F9-8DF8-4D3E-83EE-5379166337D6}"/>
    <cellStyle name="Heading 3 3 10 2" xfId="27371" xr:uid="{8A2D20C3-0738-431B-8259-AB765CE92013}"/>
    <cellStyle name="Heading 3 3 10 3" xfId="27372" xr:uid="{A3BCFFB1-3274-46D3-A067-42BB98EC7EE8}"/>
    <cellStyle name="Heading 3 3 10_AVA DVA EL" xfId="27373" xr:uid="{BD2D16EA-854C-42AF-8562-E2F8379D7D2E}"/>
    <cellStyle name="Heading 3 3 11" xfId="27374" xr:uid="{D3AADD0D-2121-45EC-9F95-D74DFA35AE41}"/>
    <cellStyle name="Heading 3 3 2" xfId="27375" xr:uid="{C1DAA9C4-D62B-4B5B-8D4F-EA9C2FCD66BD}"/>
    <cellStyle name="Heading 3 3 2 2" xfId="27376" xr:uid="{CF1413BC-67B8-4C9B-955A-6695E5F5FC98}"/>
    <cellStyle name="Heading 3 3 2 2 2" xfId="27377" xr:uid="{9BE6C60F-9E45-4294-966C-47391D3D767B}"/>
    <cellStyle name="Heading 3 3 2 2 3" xfId="27378" xr:uid="{75D360BB-830A-49DE-864F-B134FA177789}"/>
    <cellStyle name="Heading 3 3 2 2_AVA DVA EL" xfId="27379" xr:uid="{B3BAD09F-724B-4B0C-B479-B0BC1A6E0408}"/>
    <cellStyle name="Heading 3 3 2 3" xfId="27380" xr:uid="{BF9682CC-55DB-4F63-88BA-AF61116DDF15}"/>
    <cellStyle name="Heading 3 3 2 3 2" xfId="27381" xr:uid="{B8EB7655-BA9C-4F01-BFF9-5D71292458AC}"/>
    <cellStyle name="Heading 3 3 2 3 3" xfId="27382" xr:uid="{ED6B1578-276B-4F77-8C2E-50FBCEEA109E}"/>
    <cellStyle name="Heading 3 3 2 3_AVA DVA EL" xfId="27383" xr:uid="{0E288860-9AC9-4D75-A49E-CE92272BDA91}"/>
    <cellStyle name="Heading 3 3 2 4" xfId="27384" xr:uid="{5236E604-CE50-4BF0-B4B9-FEC87B66FBB4}"/>
    <cellStyle name="Heading 3 3 2 4 2" xfId="27385" xr:uid="{FC18DD21-C1E7-41B1-93CE-ECD524AD570D}"/>
    <cellStyle name="Heading 3 3 2 4 3" xfId="27386" xr:uid="{8726E376-B151-482F-BC3C-2682A1DA6940}"/>
    <cellStyle name="Heading 3 3 2 4_AVA DVA EL" xfId="27387" xr:uid="{E41A8400-6106-4C3E-9FF1-F0CF4E105938}"/>
    <cellStyle name="Heading 3 3 2 5" xfId="27388" xr:uid="{2E94E952-2082-46E2-A06E-37D09195A08D}"/>
    <cellStyle name="Heading 3 3 2 5 2" xfId="27389" xr:uid="{29C9DF5C-C54D-45A8-A0CB-C07F77AF5AD7}"/>
    <cellStyle name="Heading 3 3 2 5 3" xfId="27390" xr:uid="{0AC07001-C7D6-42CB-A4DD-54CCCD85859D}"/>
    <cellStyle name="Heading 3 3 2 5_AVA DVA EL" xfId="27391" xr:uid="{AFCB980D-37C7-4F04-8F66-4D6A71D4B5E9}"/>
    <cellStyle name="Heading 3 3 2 6" xfId="27392" xr:uid="{4738FE4A-0C3D-4EE6-BADB-9819A56931BB}"/>
    <cellStyle name="Heading 3 3 2 7" xfId="27393" xr:uid="{6190D494-3885-4148-89F6-953C540C69A3}"/>
    <cellStyle name="Heading 3 3 2_AVA DVA EL" xfId="27394" xr:uid="{4A3CC151-5D65-4698-B2CE-5390D5E4D572}"/>
    <cellStyle name="Heading 3 3 3" xfId="27395" xr:uid="{030BEA45-F782-45CF-B622-A456BB163130}"/>
    <cellStyle name="Heading 3 3 3 2" xfId="27396" xr:uid="{F144C199-C559-4B7A-9765-BA6F956F0D17}"/>
    <cellStyle name="Heading 3 3 3 2 2" xfId="27397" xr:uid="{23662DFF-84C8-4D6E-8254-79EC0235211D}"/>
    <cellStyle name="Heading 3 3 3 2 3" xfId="27398" xr:uid="{BA647174-DFB8-40B9-9163-529E2A5B78DC}"/>
    <cellStyle name="Heading 3 3 3 2_AVA DVA EL" xfId="27399" xr:uid="{B7F8CC5A-2FC3-4002-BE11-3125944DEDAE}"/>
    <cellStyle name="Heading 3 3 3 3" xfId="27400" xr:uid="{1E01AE66-4BBD-428C-9E38-76B71B54CFF8}"/>
    <cellStyle name="Heading 3 3 3 3 2" xfId="27401" xr:uid="{B5A4CF2F-5953-4ED5-9177-3243DAB9C35D}"/>
    <cellStyle name="Heading 3 3 3 3 3" xfId="27402" xr:uid="{B8ECA24B-FCC9-429B-8BE8-38539162304C}"/>
    <cellStyle name="Heading 3 3 3 3_AVA DVA EL" xfId="27403" xr:uid="{65EC560E-398D-4C3F-8AC6-CB7572634409}"/>
    <cellStyle name="Heading 3 3 3 4" xfId="27404" xr:uid="{6F328B4C-4FC1-4351-80B7-5A0F7608CFCE}"/>
    <cellStyle name="Heading 3 3 3 4 2" xfId="27405" xr:uid="{DCC43505-244D-4D13-A8D5-CBFFC4C1FF10}"/>
    <cellStyle name="Heading 3 3 3 4 3" xfId="27406" xr:uid="{88D6BA13-13B7-4893-9DF4-F3DDE45B4253}"/>
    <cellStyle name="Heading 3 3 3 4_AVA DVA EL" xfId="27407" xr:uid="{B9DFC132-3AEE-4CB8-B392-F3CC30909002}"/>
    <cellStyle name="Heading 3 3 3 5" xfId="27408" xr:uid="{C111E812-3167-49AC-A834-49DC7D786634}"/>
    <cellStyle name="Heading 3 3 3 5 2" xfId="27409" xr:uid="{C167F6FC-4ED3-4278-BDAA-3DE25D677A69}"/>
    <cellStyle name="Heading 3 3 3 5 3" xfId="27410" xr:uid="{CF77FE1F-3065-41B5-851E-F37EF8B2F552}"/>
    <cellStyle name="Heading 3 3 3 5_AVA DVA EL" xfId="27411" xr:uid="{61355DB2-3EDB-4979-B3DF-A4E6DD34A544}"/>
    <cellStyle name="Heading 3 3 3 6" xfId="27412" xr:uid="{60FD7F15-18A6-4581-B083-CC1A8286B63A}"/>
    <cellStyle name="Heading 3 3 3 7" xfId="27413" xr:uid="{F7257C25-4621-4157-9832-8BB242646E90}"/>
    <cellStyle name="Heading 3 3 3_AVA DVA EL" xfId="27414" xr:uid="{22973B2E-94CB-4778-B555-6B5697C7D205}"/>
    <cellStyle name="Heading 3 3 4" xfId="27415" xr:uid="{85BF2C4D-38FE-42A7-B222-ADEA82CF7598}"/>
    <cellStyle name="Heading 3 3 4 2" xfId="27416" xr:uid="{F0F39FD3-25DD-45E7-9F3A-558F2CFA5F5A}"/>
    <cellStyle name="Heading 3 3 4 2 2" xfId="27417" xr:uid="{9AA10088-DFF3-4A91-882F-6F4DEFF79191}"/>
    <cellStyle name="Heading 3 3 4 2 3" xfId="27418" xr:uid="{5D715262-B56E-4A14-85D0-BD0A31BD68A9}"/>
    <cellStyle name="Heading 3 3 4 2_AVA DVA EL" xfId="27419" xr:uid="{21BAC8E4-2E58-458D-BE12-D9E447D7CD9F}"/>
    <cellStyle name="Heading 3 3 4 3" xfId="27420" xr:uid="{75750E2A-E82B-48B3-B850-8D90BF83EA43}"/>
    <cellStyle name="Heading 3 3 4 3 2" xfId="27421" xr:uid="{098A9C67-6184-4404-A3D5-9A45D64F01AD}"/>
    <cellStyle name="Heading 3 3 4 3 3" xfId="27422" xr:uid="{DE5ABAAF-F0DF-445F-9A90-7CD79001A4C8}"/>
    <cellStyle name="Heading 3 3 4 3_AVA DVA EL" xfId="27423" xr:uid="{4A065008-A817-4EDF-9C4D-B888ECBB06C3}"/>
    <cellStyle name="Heading 3 3 4 4" xfId="27424" xr:uid="{1E76626B-E3D3-4375-B5E5-F0F97D92201F}"/>
    <cellStyle name="Heading 3 3 4 4 2" xfId="27425" xr:uid="{9040C965-6215-45B0-9A7E-5B62445EF9CA}"/>
    <cellStyle name="Heading 3 3 4 4 3" xfId="27426" xr:uid="{D79C6B86-2884-4385-9853-E84E27779BAC}"/>
    <cellStyle name="Heading 3 3 4 4_AVA DVA EL" xfId="27427" xr:uid="{A6314D13-8E5E-4BC7-9A8E-1B3BA3D42465}"/>
    <cellStyle name="Heading 3 3 4 5" xfId="27428" xr:uid="{297D7724-9363-4E54-AFD6-5C929055684E}"/>
    <cellStyle name="Heading 3 3 4 5 2" xfId="27429" xr:uid="{039FD0C2-8CDC-418B-8356-75A519E0E22F}"/>
    <cellStyle name="Heading 3 3 4 5 3" xfId="27430" xr:uid="{95C2B202-D5DA-490F-BE31-0C0A7A91B4C1}"/>
    <cellStyle name="Heading 3 3 4 5_AVA DVA EL" xfId="27431" xr:uid="{FE8B2CD8-14CA-4AA0-A625-99D002BE5D8B}"/>
    <cellStyle name="Heading 3 3 4 6" xfId="27432" xr:uid="{857CA75B-C489-4D31-BBED-1066D100552F}"/>
    <cellStyle name="Heading 3 3 4 7" xfId="27433" xr:uid="{357EE0EE-14DA-4A39-AA5D-36E60E268431}"/>
    <cellStyle name="Heading 3 3 4_AVA DVA EL" xfId="27434" xr:uid="{99AFAD7B-19C8-412E-B5BD-A1F7ADEFF8C4}"/>
    <cellStyle name="Heading 3 3 5" xfId="27435" xr:uid="{B567B361-4937-4C8F-BDD3-B83E84337440}"/>
    <cellStyle name="Heading 3 3 5 2" xfId="27436" xr:uid="{8F100D2E-3A32-498B-954F-1BFF690F6345}"/>
    <cellStyle name="Heading 3 3 5 2 2" xfId="27437" xr:uid="{9FB5AAA9-1A6D-4D06-A6AF-4DF3E090114A}"/>
    <cellStyle name="Heading 3 3 5 2 3" xfId="27438" xr:uid="{FB33F586-ACC2-4315-8C40-400693FC57CA}"/>
    <cellStyle name="Heading 3 3 5 2_AVA DVA EL" xfId="27439" xr:uid="{6D686D11-8DF8-43F5-90BA-B705A54F5C45}"/>
    <cellStyle name="Heading 3 3 5 3" xfId="27440" xr:uid="{FC011456-59C7-408C-A90E-855050707C27}"/>
    <cellStyle name="Heading 3 3 5 3 2" xfId="27441" xr:uid="{CF3A843A-AD2E-41FD-8630-ADC9DE20FAE0}"/>
    <cellStyle name="Heading 3 3 5 3 3" xfId="27442" xr:uid="{960B7C41-21DE-47AE-874C-62B273D6C625}"/>
    <cellStyle name="Heading 3 3 5 3_AVA DVA EL" xfId="27443" xr:uid="{235A26E2-9DB4-4F4B-9E75-9B22EFD0C336}"/>
    <cellStyle name="Heading 3 3 5 4" xfId="27444" xr:uid="{C46C5E48-3F19-4F57-ABF8-2A4D478AEC70}"/>
    <cellStyle name="Heading 3 3 5 4 2" xfId="27445" xr:uid="{CA718D1A-31C1-44FA-975A-C6D6542B365B}"/>
    <cellStyle name="Heading 3 3 5 4 3" xfId="27446" xr:uid="{4CB4AE6B-09FE-4ABF-B23A-F32EA8F104DF}"/>
    <cellStyle name="Heading 3 3 5 4_AVA DVA EL" xfId="27447" xr:uid="{4E217134-1065-4C8B-A039-0FA1D0A9DE69}"/>
    <cellStyle name="Heading 3 3 5 5" xfId="27448" xr:uid="{BB08DFED-12C9-40FA-8171-F3E39F62EACE}"/>
    <cellStyle name="Heading 3 3 5 6" xfId="27449" xr:uid="{A2A45CFC-DDD9-4A72-B3A0-747F036CC712}"/>
    <cellStyle name="Heading 3 3 5_AVA DVA EL" xfId="27450" xr:uid="{C5A42EB4-A6EF-4F10-9214-D14AF42F4C9E}"/>
    <cellStyle name="Heading 3 3 6" xfId="27451" xr:uid="{9D83D798-B49F-4282-82C1-98BAA63B5106}"/>
    <cellStyle name="Heading 3 3 6 2" xfId="27452" xr:uid="{024F1239-F1F7-403B-A3DC-D2D8554AD0C5}"/>
    <cellStyle name="Heading 3 3 6 3" xfId="27453" xr:uid="{7735244B-16D1-48A1-BADD-9864FA687EEF}"/>
    <cellStyle name="Heading 3 3 6_AVA DVA EL" xfId="27454" xr:uid="{049B8F26-5618-4B30-A1E7-9594559EDFDA}"/>
    <cellStyle name="Heading 3 3 7" xfId="27455" xr:uid="{9962B324-2640-48DE-949B-0459EDA0769E}"/>
    <cellStyle name="Heading 3 3 7 2" xfId="27456" xr:uid="{4B16C357-EC11-4256-9EB5-8526240D5FA4}"/>
    <cellStyle name="Heading 3 3 7 3" xfId="27457" xr:uid="{8170080F-FDCA-43F2-AD85-3363C04E3B44}"/>
    <cellStyle name="Heading 3 3 7_AVA DVA EL" xfId="27458" xr:uid="{47C6023A-3D9C-4088-BC6F-019F56F9CE38}"/>
    <cellStyle name="Heading 3 3 8" xfId="27459" xr:uid="{C1413ED3-7DCD-440A-9591-034D853B8ECC}"/>
    <cellStyle name="Heading 3 3 8 2" xfId="27460" xr:uid="{960E6CDF-39D0-41F0-8A61-C2405FAC9C7B}"/>
    <cellStyle name="Heading 3 3 8 3" xfId="27461" xr:uid="{08D18F0D-5E96-4F57-A40B-FE449A3C263A}"/>
    <cellStyle name="Heading 3 3 8_AVA DVA EL" xfId="27462" xr:uid="{380522EC-765B-4D46-91B2-06E2EE526F82}"/>
    <cellStyle name="Heading 3 3 9" xfId="27463" xr:uid="{3EF4F893-605A-44D4-B0A7-1ACE645752A7}"/>
    <cellStyle name="Heading 3 3 9 2" xfId="27464" xr:uid="{09F3DC41-D6FB-4632-AD7D-B6CF1F14FD98}"/>
    <cellStyle name="Heading 3 3 9 3" xfId="27465" xr:uid="{ED55611C-5CB7-46D0-B18B-7428CDF82229}"/>
    <cellStyle name="Heading 3 3 9_AVA DVA EL" xfId="27466" xr:uid="{F346F10F-83D7-498E-986B-86B0EDA1D136}"/>
    <cellStyle name="Heading 3 3_AVA DVA EL" xfId="27467" xr:uid="{59329939-A8F1-43F6-8FA5-0D265FDA4BC5}"/>
    <cellStyle name="Heading 3 4" xfId="27468" xr:uid="{58DA0D1F-244C-4537-918B-AE2AB794E8E2}"/>
    <cellStyle name="Heading 3 4 10" xfId="27469" xr:uid="{5E0AB8B9-426D-4605-B87D-F379261F3E1D}"/>
    <cellStyle name="Heading 3 4 10 2" xfId="27470" xr:uid="{706D19EC-7942-4DFE-B892-8521EF79EE80}"/>
    <cellStyle name="Heading 3 4 10 3" xfId="27471" xr:uid="{CE019962-9FA3-4D77-BA23-4E3DB90AC1C5}"/>
    <cellStyle name="Heading 3 4 10_AVA DVA EL" xfId="27472" xr:uid="{64A1D664-1A96-4B4F-8061-E040E541BFF9}"/>
    <cellStyle name="Heading 3 4 11" xfId="27473" xr:uid="{7DD27DA9-AD48-493A-A06B-DDF02D8DE696}"/>
    <cellStyle name="Heading 3 4 11 2" xfId="27474" xr:uid="{65E2D0C7-B220-43F8-9F30-F9058655CBA0}"/>
    <cellStyle name="Heading 3 4 11 3" xfId="27475" xr:uid="{DE989BAD-C965-4517-AE9D-0F2E742F82E3}"/>
    <cellStyle name="Heading 3 4 11_AVA DVA EL" xfId="27476" xr:uid="{D101DE3B-FE32-4BD7-857C-C14D2EEE21BB}"/>
    <cellStyle name="Heading 3 4 12" xfId="27477" xr:uid="{418FE503-DC6A-48DA-9237-C69B7CCE6610}"/>
    <cellStyle name="Heading 3 4 12 2" xfId="27478" xr:uid="{6B38C390-CAAF-4342-8EFA-C0C40B1A4A14}"/>
    <cellStyle name="Heading 3 4 12 3" xfId="27479" xr:uid="{5EC802DB-BC7F-4F1D-97A1-88BEB0673A1A}"/>
    <cellStyle name="Heading 3 4 12_AVA DVA EL" xfId="27480" xr:uid="{929ED19B-3396-4DE1-8FCC-3EF3EA00A771}"/>
    <cellStyle name="Heading 3 4 13" xfId="27481" xr:uid="{E6E97984-703E-4D0E-A78B-E8FB60C4AEA0}"/>
    <cellStyle name="Heading 3 4 2" xfId="27482" xr:uid="{6EA6F00F-6C39-4573-A0BB-D94067561D76}"/>
    <cellStyle name="Heading 3 4 2 2" xfId="27483" xr:uid="{CB2C5DBF-EE80-4DA3-913F-3DAF27951A7E}"/>
    <cellStyle name="Heading 3 4 2 3" xfId="27484" xr:uid="{219FB8D6-D5FB-46E8-8FD2-C1FE8E90FC72}"/>
    <cellStyle name="Heading 3 4 2_AVA DVA EL" xfId="27485" xr:uid="{0834AA0D-B849-4332-9F31-B14BE2DE24B8}"/>
    <cellStyle name="Heading 3 4 3" xfId="27486" xr:uid="{445DF91B-5872-48F3-946B-A12D0207B01C}"/>
    <cellStyle name="Heading 3 4 3 2" xfId="27487" xr:uid="{BB32A13C-B54A-42E9-9CE9-44C118B8F611}"/>
    <cellStyle name="Heading 3 4 3 3" xfId="27488" xr:uid="{600533B7-EA78-4A20-A41E-516F299B88F3}"/>
    <cellStyle name="Heading 3 4 3_AVA DVA EL" xfId="27489" xr:uid="{3EC4AFF5-F588-4032-AECF-2EE40CF8E5E2}"/>
    <cellStyle name="Heading 3 4 4" xfId="27490" xr:uid="{B967AFC2-7228-42B7-B6DF-DB095FBB6FDB}"/>
    <cellStyle name="Heading 3 4 4 2" xfId="27491" xr:uid="{74D4A2F9-371D-48B0-A34D-76A9C059A418}"/>
    <cellStyle name="Heading 3 4 4 2 2" xfId="27492" xr:uid="{E62B24C5-B7B8-4C50-A859-085FD9D010F1}"/>
    <cellStyle name="Heading 3 4 4 2 3" xfId="27493" xr:uid="{F9F2B3B4-C97A-4444-BE23-42724FD28EBE}"/>
    <cellStyle name="Heading 3 4 4 2_AVA DVA EL" xfId="27494" xr:uid="{F40366EC-B97C-4813-86AF-30DD4156418F}"/>
    <cellStyle name="Heading 3 4 4 3" xfId="27495" xr:uid="{E8DC232A-76EB-4489-AF1B-561FEC0D9DD7}"/>
    <cellStyle name="Heading 3 4 4 3 2" xfId="27496" xr:uid="{DD9C8D42-5301-4C1D-96D3-2837F3272BFB}"/>
    <cellStyle name="Heading 3 4 4 3 3" xfId="27497" xr:uid="{6EA846B3-9AA6-4C37-84F9-C88F02E973D3}"/>
    <cellStyle name="Heading 3 4 4 3_AVA DVA EL" xfId="27498" xr:uid="{F7B89274-79CF-4C8D-AD76-56A449781A22}"/>
    <cellStyle name="Heading 3 4 4 4" xfId="27499" xr:uid="{64EA7F4C-F68E-40B6-9161-7433CD7A4696}"/>
    <cellStyle name="Heading 3 4 4 4 2" xfId="27500" xr:uid="{ECFAD053-172D-4A4E-BE8D-C770FFC0BA61}"/>
    <cellStyle name="Heading 3 4 4 4 3" xfId="27501" xr:uid="{766E6E02-CB54-4523-9A77-9B92D07AFDE1}"/>
    <cellStyle name="Heading 3 4 4 4_AVA DVA EL" xfId="27502" xr:uid="{FBF4A006-1952-4625-AFCC-A2DEBD516598}"/>
    <cellStyle name="Heading 3 4 4 5" xfId="27503" xr:uid="{CC5795C9-5303-4AB0-8351-972EB56470D9}"/>
    <cellStyle name="Heading 3 4 4 5 2" xfId="27504" xr:uid="{581DB6F7-13CD-45D3-8867-59D9D110E986}"/>
    <cellStyle name="Heading 3 4 4 5 3" xfId="27505" xr:uid="{D0E4FCD1-E263-46E3-BB8A-02C3ECC5BA91}"/>
    <cellStyle name="Heading 3 4 4 5_AVA DVA EL" xfId="27506" xr:uid="{07506235-69F9-4C07-B088-73581AF300B8}"/>
    <cellStyle name="Heading 3 4 4 6" xfId="27507" xr:uid="{C828D83C-8D4F-488B-97D7-862A029B3D27}"/>
    <cellStyle name="Heading 3 4 4 7" xfId="27508" xr:uid="{B89D35A1-4539-43AA-A3D0-7D1091C7CC67}"/>
    <cellStyle name="Heading 3 4 4_AVA DVA EL" xfId="27509" xr:uid="{B51A8520-C5C8-451E-8F84-B7317498175E}"/>
    <cellStyle name="Heading 3 4 5" xfId="27510" xr:uid="{AB11ED5D-7939-402B-8DC8-CC3E7E8F9C66}"/>
    <cellStyle name="Heading 3 4 5 2" xfId="27511" xr:uid="{42DE6AD2-3F3F-41FE-A02C-8797A025C5AA}"/>
    <cellStyle name="Heading 3 4 5 2 2" xfId="27512" xr:uid="{1127244A-A1B6-4D16-B48C-EB4A3451AA9D}"/>
    <cellStyle name="Heading 3 4 5 2 3" xfId="27513" xr:uid="{3E26EEBB-9505-49A7-9D8F-304AC7E79FE8}"/>
    <cellStyle name="Heading 3 4 5 2_AVA DVA EL" xfId="27514" xr:uid="{108CADA2-DDDB-42FE-ACBE-085350A8D298}"/>
    <cellStyle name="Heading 3 4 5 3" xfId="27515" xr:uid="{5C47C0EB-5B14-4BA4-867A-709248EF5895}"/>
    <cellStyle name="Heading 3 4 5 3 2" xfId="27516" xr:uid="{4AA0FCDC-CBC7-418C-A41B-92CE46A5C7C1}"/>
    <cellStyle name="Heading 3 4 5 3 3" xfId="27517" xr:uid="{8F7372CA-82AA-4DDB-A138-AD6680521F4D}"/>
    <cellStyle name="Heading 3 4 5 3_AVA DVA EL" xfId="27518" xr:uid="{86D06D65-E786-4F2E-92BB-2EA083D62D95}"/>
    <cellStyle name="Heading 3 4 5 4" xfId="27519" xr:uid="{D703E0F9-EF1D-4685-8B2F-D12349B44E35}"/>
    <cellStyle name="Heading 3 4 5 4 2" xfId="27520" xr:uid="{2044D32E-57D6-4023-88FC-623FC657172B}"/>
    <cellStyle name="Heading 3 4 5 4 3" xfId="27521" xr:uid="{CE5F3B7F-0896-4EBB-A47E-056B54954FC4}"/>
    <cellStyle name="Heading 3 4 5 4_AVA DVA EL" xfId="27522" xr:uid="{F35B39C5-82E7-4C24-8DA4-F4B61B2B86F1}"/>
    <cellStyle name="Heading 3 4 5 5" xfId="27523" xr:uid="{69554A70-2FDB-42B8-99B7-93B8390E5A1A}"/>
    <cellStyle name="Heading 3 4 5 5 2" xfId="27524" xr:uid="{D0E7DB04-8790-45D9-AF29-837A35F2B6FA}"/>
    <cellStyle name="Heading 3 4 5 5 3" xfId="27525" xr:uid="{89CB6224-AAB2-4120-A878-EFDF9799816F}"/>
    <cellStyle name="Heading 3 4 5 5_AVA DVA EL" xfId="27526" xr:uid="{42094C7C-7A1A-4164-A13D-3989A5602542}"/>
    <cellStyle name="Heading 3 4 5 6" xfId="27527" xr:uid="{8B122D48-7468-4ABB-B9A1-12E6B0A8E277}"/>
    <cellStyle name="Heading 3 4 5 7" xfId="27528" xr:uid="{9D5A0110-B3B3-4D58-A874-E7792FC54A17}"/>
    <cellStyle name="Heading 3 4 5_AVA DVA EL" xfId="27529" xr:uid="{2A10EE2F-BFB5-4E3A-ACDF-A5C5537E3BBE}"/>
    <cellStyle name="Heading 3 4 6" xfId="27530" xr:uid="{1FB22438-7AFE-4A72-8370-0A40A6EBEA80}"/>
    <cellStyle name="Heading 3 4 6 2" xfId="27531" xr:uid="{3FEA07CD-BB1D-43DD-B788-64C211D49C1E}"/>
    <cellStyle name="Heading 3 4 6 2 2" xfId="27532" xr:uid="{4D10093B-CE5D-440C-BC46-7804DCDCF7A3}"/>
    <cellStyle name="Heading 3 4 6 2 3" xfId="27533" xr:uid="{E110FE09-406B-46ED-88B1-C7052146B2D9}"/>
    <cellStyle name="Heading 3 4 6 2_AVA DVA EL" xfId="27534" xr:uid="{891BB146-E98C-4C40-AE23-3B61295DB66D}"/>
    <cellStyle name="Heading 3 4 6 3" xfId="27535" xr:uid="{19E2B6E6-837A-49C8-ACA3-9BD1C125E03C}"/>
    <cellStyle name="Heading 3 4 6 3 2" xfId="27536" xr:uid="{2816E05A-2628-4E51-A4AF-C19194EFF04F}"/>
    <cellStyle name="Heading 3 4 6 3 3" xfId="27537" xr:uid="{D5F016EA-A49A-4A21-AEC9-33012CC2A4DF}"/>
    <cellStyle name="Heading 3 4 6 3_AVA DVA EL" xfId="27538" xr:uid="{DC106FDA-47D8-4B49-901D-C03406C17464}"/>
    <cellStyle name="Heading 3 4 6 4" xfId="27539" xr:uid="{66C58242-04D2-4461-BEE5-37E8C86A7999}"/>
    <cellStyle name="Heading 3 4 6 4 2" xfId="27540" xr:uid="{DAF06D59-F6F8-4507-ACE3-D87FE0E2E7E3}"/>
    <cellStyle name="Heading 3 4 6 4 3" xfId="27541" xr:uid="{510A692B-8FA6-46F0-B165-4683AF41E452}"/>
    <cellStyle name="Heading 3 4 6 4_AVA DVA EL" xfId="27542" xr:uid="{9A45D163-E262-41D2-8666-3F1AA8005465}"/>
    <cellStyle name="Heading 3 4 6 5" xfId="27543" xr:uid="{122C5311-842A-4BB5-98F8-651FB4876850}"/>
    <cellStyle name="Heading 3 4 6 5 2" xfId="27544" xr:uid="{2C31AF01-5F41-439D-810E-AAD819CA48C4}"/>
    <cellStyle name="Heading 3 4 6 5 3" xfId="27545" xr:uid="{CAE33EEE-C681-49E8-9AEA-098E5A0651D8}"/>
    <cellStyle name="Heading 3 4 6 5_AVA DVA EL" xfId="27546" xr:uid="{744C0009-514F-4DF0-9258-C129D17E92C4}"/>
    <cellStyle name="Heading 3 4 6 6" xfId="27547" xr:uid="{A5D68245-D1E8-459B-BB0C-CEDEEBC28E9D}"/>
    <cellStyle name="Heading 3 4 6 7" xfId="27548" xr:uid="{EB53F768-AA34-478A-B581-D577AFE88EC7}"/>
    <cellStyle name="Heading 3 4 6_AVA DVA EL" xfId="27549" xr:uid="{3876D159-55DB-44DF-9FA8-5BFEEACE2C3B}"/>
    <cellStyle name="Heading 3 4 7" xfId="27550" xr:uid="{5D89E024-F721-4468-9388-9B3C604B0EED}"/>
    <cellStyle name="Heading 3 4 7 2" xfId="27551" xr:uid="{6BBB0EB3-4BAF-432A-A93E-CC4BF4CCBC70}"/>
    <cellStyle name="Heading 3 4 7 2 2" xfId="27552" xr:uid="{36814114-8C6C-4894-B682-DED61BCBAE97}"/>
    <cellStyle name="Heading 3 4 7 2 3" xfId="27553" xr:uid="{C522FE75-5BE4-4292-814A-FF1BD165BAA9}"/>
    <cellStyle name="Heading 3 4 7 2_AVA DVA EL" xfId="27554" xr:uid="{7F0163D9-A3B0-48C5-9E71-2DCE472DE5FB}"/>
    <cellStyle name="Heading 3 4 7 3" xfId="27555" xr:uid="{92D2035E-32C4-4595-B5FA-B38F030BC711}"/>
    <cellStyle name="Heading 3 4 7 3 2" xfId="27556" xr:uid="{C4987978-AB73-4469-89C1-0C356ED6908F}"/>
    <cellStyle name="Heading 3 4 7 3 3" xfId="27557" xr:uid="{2E54E94E-AC67-44FB-B266-30AB41E8348F}"/>
    <cellStyle name="Heading 3 4 7 3_AVA DVA EL" xfId="27558" xr:uid="{923F9CFA-AFAB-4166-A4DB-EBF808B4E400}"/>
    <cellStyle name="Heading 3 4 7 4" xfId="27559" xr:uid="{85120124-1029-40F1-AD97-F910EC0A0ECF}"/>
    <cellStyle name="Heading 3 4 7 4 2" xfId="27560" xr:uid="{4E03036E-B329-4199-B319-4DDA92C16562}"/>
    <cellStyle name="Heading 3 4 7 4 3" xfId="27561" xr:uid="{8A22A669-DAFD-4C67-8F4F-208E1E59AA24}"/>
    <cellStyle name="Heading 3 4 7 4_AVA DVA EL" xfId="27562" xr:uid="{3BE754BD-D5D4-4730-855F-1E41B11ADD1E}"/>
    <cellStyle name="Heading 3 4 7 5" xfId="27563" xr:uid="{33DA2652-C576-49C9-A79F-B94DE71588D1}"/>
    <cellStyle name="Heading 3 4 7 6" xfId="27564" xr:uid="{3AA15AB7-BD00-4D14-8284-9CAEDAC27644}"/>
    <cellStyle name="Heading 3 4 7_AVA DVA EL" xfId="27565" xr:uid="{CDAF6AB8-0486-4728-97F5-70D7DCEABA28}"/>
    <cellStyle name="Heading 3 4 8" xfId="27566" xr:uid="{2F3E7F5F-AE3F-487D-9CBA-F1D54181557B}"/>
    <cellStyle name="Heading 3 4 8 2" xfId="27567" xr:uid="{810C740C-7182-4952-B1E3-CD2CE5C40B8C}"/>
    <cellStyle name="Heading 3 4 8 3" xfId="27568" xr:uid="{025362B0-9CB1-4C6D-B111-DBD1E7E3DCC7}"/>
    <cellStyle name="Heading 3 4 8_AVA DVA EL" xfId="27569" xr:uid="{8093319E-A6B8-47DF-90C1-8C3A7B2D2BA5}"/>
    <cellStyle name="Heading 3 4 9" xfId="27570" xr:uid="{772ABFC2-C6C4-48E4-BE24-564A5FDA6BD1}"/>
    <cellStyle name="Heading 3 4 9 2" xfId="27571" xr:uid="{283821EB-EEF2-4E73-8193-A085BDE89BA2}"/>
    <cellStyle name="Heading 3 4 9 3" xfId="27572" xr:uid="{36887258-29B0-4667-A76A-895B36E3371A}"/>
    <cellStyle name="Heading 3 4 9_AVA DVA EL" xfId="27573" xr:uid="{D90EE055-2AF8-492D-9758-44ECBB497D38}"/>
    <cellStyle name="Heading 3 4_AVA DVA EL" xfId="27574" xr:uid="{08416875-A4ED-4C06-8DD4-769D4BF3A14D}"/>
    <cellStyle name="Heading 3 5" xfId="27575" xr:uid="{97794B0E-B7E5-414A-8A2D-9C6A3D2C89A7}"/>
    <cellStyle name="Heading 3 5 2" xfId="27576" xr:uid="{E05872E6-D304-4364-9D9F-230B1B8D3C73}"/>
    <cellStyle name="Heading 3 5 2 2" xfId="27577" xr:uid="{E9DCF4DD-4454-4928-B078-18977EB09693}"/>
    <cellStyle name="Heading 3 5 2 3" xfId="27578" xr:uid="{5C575D82-91FB-4C04-B98E-AD9396F18DB1}"/>
    <cellStyle name="Heading 3 5 2_AVA DVA EL" xfId="27579" xr:uid="{D4F54A1F-C90F-4499-9511-81D119004FC5}"/>
    <cellStyle name="Heading 3 5 3" xfId="27580" xr:uid="{A77330ED-4CF5-4AE8-B87C-7FFDEE92CB62}"/>
    <cellStyle name="Heading 3 5_AVA DVA EL" xfId="27581" xr:uid="{1D860B16-0261-49A9-9A36-34A6863328D2}"/>
    <cellStyle name="Heading 3 6" xfId="27582" xr:uid="{BF2011B3-D024-417E-9531-175A16961B14}"/>
    <cellStyle name="Heading 3 6 2" xfId="27583" xr:uid="{94028F28-5C15-48AF-9A0A-E45B8CD0003A}"/>
    <cellStyle name="Heading 3 6 2 2" xfId="27584" xr:uid="{F94539FE-67B4-45D7-940D-E0D0E56BFD3C}"/>
    <cellStyle name="Heading 3 6 2 3" xfId="27585" xr:uid="{C3A71141-A2B2-46A3-A598-2459D673CBBD}"/>
    <cellStyle name="Heading 3 6 2_AVA DVA EL" xfId="27586" xr:uid="{DC699E62-6247-4B22-A4E3-555883DEEE6D}"/>
    <cellStyle name="Heading 3 6 3" xfId="27587" xr:uid="{BF716C36-8D75-42C2-A7C5-41C70B285BAD}"/>
    <cellStyle name="Heading 3 6_AVA DVA EL" xfId="27588" xr:uid="{FFEF3B1E-485F-4717-9CBB-8BFE45F21179}"/>
    <cellStyle name="Heading 3 7" xfId="27589" xr:uid="{72F8EBCE-2421-4C31-96FC-2B27B47DD528}"/>
    <cellStyle name="Heading 3 7 2" xfId="27590" xr:uid="{C8C1EA01-6AB9-4629-BEDB-AB4B695A5549}"/>
    <cellStyle name="Heading 3 7 2 2" xfId="27591" xr:uid="{3CFB9DB2-C45F-44B4-8F97-5D721115FC12}"/>
    <cellStyle name="Heading 3 7 2 3" xfId="27592" xr:uid="{11344387-3E21-4DDD-B407-87A1ED61D363}"/>
    <cellStyle name="Heading 3 7 2_AVA DVA EL" xfId="27593" xr:uid="{3169C267-66F8-4639-90BC-23A9E23C171C}"/>
    <cellStyle name="Heading 3 7 3" xfId="27594" xr:uid="{9D271EFC-ECFD-4761-B278-480F73F77CD6}"/>
    <cellStyle name="Heading 3 7_AVA DVA EL" xfId="27595" xr:uid="{416FD64D-348F-4FB3-A7DB-AB1DEF8B0E10}"/>
    <cellStyle name="Heading 3 8" xfId="27596" xr:uid="{2CC04C2F-D0AB-485C-A8EF-29C5E58B1505}"/>
    <cellStyle name="Heading 3 8 2" xfId="27597" xr:uid="{9795469A-97C4-442F-8977-C6E6A27887AC}"/>
    <cellStyle name="Heading 3 8 2 2" xfId="27598" xr:uid="{9367D95C-961E-4623-BB51-9BEECB5DF0C3}"/>
    <cellStyle name="Heading 3 8 2 3" xfId="27599" xr:uid="{11304FEE-F544-4F8E-B9D8-839FE4B31568}"/>
    <cellStyle name="Heading 3 8 2_AVA DVA EL" xfId="27600" xr:uid="{5837D4CB-D94D-4ED4-9A1A-BC24FBE17E91}"/>
    <cellStyle name="Heading 3 8 3" xfId="27601" xr:uid="{19A87285-D95B-4047-AE1C-C0139417E810}"/>
    <cellStyle name="Heading 3 8_AVA DVA EL" xfId="27602" xr:uid="{8A1BF9D0-F2C6-4642-8922-C9323A671F92}"/>
    <cellStyle name="Heading 3 9" xfId="27603" xr:uid="{FF5CDEF8-99DF-4C50-A697-47C2279C2707}"/>
    <cellStyle name="Heading 3 9 2" xfId="27604" xr:uid="{5B6E1505-93E8-43CA-9457-9E3D5AE896B9}"/>
    <cellStyle name="Heading 3 9 2 2" xfId="27605" xr:uid="{802747FA-2A2B-447A-9815-23E32F7B6273}"/>
    <cellStyle name="Heading 3 9 2 3" xfId="27606" xr:uid="{9201BDC7-78F9-491B-8AFE-F3222815BA3D}"/>
    <cellStyle name="Heading 3 9 2_AVA DVA EL" xfId="27607" xr:uid="{7D876591-08A5-465B-AC51-A104667B88F2}"/>
    <cellStyle name="Heading 3 9 3" xfId="27608" xr:uid="{4DF2F919-2A42-49CA-8EA7-3E7584D463E8}"/>
    <cellStyle name="Heading 3 9_AVA DVA EL" xfId="27609" xr:uid="{97EB680F-3B4B-4D55-A48A-FF623F0E3B17}"/>
    <cellStyle name="Heading 3_4Q16" xfId="27610" xr:uid="{8702FFCF-46CD-4AF4-AF7B-421667C58DF0}"/>
    <cellStyle name="Heading 3+" xfId="6889" xr:uid="{FCA1833F-4B83-404C-ABF5-54EB332E7DA7}"/>
    <cellStyle name="Heading 3+ 2" xfId="27611" xr:uid="{602F3BDE-B556-48A2-843B-F764096D5F0C}"/>
    <cellStyle name="Heading 3+ 3" xfId="27612" xr:uid="{31DF4742-2993-44ED-9863-0F5EB9775DF9}"/>
    <cellStyle name="Heading 3+_AVA DVA EL" xfId="27613" xr:uid="{C9612EEB-2204-42F4-8821-E0333F517E4A}"/>
    <cellStyle name="Heading 4" xfId="6890" xr:uid="{3965672A-F74B-4A2A-93D8-DAF693FCAB89}"/>
    <cellStyle name="Heading 4 10" xfId="27614" xr:uid="{999BC37E-0905-4892-92A8-D21B7F89EDC9}"/>
    <cellStyle name="Heading 4 10 2" xfId="27615" xr:uid="{9240FD9F-0C71-4A43-B6F7-45DC49A9E008}"/>
    <cellStyle name="Heading 4 10 3" xfId="27616" xr:uid="{C1E94845-CC87-44FA-9F83-25907A10E04A}"/>
    <cellStyle name="Heading 4 10_AVA DVA EL" xfId="27617" xr:uid="{527304B5-4696-45AE-B6EF-509C99C448F5}"/>
    <cellStyle name="Heading 4 11" xfId="27618" xr:uid="{B2777CB2-6B3E-4DC6-8E38-D0EAF19ADF35}"/>
    <cellStyle name="Heading 4 11 2" xfId="27619" xr:uid="{4330E2DD-8A5A-46A9-A4B3-B204EF24E1D9}"/>
    <cellStyle name="Heading 4 11 3" xfId="27620" xr:uid="{FE8AAC25-C62C-44A4-8438-59B3A2A15F08}"/>
    <cellStyle name="Heading 4 11_AVA DVA EL" xfId="27621" xr:uid="{F4DE1E3D-EEA2-4154-996D-5178DD5E35C3}"/>
    <cellStyle name="Heading 4 12" xfId="27622" xr:uid="{0845DB6D-7821-491E-B98F-103790F88578}"/>
    <cellStyle name="Heading 4 12 2" xfId="27623" xr:uid="{63412174-E0B4-4FF4-B931-4E937286B81E}"/>
    <cellStyle name="Heading 4 12 3" xfId="27624" xr:uid="{E4E4C801-E12E-4351-A4C4-6DCEEAF489C0}"/>
    <cellStyle name="Heading 4 12_AVA DVA EL" xfId="27625" xr:uid="{BA618518-4102-4E7B-AD15-14397C2B38E7}"/>
    <cellStyle name="Heading 4 13" xfId="27626" xr:uid="{C7791EF2-B4DF-44C2-A91E-F46C3CC469B0}"/>
    <cellStyle name="Heading 4 13 2" xfId="27627" xr:uid="{CEF6BCE7-90A3-41F0-AB9C-DB29283AA29C}"/>
    <cellStyle name="Heading 4 13 3" xfId="27628" xr:uid="{3D4A9CEF-D168-4BFD-B705-10F76A401484}"/>
    <cellStyle name="Heading 4 13_AVA DVA EL" xfId="27629" xr:uid="{C1FC17A4-67F3-4B2F-8429-7D030DF9195A}"/>
    <cellStyle name="Heading 4 15" xfId="42725" xr:uid="{51845FDA-FF5C-4ADC-987B-EF8D851EC40F}"/>
    <cellStyle name="Heading 4 16" xfId="42764" xr:uid="{144565DD-6F47-4AA9-B391-F8DEC5631FDB}"/>
    <cellStyle name="Heading 4 17" xfId="42802" xr:uid="{62B78FF9-7872-4533-B802-F2D9AB231D5A}"/>
    <cellStyle name="Heading 4 2" xfId="6891" xr:uid="{CE727703-BD55-4D73-B716-F05D1BB7F316}"/>
    <cellStyle name="Heading 4 2 2" xfId="27630" xr:uid="{9EC5F2A6-E310-4341-8B91-AFE15A6992DC}"/>
    <cellStyle name="Heading 4 2 2 2" xfId="27631" xr:uid="{101E0F01-58F6-4D42-B9CF-7F90E1CAA711}"/>
    <cellStyle name="Heading 4 2 2 2 2" xfId="27632" xr:uid="{FE62B8C9-E32F-4DBD-BC9D-29C0BAD185FD}"/>
    <cellStyle name="Heading 4 2 2 2 3" xfId="27633" xr:uid="{D01C7081-A337-40FD-BBB8-4347CF5EEB52}"/>
    <cellStyle name="Heading 4 2 2 2_AVA DVA EL" xfId="27634" xr:uid="{0CCDA4B6-67CE-4289-B172-E35112D8F660}"/>
    <cellStyle name="Heading 4 2 2 3" xfId="27635" xr:uid="{90183690-D2C2-4E06-9CA7-4072CB86A002}"/>
    <cellStyle name="Heading 4 2 2_AVA DVA EL" xfId="27636" xr:uid="{B36DB984-4A43-48B8-9073-9B9A149C6306}"/>
    <cellStyle name="Heading 4 2 3" xfId="27637" xr:uid="{06F6B3DE-806F-4DBC-BCD4-564DBDE069D1}"/>
    <cellStyle name="Heading 4 2 3 2" xfId="27638" xr:uid="{978D9609-E7C5-4197-8BBD-5EF1A21C61B2}"/>
    <cellStyle name="Heading 4 2 3 2 2" xfId="27639" xr:uid="{23FCDE6B-5B75-4BFF-9E16-E991E02D7471}"/>
    <cellStyle name="Heading 4 2 3 2 3" xfId="27640" xr:uid="{B7337C46-BD17-4BC2-B3E3-65990635CA40}"/>
    <cellStyle name="Heading 4 2 3 2_AVA DVA EL" xfId="27641" xr:uid="{B3B00B0A-09A0-4045-A94A-A0AF70957F4B}"/>
    <cellStyle name="Heading 4 2 3 3" xfId="27642" xr:uid="{C4A07150-B7A3-4342-94F5-BE0DF6EF0E24}"/>
    <cellStyle name="Heading 4 2 3 4" xfId="27643" xr:uid="{F7278C5D-65B7-4B65-B8D2-0424C16A96E6}"/>
    <cellStyle name="Heading 4 2 3_AVA DVA EL" xfId="27644" xr:uid="{DB3D3080-451B-4FEF-8C8E-F0288D71ADA5}"/>
    <cellStyle name="Heading 4 2 4" xfId="27645" xr:uid="{EDE8F77E-E4E7-4F71-A3B7-EBF5F8692442}"/>
    <cellStyle name="Heading 4 2 4 2" xfId="27646" xr:uid="{5E1DCF87-40FC-423C-B4BB-A44F64026428}"/>
    <cellStyle name="Heading 4 2 4 3" xfId="27647" xr:uid="{780255EB-4962-4B5D-824F-BE0A729DE8EF}"/>
    <cellStyle name="Heading 4 2 4_AVA DVA EL" xfId="27648" xr:uid="{CB529BD4-60F4-4944-8DC1-67BAB5FA8AEE}"/>
    <cellStyle name="Heading 4 2 5" xfId="27649" xr:uid="{EB39B259-62A0-4446-91D5-D517A7BD5B8A}"/>
    <cellStyle name="Heading 4 2 5 2" xfId="27650" xr:uid="{529953B8-6EB7-490C-9487-65828404317E}"/>
    <cellStyle name="Heading 4 2 5 3" xfId="27651" xr:uid="{7C2850D9-CB32-4277-AEF0-3075B1DCA513}"/>
    <cellStyle name="Heading 4 2 5_AVA DVA EL" xfId="27652" xr:uid="{C2B97141-FD44-440A-B98D-622E7A1904D2}"/>
    <cellStyle name="Heading 4 2 6" xfId="27653" xr:uid="{11095C59-BA19-487E-8079-0C0E06818EED}"/>
    <cellStyle name="Heading 4 2 6 2" xfId="27654" xr:uid="{AA1DE8E7-DDB4-49DD-BDC7-35A89020A858}"/>
    <cellStyle name="Heading 4 2 6 3" xfId="27655" xr:uid="{BC5FDBA0-9F4A-4E75-B570-9A1556B2B900}"/>
    <cellStyle name="Heading 4 2 6_AVA DVA EL" xfId="27656" xr:uid="{40F344ED-00BA-4E27-82FD-8622EF1C8D0B}"/>
    <cellStyle name="Heading 4 2 7" xfId="27657" xr:uid="{CF40B836-6E06-4AD5-8C09-E83412E60CDE}"/>
    <cellStyle name="Heading 4 2 7 2" xfId="27658" xr:uid="{E7DB3DCF-7B6C-4A53-ABFB-ECCEA828BCD3}"/>
    <cellStyle name="Heading 4 2 7 3" xfId="27659" xr:uid="{B632599D-9776-4487-BC2D-168575B73BD1}"/>
    <cellStyle name="Heading 4 2 7_AVA DVA EL" xfId="27660" xr:uid="{B089081C-F326-4A6F-8148-94110053D230}"/>
    <cellStyle name="Heading 4 2 8" xfId="27661" xr:uid="{7EE71B3B-E955-403D-AB56-EE600E94A794}"/>
    <cellStyle name="Heading 4 2_4Q16" xfId="27662" xr:uid="{E6173181-089A-4B25-AFDD-6667B07E0975}"/>
    <cellStyle name="Heading 4 3" xfId="27663" xr:uid="{32683587-DA5F-429B-9B61-6CAF5A0CDA2E}"/>
    <cellStyle name="Heading 4 3 2" xfId="27664" xr:uid="{93E17AE5-DAC7-41AD-B781-9FCC252721E2}"/>
    <cellStyle name="Heading 4 3 2 2" xfId="27665" xr:uid="{1A21F53E-297E-4343-88EB-CA6753F54B1B}"/>
    <cellStyle name="Heading 4 3 2 3" xfId="27666" xr:uid="{AAD266CD-ADC3-4953-9AFB-170CC70D0089}"/>
    <cellStyle name="Heading 4 3 2_AVA DVA EL" xfId="27667" xr:uid="{2B3C419E-3B39-4281-AD5A-41DCE6309771}"/>
    <cellStyle name="Heading 4 3 3" xfId="27668" xr:uid="{A073C1EE-3F0D-4F49-B608-AE9DF41EEC75}"/>
    <cellStyle name="Heading 4 3_AVA DVA EL" xfId="27669" xr:uid="{A94BA4E4-FA7E-4449-8724-5DE545F73BE2}"/>
    <cellStyle name="Heading 4 4" xfId="27670" xr:uid="{5A826224-10AC-4454-BD3B-CC507D4BA0AA}"/>
    <cellStyle name="Heading 4 4 2" xfId="27671" xr:uid="{A487C560-4578-485E-88DA-C59F34074D98}"/>
    <cellStyle name="Heading 4 4 2 2" xfId="27672" xr:uid="{515C6EAB-CB15-418D-B26C-29A92B56604A}"/>
    <cellStyle name="Heading 4 4 2 3" xfId="27673" xr:uid="{1E95403B-D445-4A75-B037-F6B4F3305112}"/>
    <cellStyle name="Heading 4 4 2_AVA DVA EL" xfId="27674" xr:uid="{C59A09CA-5F7C-43F3-BECF-592C251631F8}"/>
    <cellStyle name="Heading 4 4 3" xfId="27675" xr:uid="{2CA27132-3CA5-44C5-A303-A3272BE1574B}"/>
    <cellStyle name="Heading 4 4 3 2" xfId="27676" xr:uid="{0F2E34DE-B96A-4D06-801C-941B07E61722}"/>
    <cellStyle name="Heading 4 4 3 3" xfId="27677" xr:uid="{8B317136-C9E9-45B5-96BD-AE1DA7FA7C42}"/>
    <cellStyle name="Heading 4 4 3_AVA DVA EL" xfId="27678" xr:uid="{73AC556F-DF29-4D35-98A1-C7C2BD9281FC}"/>
    <cellStyle name="Heading 4 4 4" xfId="27679" xr:uid="{52C56EFD-C973-420B-B8A8-EDE400924BA5}"/>
    <cellStyle name="Heading 4 4 4 2" xfId="27680" xr:uid="{D4D5E62B-2D75-45BA-8C6A-D4CA96A4E0CB}"/>
    <cellStyle name="Heading 4 4 4 3" xfId="27681" xr:uid="{E13C58F2-CAEA-464F-A5F0-31B094A12F32}"/>
    <cellStyle name="Heading 4 4 4_AVA DVA EL" xfId="27682" xr:uid="{B3122700-8F2A-483B-8759-C2B3DCF92EAB}"/>
    <cellStyle name="Heading 4 4 5" xfId="27683" xr:uid="{E1CE00CB-31C6-423B-B688-90E4A0812D5F}"/>
    <cellStyle name="Heading 4 4_AVA DVA EL" xfId="27684" xr:uid="{7F258D39-B34B-4761-B400-5394DA266BCF}"/>
    <cellStyle name="Heading 4 5" xfId="27685" xr:uid="{947AE93D-5E4A-4CDD-BB63-ED3055A80834}"/>
    <cellStyle name="Heading 4 5 2" xfId="27686" xr:uid="{8042B57C-DE33-43E1-958A-E85CFA8F9129}"/>
    <cellStyle name="Heading 4 5 2 2" xfId="27687" xr:uid="{304390BA-60C5-4671-9A48-31C20EDD7199}"/>
    <cellStyle name="Heading 4 5 2 3" xfId="27688" xr:uid="{0A0B429E-D48F-4BF0-A24F-5F4F01F7B1D7}"/>
    <cellStyle name="Heading 4 5 2_AVA DVA EL" xfId="27689" xr:uid="{B409A152-149F-453E-A7E4-82A6C4F9981E}"/>
    <cellStyle name="Heading 4 5 3" xfId="27690" xr:uid="{AA61CE9A-827D-4B39-9807-03DDFEE6023D}"/>
    <cellStyle name="Heading 4 5_AVA DVA EL" xfId="27691" xr:uid="{44250EDF-9888-49C6-AE70-A504B12B3D1E}"/>
    <cellStyle name="Heading 4 6" xfId="27692" xr:uid="{8AD4F1EF-DF0F-4275-ACD7-3B1518780A20}"/>
    <cellStyle name="Heading 4 6 2" xfId="27693" xr:uid="{9E5B4D86-84BB-48F8-9343-C8F273841DE3}"/>
    <cellStyle name="Heading 4 6 2 2" xfId="27694" xr:uid="{C3674D60-49BE-4457-B8CE-22D5DD6D46B0}"/>
    <cellStyle name="Heading 4 6 2 3" xfId="27695" xr:uid="{83023B53-CCBF-4530-9B65-291BE783C20A}"/>
    <cellStyle name="Heading 4 6 2_AVA DVA EL" xfId="27696" xr:uid="{58570A1F-1E2E-4A40-8AFD-947165483077}"/>
    <cellStyle name="Heading 4 6 3" xfId="27697" xr:uid="{C08BEB8C-0F15-4B2D-BD4E-A9C18EE3093E}"/>
    <cellStyle name="Heading 4 6_AVA DVA EL" xfId="27698" xr:uid="{DDB5D1B5-91CD-4DB0-BBD5-B94AE65A6AE2}"/>
    <cellStyle name="Heading 4 7" xfId="27699" xr:uid="{68010CFE-3D3F-43AC-A769-E7D9DF016279}"/>
    <cellStyle name="Heading 4 7 2" xfId="27700" xr:uid="{77DE061D-D96E-42C6-8339-EE40CBFAE577}"/>
    <cellStyle name="Heading 4 7 2 2" xfId="27701" xr:uid="{2304F167-747E-4FBE-A688-DED77D081998}"/>
    <cellStyle name="Heading 4 7 2 3" xfId="27702" xr:uid="{0A44E3F8-FE03-49A4-8742-584352306A50}"/>
    <cellStyle name="Heading 4 7 2_AVA DVA EL" xfId="27703" xr:uid="{EB5E9120-8C14-4167-B7F1-242612EA7AFA}"/>
    <cellStyle name="Heading 4 7 3" xfId="27704" xr:uid="{18683EA6-CCB8-454B-8F62-F518B21F83EE}"/>
    <cellStyle name="Heading 4 7_AVA DVA EL" xfId="27705" xr:uid="{D4F3BFAF-1438-46B7-8003-DC68475A73E5}"/>
    <cellStyle name="Heading 4 8" xfId="27706" xr:uid="{75801ED1-3160-400B-AF88-4EA0BE19C050}"/>
    <cellStyle name="Heading 4 8 2" xfId="27707" xr:uid="{A4E633BB-D905-4C0F-BED8-6CEC2F3683E4}"/>
    <cellStyle name="Heading 4 8 2 2" xfId="27708" xr:uid="{081A9614-1467-4D6C-ADD3-F0C0B7E63CF7}"/>
    <cellStyle name="Heading 4 8 2 3" xfId="27709" xr:uid="{60A05468-A7BA-4E89-A351-94812D7227CB}"/>
    <cellStyle name="Heading 4 8 2_AVA DVA EL" xfId="27710" xr:uid="{25F7B59A-FFB3-4D78-A489-B3A19938AD97}"/>
    <cellStyle name="Heading 4 8 3" xfId="27711" xr:uid="{0BD23581-E2F7-485F-B4B2-E9C1A0F208D0}"/>
    <cellStyle name="Heading 4 8_AVA DVA EL" xfId="27712" xr:uid="{F873B952-4851-440E-9585-5198B6C5F75B}"/>
    <cellStyle name="Heading 4 9" xfId="27713" xr:uid="{87B8C155-7DCC-4586-9F31-6B83B933A037}"/>
    <cellStyle name="Heading 4 9 2" xfId="27714" xr:uid="{5440AE4F-E504-46B0-BB3D-D54F5ABC242A}"/>
    <cellStyle name="Heading 4 9 2 2" xfId="27715" xr:uid="{E094E6C3-1905-4A05-B2EC-7FB1CE971EDC}"/>
    <cellStyle name="Heading 4 9 2 3" xfId="27716" xr:uid="{E2E6E763-38C1-45F8-9688-646427D8F187}"/>
    <cellStyle name="Heading 4 9 2_AVA DVA EL" xfId="27717" xr:uid="{36D84A3E-1F4E-40AB-A6C4-70DDFC65D247}"/>
    <cellStyle name="Heading 4 9 3" xfId="27718" xr:uid="{60406986-9B4F-4330-BEB9-1ED821DB9D1E}"/>
    <cellStyle name="Heading 4 9_AVA DVA EL" xfId="27719" xr:uid="{96A72A28-0738-4561-B425-8FFA4F14F92F}"/>
    <cellStyle name="Heading 4_4Q16" xfId="27720" xr:uid="{D2693655-81B3-481C-8E1A-42DDD85A88B3}"/>
    <cellStyle name="heading 5" xfId="27721" xr:uid="{DF8C8116-7A17-4D64-AF82-5442B6099AD4}"/>
    <cellStyle name="heading 6" xfId="27722" xr:uid="{0114FB34-A421-4033-8207-BE45434CABE5}"/>
    <cellStyle name="heading 7" xfId="27723" xr:uid="{ABA5BACC-E594-466E-94F7-C443DE80010D}"/>
    <cellStyle name="heading 8" xfId="27724" xr:uid="{4844B6E9-F78B-4FBA-84A4-0213A02BF0BE}"/>
    <cellStyle name="heading 9" xfId="41543" xr:uid="{288A6A35-EE6E-4505-A924-86CBC4B29C8B}"/>
    <cellStyle name="heading_AVA DVA EL" xfId="27725" xr:uid="{17698162-C3B6-4F98-8888-5ACE84EC0A39}"/>
    <cellStyle name="Heading1" xfId="6892" xr:uid="{089C5292-6E51-406E-ACEC-B6071005E62B}"/>
    <cellStyle name="Heading1 2" xfId="27726" xr:uid="{AF7A9121-F90D-465D-A5D2-DC9B6ECA1F7C}"/>
    <cellStyle name="Heading1_AVA DVA EL" xfId="27727" xr:uid="{B280DFEA-E875-45D6-8BB4-DB7F65CE27CE}"/>
    <cellStyle name="HeadingTable" xfId="27728" xr:uid="{40221EAD-6575-4DA7-83E7-CF90496462BC}"/>
    <cellStyle name="Hidden cells" xfId="6893" xr:uid="{97E00BE7-0D63-43AB-B5C7-A8B76782B9B1}"/>
    <cellStyle name="Hidden cells (internal version)" xfId="6894" xr:uid="{38EE965E-6B92-4121-8222-C12E78E2CB2F}"/>
    <cellStyle name="Hidden cells (internal version) 2" xfId="27729" xr:uid="{0D03D298-A6E2-416B-B0C6-85C7F4BCBF61}"/>
    <cellStyle name="Hidden cells (internal version) 3" xfId="27730" xr:uid="{2FC9D4A3-603D-4FE9-80E6-E55F4F863F97}"/>
    <cellStyle name="Hidden cells (internal version)_AVA DVA EL" xfId="27731" xr:uid="{F3478C42-0AC5-4F83-A3BF-914FD92AC2E8}"/>
    <cellStyle name="Hidden cells 2" xfId="27732" xr:uid="{41AD3D7A-798F-4CC1-BBA8-7564DD275789}"/>
    <cellStyle name="Hidden cells 3" xfId="27733" xr:uid="{D04A4DAA-4E23-4F11-B4C4-C6FBED36F75A}"/>
    <cellStyle name="Hidden cells 4" xfId="27734" xr:uid="{676E42C1-E427-4D18-9E57-ABAEBCF43EE6}"/>
    <cellStyle name="Hidden cells 5" xfId="27735" xr:uid="{6BE5D23D-C959-4885-9FF5-2F1AEB00D603}"/>
    <cellStyle name="Hidden cells_3Q19" xfId="6895" xr:uid="{A53AF8BB-C4E8-4687-BF3E-A4DFFDD70E90}"/>
    <cellStyle name="highlightExposure" xfId="27736" xr:uid="{1BEACF33-2516-4510-AF8B-269F4D7B50E1}"/>
    <cellStyle name="highlightExposure 2" xfId="27737" xr:uid="{006060F9-75B0-4CC1-BA55-440BE746FB22}"/>
    <cellStyle name="highlightExposure_AVA DVA EL" xfId="27738" xr:uid="{E636DD9F-E849-4268-8466-06B29A8FADF4}"/>
    <cellStyle name="highlightPD" xfId="27739" xr:uid="{A00F8C4B-CB10-49DE-BA6B-161445FC8E79}"/>
    <cellStyle name="highlightPercentage" xfId="27740" xr:uid="{16F005B0-5875-4C94-96C6-9A5BE41BDE78}"/>
    <cellStyle name="highlightText" xfId="27741" xr:uid="{EAAB7942-AF26-4FF5-B737-D8E8F8D68275}"/>
    <cellStyle name="highlightText 2" xfId="27742" xr:uid="{1FCF799E-DFFB-4302-ADEA-F096A9227B8F}"/>
    <cellStyle name="highlightText_AVA DVA EL" xfId="27743" xr:uid="{2A9D3693-11D9-4A95-AC44-6AAA0E133D33}"/>
    <cellStyle name="Hipervínculo 2" xfId="27744" xr:uid="{404B3506-C2F8-4C7C-A523-20871919F27D}"/>
    <cellStyle name="Hipervínculo 2 2" xfId="27745" xr:uid="{1B097688-27D8-4358-BC6A-FD7C0A05256E}"/>
    <cellStyle name="Hipervínculo 2 2 2" xfId="27746" xr:uid="{F6C73B96-994C-48B6-A32E-0EC4ACCF20E6}"/>
    <cellStyle name="Hipervínculo 2 2_AVA DVA EL" xfId="27747" xr:uid="{4B5A1FFF-44C6-4E3F-AE21-643F61DE6C62}"/>
    <cellStyle name="Hipervínculo 2 3" xfId="27748" xr:uid="{A97F537A-A5C9-4A99-906B-9182A6FC1153}"/>
    <cellStyle name="Hipervínculo 2_4Q16" xfId="27749" xr:uid="{8146E065-D2C3-48C2-86A8-642802C076A6}"/>
    <cellStyle name="Hivatkozott cella" xfId="27750" xr:uid="{3E3B66BF-4660-4973-9535-552BE11E14B0}"/>
    <cellStyle name="Hivatkozott cella 2" xfId="27751" xr:uid="{2C9D1639-29B9-49A9-8922-E6F39688FDE4}"/>
    <cellStyle name="Hivatkozott cella_AVA DVA EL" xfId="27752" xr:uid="{D788F1E2-D559-40E2-889A-110BD9BA1908}"/>
    <cellStyle name="Huvud indata" xfId="6896" xr:uid="{C0C1F37B-F322-473A-9002-C9ABB3333F07}"/>
    <cellStyle name="Huvud indata 2" xfId="27753" xr:uid="{63E9117B-EDB9-4834-8FB5-E3286535D05F}"/>
    <cellStyle name="Huvud indata 3" xfId="27754" xr:uid="{755A3EEA-23A8-47E4-AC8D-962C4FDC900E}"/>
    <cellStyle name="Huvud indata_AVA DVA EL" xfId="27755" xr:uid="{1192628D-D82B-4489-81B2-EC9B13889253}"/>
    <cellStyle name="Hyperkobling 2" xfId="6897" xr:uid="{8F6D0E93-2313-4D26-8B62-7BEF8C61DF6D}"/>
    <cellStyle name="Hyperkobling 2 2" xfId="1" xr:uid="{FF3F2C5D-265F-4DBC-93DF-9655C506547F}"/>
    <cellStyle name="Hyperkobling 2 2 2" xfId="27756" xr:uid="{83A6B2C5-8570-4C13-8051-0960F177123F}"/>
    <cellStyle name="Hyperkobling 2 2_AVA DVA EL" xfId="27757" xr:uid="{0C1FAC72-FFC5-4997-BFC7-0227CC181B00}"/>
    <cellStyle name="Hyperkobling 2 3" xfId="27758" xr:uid="{E95E6F9B-1877-402A-9450-3F111D016971}"/>
    <cellStyle name="Hyperkobling 2 3 2" xfId="27759" xr:uid="{82F399D0-9E36-4028-8F0B-E9FAA45A0224}"/>
    <cellStyle name="Hyperkobling 2 3 3" xfId="27760" xr:uid="{1E3CED5E-CC7B-4D65-BB38-2E03FD63E5B9}"/>
    <cellStyle name="Hyperkobling 2 3_AVA DVA EL" xfId="27761" xr:uid="{5C041FDA-7CE0-4109-A64F-BB1D87B7820C}"/>
    <cellStyle name="Hyperkobling 2 4" xfId="27762" xr:uid="{7D7CC275-ED94-4639-ABDA-F06054DD2DC9}"/>
    <cellStyle name="Hyperkobling 2 4 2" xfId="27763" xr:uid="{8C6112A9-1F47-474B-A79E-362C26F3F8C1}"/>
    <cellStyle name="Hyperkobling 2 4 3" xfId="27764" xr:uid="{66E1900E-32D8-477A-82E2-965DD3C73A01}"/>
    <cellStyle name="Hyperkobling 2 4_AVA DVA EL" xfId="27765" xr:uid="{EA9B4C25-9BEF-4FFD-BBA0-F0E907FCAEA6}"/>
    <cellStyle name="Hyperkobling 2 5" xfId="27766"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767" xr:uid="{4B176D7B-3452-497D-8D52-73D7CC034BE2}"/>
    <cellStyle name="Hyperkobling 3 2_AVA DVA EL" xfId="27768" xr:uid="{660D5FBE-2FCB-461E-BDD5-3D977987F818}"/>
    <cellStyle name="Hyperkobling 3 3" xfId="27769" xr:uid="{192B7D1C-0B8F-4FA9-BB4E-9970743F8410}"/>
    <cellStyle name="Hyperkobling 3 4" xfId="41544" xr:uid="{9E1329AA-0026-4A74-829C-2B4DCE860802}"/>
    <cellStyle name="Hyperkobling 3_3Q19" xfId="6901" xr:uid="{FE510DB9-9744-4BDA-959C-C8359B79B46C}"/>
    <cellStyle name="Hyperkobling 4" xfId="6902" xr:uid="{F25DE56A-FBD8-4B88-BC1A-2E15565EF845}"/>
    <cellStyle name="Hyperkobling 4 2" xfId="27770" xr:uid="{8394920D-9AC1-4734-86A7-19588B82A33E}"/>
    <cellStyle name="Hyperkobling 4 2 2" xfId="27771" xr:uid="{900ED8E7-6D94-4642-A6AF-69292BFC350F}"/>
    <cellStyle name="Hyperkobling 4 2 3" xfId="27772" xr:uid="{01067CDA-E6A3-4A2C-A867-A216821BA5C5}"/>
    <cellStyle name="Hyperkobling 4 2_AVA DVA EL" xfId="27773" xr:uid="{CE2D33E2-0244-411D-B3C6-B6808662BC31}"/>
    <cellStyle name="Hyperkobling 4 3" xfId="27774" xr:uid="{1A336818-ED4A-4849-AC1B-E12FCF921891}"/>
    <cellStyle name="Hyperkobling 4 4" xfId="41545" xr:uid="{2217BF08-E0CF-4441-81CD-6759472FEAE3}"/>
    <cellStyle name="Hyperkobling 4_Adj_Balance_Sheet" xfId="41546" xr:uid="{CE2F190E-FB98-48BB-9A60-604542D38C00}"/>
    <cellStyle name="Hyperkobling 5" xfId="27775" xr:uid="{7CF32371-127B-4F51-BF7F-3B2C2A919682}"/>
    <cellStyle name="Hyperkobling 5 2" xfId="27776" xr:uid="{0277EE6E-FDDC-4155-90AE-5FB5D8823CF0}"/>
    <cellStyle name="Hyperkobling 5_AVA DVA EL" xfId="27777" xr:uid="{D69CEA2A-3B08-4767-9F91-D75314B64B03}"/>
    <cellStyle name="Hyperlink" xfId="40526" xr:uid="{339580D5-A35B-43C4-9144-4CFAD880E238}"/>
    <cellStyle name="Hyperlink 2" xfId="6903" xr:uid="{4CA34E36-C20E-40E1-8B3A-989E17F3EE1C}"/>
    <cellStyle name="Hyperlink 2 2" xfId="6904" xr:uid="{0AB6F3C6-A7C6-400A-B5F1-FF82678E6C46}"/>
    <cellStyle name="Hyperlink 2 2 2" xfId="27778" xr:uid="{A5DC77C3-3BAF-43B2-895C-B25C9661A761}"/>
    <cellStyle name="Hyperlink 2 2 2 2" xfId="27779" xr:uid="{6152D020-017D-4FE1-9BAE-16C0753B732E}"/>
    <cellStyle name="Hyperlink 2 2 2 3" xfId="27780" xr:uid="{9515CEC4-FC54-4A99-A313-7CC26CE0924C}"/>
    <cellStyle name="Hyperlink 2 2 2_AVA DVA EL" xfId="27781" xr:uid="{1C628091-A23F-4DB9-BBD0-64264B497428}"/>
    <cellStyle name="Hyperlink 2 2 3" xfId="27782" xr:uid="{75F516B0-F344-4FE6-B116-A3DBC35ABF60}"/>
    <cellStyle name="Hyperlink 2 2_AVA DVA EL" xfId="27783" xr:uid="{9B49A5CE-BCF2-4CA5-A7E1-BE5E48EFAB91}"/>
    <cellStyle name="Hyperlink 2 3" xfId="6905" xr:uid="{CE2C737F-3751-46FE-A474-87E518E0DD55}"/>
    <cellStyle name="Hyperlink 2 3 2" xfId="27784" xr:uid="{8B31510A-D7EF-4BD7-AC96-CCA2D9B2AD06}"/>
    <cellStyle name="Hyperlink 2 3 2 2" xfId="27785" xr:uid="{953F6FB7-08D3-4B78-A5AC-CBE8AA5299AB}"/>
    <cellStyle name="Hyperlink 2 3 2 3" xfId="27786" xr:uid="{AEF5E768-7F2B-4D72-AD85-C32CA06C7F69}"/>
    <cellStyle name="Hyperlink 2 3 2_AVA DVA EL" xfId="27787" xr:uid="{8F858E43-B161-4093-9E21-2BBA0DBC1F34}"/>
    <cellStyle name="Hyperlink 2 3 3" xfId="27788" xr:uid="{4D7D297B-4E34-4648-BB5D-5C7BEAD9B4A5}"/>
    <cellStyle name="Hyperlink 2 3 4" xfId="27789" xr:uid="{CC0B3EF9-91E1-4462-9861-95B2F42B6CA9}"/>
    <cellStyle name="Hyperlink 2 3_AVA DVA EL" xfId="27790" xr:uid="{AD7A01B6-C896-4C42-B864-C6C7ADACD1DC}"/>
    <cellStyle name="Hyperlink 2 4" xfId="27791" xr:uid="{70D3D1CA-C86B-48BC-8009-3CC3AB98DB0C}"/>
    <cellStyle name="Hyperlink 2 4 2" xfId="27792" xr:uid="{D887B330-852C-47FE-B028-12731625C3B4}"/>
    <cellStyle name="Hyperlink 2 4 3" xfId="27793" xr:uid="{11BCF27D-3922-492A-AD5B-256FD61BAA90}"/>
    <cellStyle name="Hyperlink 2 4_AVA DVA EL" xfId="27794" xr:uid="{E9F834F5-4F52-448D-93B6-0CF8BD4B61EB}"/>
    <cellStyle name="Hyperlink 2 5" xfId="27795" xr:uid="{F15541A5-4D57-4A58-9C54-6FDC79232640}"/>
    <cellStyle name="Hyperlink 2 5 2" xfId="27796" xr:uid="{13065F80-C657-43BA-ABC8-C1532AC434A5}"/>
    <cellStyle name="Hyperlink 2 5 3" xfId="27797" xr:uid="{5068A472-FF71-406D-9136-09AAD4AD7EF1}"/>
    <cellStyle name="Hyperlink 2 5_AVA DVA EL" xfId="27798" xr:uid="{CE2C3366-499C-40EB-9ACC-37C41B19F774}"/>
    <cellStyle name="Hyperlink 2 6" xfId="27799" xr:uid="{638558EA-8FF8-4660-B9B3-8075B01DB6DF}"/>
    <cellStyle name="Hyperlink 2 6 2" xfId="27800" xr:uid="{11F9A14F-0C41-466C-9DE9-C7C063658B45}"/>
    <cellStyle name="Hyperlink 2 6 3" xfId="27801" xr:uid="{F2BA899D-BDEC-4E67-BCE6-CAE423833BF3}"/>
    <cellStyle name="Hyperlink 2 6_AVA DVA EL" xfId="27802" xr:uid="{B8CC17BD-C565-41CB-913A-ADA2AC79E05E}"/>
    <cellStyle name="Hyperlink 2 7" xfId="27803"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04" xr:uid="{9B040614-18A1-42BB-A9DF-59C44B4676BF}"/>
    <cellStyle name="Hyperlink 3 2 2 2" xfId="27805" xr:uid="{31C2D12D-1496-40A6-B58F-722C2EB80A66}"/>
    <cellStyle name="Hyperlink 3 2 2 3" xfId="27806" xr:uid="{BBB8B3C0-EEFC-4DBB-A8AC-5E007C9BBA9D}"/>
    <cellStyle name="Hyperlink 3 2 2_AVA DVA EL" xfId="27807" xr:uid="{84A959A8-7F4F-4557-A1AB-4E6CC4A078CE}"/>
    <cellStyle name="Hyperlink 3 2 3" xfId="27808" xr:uid="{ECEA4AB3-D53F-4D74-8825-3902D32C57C0}"/>
    <cellStyle name="Hyperlink 3 2_AVA DVA EL" xfId="27809" xr:uid="{46118AFB-1F0A-4B32-BE81-F8337C5928EF}"/>
    <cellStyle name="Hyperlink 3 3" xfId="27810" xr:uid="{D504D7C3-CA95-42F5-9F11-55116DA7C878}"/>
    <cellStyle name="Hyperlink 3 3 2" xfId="27811" xr:uid="{F2B1D6D6-4764-4105-BEB1-1310519C48B3}"/>
    <cellStyle name="Hyperlink 3 3 3" xfId="27812" xr:uid="{2F0FEDB3-5D23-4CF5-B756-53B65006C0B9}"/>
    <cellStyle name="Hyperlink 3 3_AVA DVA EL" xfId="27813" xr:uid="{1C291E11-BEE0-4D2F-8081-BC170C008C26}"/>
    <cellStyle name="Hyperlink 3 4" xfId="27814" xr:uid="{18B4130C-63C3-4045-B838-36EE362A4583}"/>
    <cellStyle name="Hyperlink 3_3Q19" xfId="6909" xr:uid="{2408F3B4-CD33-415C-AF01-77F0E2A3E3C4}"/>
    <cellStyle name="Hyperlink 4" xfId="6910" xr:uid="{8E426F2C-BBF4-4DD8-84E7-047A1C9B3411}"/>
    <cellStyle name="Hyperlink 4 2" xfId="27815" xr:uid="{757C8228-01C1-4D54-91CB-5564552FD876}"/>
    <cellStyle name="Hyperlink 4 3" xfId="27816" xr:uid="{84D2361A-E792-4543-8EE3-C0589E24DEA4}"/>
    <cellStyle name="Hyperlink 4_AVA DVA EL" xfId="27817" xr:uid="{7B19AA14-9101-41FB-9FC6-07A4021F2DA4}"/>
    <cellStyle name="Hyperlink 5" xfId="6911" xr:uid="{92B1502F-B7CF-4FBA-A658-94C9CEDA41FE}"/>
    <cellStyle name="Hyperlink 5 2" xfId="6912" xr:uid="{A76F8B77-733D-4F5B-B674-D61BDE61EEEC}"/>
    <cellStyle name="Hyperlink 5 2 2" xfId="42262" xr:uid="{A3D2F061-432C-42F1-B93E-370451E11830}"/>
    <cellStyle name="Hyperlink 5 2_Loans &amp; comm." xfId="42261" xr:uid="{B945859A-E85A-4ECF-A012-0715099EF865}"/>
    <cellStyle name="Hyperlink 5 3" xfId="42263" xr:uid="{A10C9CDB-98A9-466E-A952-CBA3D8263380}"/>
    <cellStyle name="Hyperlink 5_3Q19" xfId="6913" xr:uid="{0BB505EC-8C4E-42E4-9BDA-19988514802F}"/>
    <cellStyle name="Hyperlink 6" xfId="27818" xr:uid="{158A3888-0BB2-4BB9-8A36-F9C47563947E}"/>
    <cellStyle name="Hyperlink 6 2" xfId="42265" xr:uid="{1CB3463A-E742-4417-A6FC-01088E9F8B76}"/>
    <cellStyle name="Hyperlink 6_Loans &amp; comm." xfId="42264" xr:uid="{4792A884-BE04-4E07-9F53-98CF0C7866EA}"/>
    <cellStyle name="Hyperlink 7" xfId="42266" xr:uid="{E78C228A-2BC3-444E-988C-EA2622427945}"/>
    <cellStyle name="Hyperlink 7 2" xfId="42267" xr:uid="{EBA00DCD-74B7-4AA4-970B-650A315B66BC}"/>
    <cellStyle name="Hyperlink 8" xfId="42268" xr:uid="{E8B7CA20-F2D2-4EF2-8401-6E18E4210BB3}"/>
    <cellStyle name="Hyperlink_Adjustment-Breakdown_Nivå3" xfId="42269" xr:uid="{2583DDC5-EB86-4C18-A928-E31605AA264E}"/>
    <cellStyle name="Í¨Ø› [0.00]_PERSONAL" xfId="6914" xr:uid="{956229F9-89BA-4BE6-AEE0-BC6B578776CE}"/>
    <cellStyle name="Í¨Ø›_PERSONAL" xfId="6915" xr:uid="{678D0837-9F31-4553-A881-06F342D37D9C}"/>
    <cellStyle name="Incorrecto" xfId="27819" xr:uid="{B1AA80E1-32C9-4025-9C25-D0B257A6B18C}"/>
    <cellStyle name="Incorrecto 2" xfId="27820" xr:uid="{A5F548B0-A857-4C6F-AF12-F518E5D1EBAD}"/>
    <cellStyle name="Incorrecto_AVA DVA EL" xfId="27821" xr:uid="{1AAC4EA4-25B8-4917-BB2F-E7B5FD0C7244}"/>
    <cellStyle name="Indata" xfId="42270" xr:uid="{C21A8F50-5AA9-4551-AF6B-6912FEAD84F5}"/>
    <cellStyle name="Indata 14" xfId="6916" xr:uid="{2EF1BD70-9D8B-46C8-8664-FC6614923E8D}"/>
    <cellStyle name="Indata 14 2" xfId="27822" xr:uid="{ECFC1C39-DAF2-4C92-B63B-C87F35484926}"/>
    <cellStyle name="Indata 14 3" xfId="27823" xr:uid="{A19E6293-FCC1-445E-889A-12C97C8B225A}"/>
    <cellStyle name="Indata 14_AVA DVA EL" xfId="27824" xr:uid="{1FB4C161-B823-4F8C-829A-E88763F3FB38}"/>
    <cellStyle name="Indata text 11" xfId="6917" xr:uid="{288BCA86-1615-4238-8132-F55D4E9C98D2}"/>
    <cellStyle name="Indata text 11 2" xfId="27825" xr:uid="{A965F5FE-68E6-4DCE-9D3E-0C4A218DD212}"/>
    <cellStyle name="Indata text 11 3" xfId="27826" xr:uid="{5AF6440F-8D99-40D3-B7E6-B0CC6B31C736}"/>
    <cellStyle name="Indata text 11_AVA DVA EL" xfId="27827" xr:uid="{8C284FCA-D7A9-4A92-ADA2-709A590ABA1D}"/>
    <cellStyle name="Indata text 12" xfId="6918" xr:uid="{AB7A0795-0D0C-4153-9E38-0BE9C6C3F421}"/>
    <cellStyle name="Indata text 12 2" xfId="27828" xr:uid="{1AE7B52D-3BB8-4AEA-8684-8CB91A51D557}"/>
    <cellStyle name="Indata text 12 3" xfId="27829" xr:uid="{4739139E-3EFA-4B3B-8757-70ABDB695CEF}"/>
    <cellStyle name="Indata text 12_AVA DVA EL" xfId="27830" xr:uid="{2C0C9483-2A92-45ED-95DF-24C0B832286E}"/>
    <cellStyle name="Inndata" xfId="27831" xr:uid="{2FAC756C-06F6-4B10-A4DA-A87D4AFBEEA1}"/>
    <cellStyle name="Inndata 2" xfId="6919" xr:uid="{FAF97ACF-74C3-4962-B7B3-F24B944EB2F1}"/>
    <cellStyle name="Inndata 2 2" xfId="27832" xr:uid="{A2ADA5D1-AEB7-4621-B67B-1BEBF2DB2B62}"/>
    <cellStyle name="Inndata 2 2 2" xfId="27833" xr:uid="{9AA032E9-4BB4-4BCE-A352-B61CE27F7F36}"/>
    <cellStyle name="Inndata 2 2 3" xfId="27834" xr:uid="{8752EBAE-6E18-4398-ACC4-37A4C2C2F2C3}"/>
    <cellStyle name="Inndata 2 2_AVA DVA EL" xfId="27835" xr:uid="{19A0C9A3-7827-434E-B8F3-DF26D127CD40}"/>
    <cellStyle name="Inndata 2 3" xfId="27836" xr:uid="{B223829B-7C9D-41B3-90C5-958D254B612E}"/>
    <cellStyle name="Inndata 2 3 2" xfId="27837" xr:uid="{6716E455-C5BE-4EEC-B5AB-68B423566E27}"/>
    <cellStyle name="Inndata 2 3 3" xfId="27838" xr:uid="{3427745C-FF33-4F58-A69B-EF2893ABFA02}"/>
    <cellStyle name="Inndata 2 3_AVA DVA EL" xfId="27839" xr:uid="{CB89B18F-1BF5-4FA5-AB78-03938084D9B1}"/>
    <cellStyle name="Inndata 2 4" xfId="42271" xr:uid="{96E0A35C-4AD5-48B4-938D-F0C1BF08CA88}"/>
    <cellStyle name="Inndata 2 5" xfId="42272" xr:uid="{DCA999DC-5E0D-4FCA-BE64-F16620835CCE}"/>
    <cellStyle name="Inndata 2_Adj_Balance_Sheet" xfId="41547" xr:uid="{04C60ED5-361B-4756-A33D-40A92B05563E}"/>
    <cellStyle name="Inndata 3" xfId="6920" xr:uid="{B4E460E1-EB88-498A-BF93-45BBD4BA7B41}"/>
    <cellStyle name="Inndata 3 2" xfId="6921" xr:uid="{EC6E1568-79B5-4F93-BA43-09ACFB16063D}"/>
    <cellStyle name="Inndata 3 3" xfId="41548" xr:uid="{D45189F9-D5DD-46D4-BFE1-21EEAB0E7A79}"/>
    <cellStyle name="Inndata 3_3Q19" xfId="6922" xr:uid="{22088A90-AB20-4461-B06F-C8B02B096A26}"/>
    <cellStyle name="Inndata 4" xfId="27840" xr:uid="{950C03AC-3D8E-44BF-8E80-D1A86EB9300C}"/>
    <cellStyle name="Inndata 4 2" xfId="27841" xr:uid="{FDF478F2-BD48-440B-AEA8-D6135DFFC4EA}"/>
    <cellStyle name="Inndata 4 3" xfId="27842" xr:uid="{EA77D3EE-6E08-4E8B-94C4-D91F1BA65D3E}"/>
    <cellStyle name="Inndata 4_AVA DVA EL" xfId="27843" xr:uid="{EB3A51F3-1742-4FFB-9AAE-01D4006F594E}"/>
    <cellStyle name="Inndata 5" xfId="27844" xr:uid="{EC21285A-20A2-4BC2-979E-152AD810EB60}"/>
    <cellStyle name="Inndata 6" xfId="27845" xr:uid="{4C5AEF75-C781-4C2D-A574-58D897E836EE}"/>
    <cellStyle name="Inndata 7" xfId="41549" xr:uid="{57B44F7D-0BBB-4D21-82FF-8152429DB6D0}"/>
    <cellStyle name="Inndata 8" xfId="41550" xr:uid="{32E8D8A5-E2A0-48FF-9A24-B4DF69761C90}"/>
    <cellStyle name="Inndata_7. Other MTM adjustments" xfId="40537" xr:uid="{50E2B520-092E-47D0-9926-5A19B910BC43}"/>
    <cellStyle name="InpComma0" xfId="27846" xr:uid="{4C7C210F-1224-4E01-B28F-DB54036CF34A}"/>
    <cellStyle name="InpComma0 2" xfId="27847" xr:uid="{75BFD9A1-72FB-4AB3-8F60-CC8C76F49B87}"/>
    <cellStyle name="InpComma0 3" xfId="27848" xr:uid="{9952BDE3-EDF2-4AB7-BDA3-BB976C57A419}"/>
    <cellStyle name="InpComma0_AVA DVA EL" xfId="27849" xr:uid="{57EF2159-D7D4-48DF-9871-1EE43EF729B3}"/>
    <cellStyle name="Input" xfId="6923" xr:uid="{3EB552C4-197E-4F4A-8107-845BCB398908}"/>
    <cellStyle name="Input 2" xfId="6924" xr:uid="{6D24F3EA-8C39-4497-9984-0E365B42131D}"/>
    <cellStyle name="Input 2 2" xfId="27850" xr:uid="{21AFA0AA-05F0-4ABC-9400-4FA6C02C4F70}"/>
    <cellStyle name="Input 2 2 2" xfId="27851" xr:uid="{9F67AF4E-3144-4B4B-A124-C0EA536B8448}"/>
    <cellStyle name="Input 2 2 2 2" xfId="27852" xr:uid="{07547C8F-B709-4579-9495-CA25B65A7961}"/>
    <cellStyle name="Input 2 2 2 3" xfId="27853" xr:uid="{49054A69-859B-40B1-9D1A-752CB3521D98}"/>
    <cellStyle name="Input 2 2 2_AVA DVA EL" xfId="27854" xr:uid="{B59751E3-4D7D-44DC-AB1C-4C47D743344F}"/>
    <cellStyle name="Input 2 2 3" xfId="27855" xr:uid="{0F43E160-F7BD-4310-8A0C-07BD1ADF346A}"/>
    <cellStyle name="Input 2 2 3 2" xfId="27856" xr:uid="{50524CDA-D529-4E59-833A-074DBAC6B544}"/>
    <cellStyle name="Input 2 2 3 3" xfId="27857" xr:uid="{FB717C62-D6C4-4924-A35D-27B3AE623B78}"/>
    <cellStyle name="Input 2 2 3_AVA DVA EL" xfId="27858" xr:uid="{5E0BF278-7C59-429B-A573-FF6760D91083}"/>
    <cellStyle name="Input 2 2 4" xfId="27859" xr:uid="{15ADCFC3-9D18-4F44-90CF-10E53064C20D}"/>
    <cellStyle name="Input 2 2 4 2" xfId="27860" xr:uid="{78999140-41B4-4259-9A4F-1BA1C513D55B}"/>
    <cellStyle name="Input 2 2 4 3" xfId="27861" xr:uid="{6DC0FB31-1A39-41BE-B0DB-6B0A6EDB1711}"/>
    <cellStyle name="Input 2 2 4_AVA DVA EL" xfId="27862" xr:uid="{A7CC10ED-2705-4BEF-8362-E5C404BBFFAF}"/>
    <cellStyle name="Input 2 2 5" xfId="27863" xr:uid="{4032DFEA-085F-4542-8D75-C184EA2FB826}"/>
    <cellStyle name="Input 2 2 5 2" xfId="27864" xr:uid="{13B9416B-A9E5-4391-8D55-FD3EAC5E2567}"/>
    <cellStyle name="Input 2 2 5 3" xfId="27865" xr:uid="{55B6881D-B095-42DF-8786-A68D7BF6799A}"/>
    <cellStyle name="Input 2 2 5_AVA DVA EL" xfId="27866" xr:uid="{6532069C-5A39-4B86-B67D-4A7BD94CAA71}"/>
    <cellStyle name="Input 2 2 6" xfId="27867" xr:uid="{BB11FCCA-3D19-44BC-98E0-E73F0A96A30B}"/>
    <cellStyle name="Input 2 2 6 2" xfId="27868" xr:uid="{7C8B4602-36CB-4660-B5BE-EFC93BE01197}"/>
    <cellStyle name="Input 2 2 6 3" xfId="27869" xr:uid="{9D369F59-8C2F-4174-A695-36018B315CFA}"/>
    <cellStyle name="Input 2 2 6_AVA DVA EL" xfId="27870" xr:uid="{6747B6F8-87C3-4296-B15F-CFE1A1A1F487}"/>
    <cellStyle name="Input 2 2 7" xfId="27871" xr:uid="{4B533390-09E1-4D49-99F8-8BDE041A42A1}"/>
    <cellStyle name="Input 2 2_AVA DVA EL" xfId="27872" xr:uid="{79400A08-1268-4178-ADC8-CA82F5C53F3B}"/>
    <cellStyle name="Input 2 3" xfId="27873" xr:uid="{EFDBC06A-3EA3-402B-B53F-11A8A131065D}"/>
    <cellStyle name="Input 2 3 2" xfId="27874" xr:uid="{A3528669-CE7D-447C-930E-910E6B18DD04}"/>
    <cellStyle name="Input 2 3 3" xfId="27875" xr:uid="{2744E43F-572C-42B5-99B5-CB1F17A35B75}"/>
    <cellStyle name="Input 2 3_AVA DVA EL" xfId="27876" xr:uid="{0320FF07-3F4A-4C10-BED0-CF61B68F0353}"/>
    <cellStyle name="Input 2 4" xfId="27877" xr:uid="{C63A7D22-6258-4651-AFFB-2AEE1CFF96AD}"/>
    <cellStyle name="Input 2 4 2" xfId="27878" xr:uid="{1DED2C10-47B7-4F96-8898-56EFF2B8BE2C}"/>
    <cellStyle name="Input 2 4 3" xfId="27879" xr:uid="{9F75D484-E37D-44DD-9543-65C3DC6A3D01}"/>
    <cellStyle name="Input 2 4_AVA DVA EL" xfId="27880" xr:uid="{E76C4EAD-D221-453D-A55E-324A237FCD5D}"/>
    <cellStyle name="Input 2 5" xfId="27881" xr:uid="{B4728DC8-4167-43A5-876B-2C014FA39FC3}"/>
    <cellStyle name="Input 2 5 2" xfId="27882" xr:uid="{BF8B7242-16F1-4835-954F-921A6D889C60}"/>
    <cellStyle name="Input 2 5 3" xfId="27883" xr:uid="{6B103E5B-511D-45DC-8B85-78416A680D46}"/>
    <cellStyle name="Input 2 5_AVA DVA EL" xfId="27884" xr:uid="{9E2E79D4-6AA2-47EF-A67C-AB512EF1128B}"/>
    <cellStyle name="Input 2 6" xfId="27885" xr:uid="{5753B08A-C164-49C6-B08A-9FF47386F0F1}"/>
    <cellStyle name="Input 2 6 2" xfId="27886" xr:uid="{8397E8A8-ED29-4FDA-A48B-92A30D735B68}"/>
    <cellStyle name="Input 2 6 2 2" xfId="27887" xr:uid="{D8724D22-D525-482C-AC25-B119EC72254D}"/>
    <cellStyle name="Input 2 6 2 3" xfId="27888" xr:uid="{ADD74AFF-C064-455D-8CD0-DDB89A4A6D4E}"/>
    <cellStyle name="Input 2 6 2_AVA DVA EL" xfId="27889" xr:uid="{87922861-CD08-43D0-87AA-16B8ADAB0AEC}"/>
    <cellStyle name="Input 2 6 3" xfId="27890" xr:uid="{34225880-D4F7-4480-96CD-751E74460378}"/>
    <cellStyle name="Input 2 6 3 2" xfId="27891" xr:uid="{D1B899C1-E28A-457A-8779-CDEEB1F02447}"/>
    <cellStyle name="Input 2 6 3 3" xfId="27892" xr:uid="{836C8664-BF8A-42B6-ABB3-5757D48005BC}"/>
    <cellStyle name="Input 2 6 3_AVA DVA EL" xfId="27893" xr:uid="{D1FB51B0-2542-434C-8DD1-40BF7789AA43}"/>
    <cellStyle name="Input 2 6 4" xfId="27894" xr:uid="{5BBDAC81-AC0D-46D0-AA3B-57609CF4FB8B}"/>
    <cellStyle name="Input 2 6 5" xfId="27895" xr:uid="{F62DAC2A-D951-4FC2-ADBE-2AA1D93C1923}"/>
    <cellStyle name="Input 2 6_AVA DVA EL" xfId="27896" xr:uid="{60F3676C-E382-42C7-A7E1-F7CC58A7593A}"/>
    <cellStyle name="Input 2 7" xfId="27897" xr:uid="{8BAE2A13-165E-4C0D-8C17-CEA20871AC8B}"/>
    <cellStyle name="Input 2 7 2" xfId="27898" xr:uid="{C499E854-ED3C-4C48-9846-7162AE7FCE27}"/>
    <cellStyle name="Input 2 7 3" xfId="27899" xr:uid="{737CA3D7-D4F4-4227-BDFB-4109FE368F89}"/>
    <cellStyle name="Input 2 7_AVA DVA EL" xfId="27900" xr:uid="{2298879B-37BB-432D-AF09-56E19029F0B8}"/>
    <cellStyle name="Input 2 8" xfId="27901" xr:uid="{E115FE98-EBCB-4247-B92E-A65DB1DC66B7}"/>
    <cellStyle name="Input 2 8 2" xfId="27902" xr:uid="{7D055231-1B70-4346-8853-B6E043CAB65C}"/>
    <cellStyle name="Input 2 8 3" xfId="27903" xr:uid="{73F47744-044C-4AE8-AB3C-DEE136CDBA07}"/>
    <cellStyle name="Input 2 8_AVA DVA EL" xfId="27904" xr:uid="{825BDB36-F915-4D84-82EF-F48FF417B617}"/>
    <cellStyle name="Input 2 9" xfId="27905" xr:uid="{4BD29AF1-8700-4B16-8C71-BD62988CB682}"/>
    <cellStyle name="Input 2_4Q16" xfId="27906" xr:uid="{55E127A3-CC04-474F-9C07-A417D8A3A472}"/>
    <cellStyle name="Input 3" xfId="27907" xr:uid="{D4153E7E-72E0-447A-9D5F-FD7B43CD9538}"/>
    <cellStyle name="Input 3 2" xfId="27908" xr:uid="{0AEA71B5-D404-41CD-ABBE-23A47AE5DA75}"/>
    <cellStyle name="Input 3 2 2" xfId="27909" xr:uid="{86FB44B4-EA12-4692-9C64-DCF31297314C}"/>
    <cellStyle name="Input 3 2 3" xfId="27910" xr:uid="{2595890C-4425-4DBD-8AEF-65806FCD7563}"/>
    <cellStyle name="Input 3 2_AVA DVA EL" xfId="27911" xr:uid="{9EEDF030-DA23-4475-9D7B-49E878425573}"/>
    <cellStyle name="Input 3 3" xfId="27912" xr:uid="{8D807A9F-DCCD-4C96-B791-9E1C2D832124}"/>
    <cellStyle name="Input 3 4" xfId="27913" xr:uid="{D3057F54-79E9-4A98-B6A6-29D56BD5EF26}"/>
    <cellStyle name="Input 3_AVA DVA EL" xfId="27914" xr:uid="{E3D04148-1BB4-4F67-8F88-48F619197854}"/>
    <cellStyle name="Input 4" xfId="27915" xr:uid="{412967A2-6F82-4396-A40E-A68ED8C67B3B}"/>
    <cellStyle name="Input 4 2" xfId="27916" xr:uid="{79168100-A35E-4DDF-83F3-7067D8DC7918}"/>
    <cellStyle name="Input 4 2 2" xfId="27917" xr:uid="{324D16A6-E269-4BCE-B663-4A84461A0B3D}"/>
    <cellStyle name="Input 4 2 3" xfId="27918" xr:uid="{C1631955-C878-41D4-AA72-159ECF498E5C}"/>
    <cellStyle name="Input 4 2_AVA DVA EL" xfId="27919" xr:uid="{D691D609-34D2-4D5B-A889-80771A74E042}"/>
    <cellStyle name="Input 4 3" xfId="27920" xr:uid="{4703E4B5-5094-4731-A375-27A7C18063CE}"/>
    <cellStyle name="Input 4 3 2" xfId="27921" xr:uid="{CDBDAD05-F829-4BE4-9FF1-3FD279C3C3FD}"/>
    <cellStyle name="Input 4 3 3" xfId="27922" xr:uid="{BDE891DC-36A9-419F-BCF9-85FEF92D55D2}"/>
    <cellStyle name="Input 4 3_AVA DVA EL" xfId="27923" xr:uid="{561A8533-5481-45AE-B63E-D7577677A060}"/>
    <cellStyle name="Input 4 4" xfId="27924" xr:uid="{23C6F23C-E254-424F-B609-FB2CD0B9516E}"/>
    <cellStyle name="Input 4 4 2" xfId="27925" xr:uid="{3C233C97-5611-45DC-8023-C3440608539E}"/>
    <cellStyle name="Input 4 4 3" xfId="27926" xr:uid="{1501041C-5207-4242-B11B-AC203AD09135}"/>
    <cellStyle name="Input 4 4_AVA DVA EL" xfId="27927" xr:uid="{7AA8B4F8-B6C9-4E5D-9167-612A9DAC0E1B}"/>
    <cellStyle name="Input 4 5" xfId="27928" xr:uid="{E0526DDC-899E-4FB4-A810-42C72D55BFE3}"/>
    <cellStyle name="Input 4 6" xfId="27929" xr:uid="{F8C54B0C-F43E-4B01-9058-ADDCFFF6E896}"/>
    <cellStyle name="Input 4_AVA DVA EL" xfId="27930" xr:uid="{BD1D30AE-DAB5-465B-AD9E-789B8AD89106}"/>
    <cellStyle name="Input 5" xfId="27931" xr:uid="{A261696E-4FAC-44E1-8528-04747A8BF43F}"/>
    <cellStyle name="Input 5 2" xfId="27932" xr:uid="{AF5731C4-35C3-483A-935C-5A61362C14A2}"/>
    <cellStyle name="Input 5 3" xfId="27933" xr:uid="{B551AB6B-3DE4-4172-93CD-8DF1F3893E92}"/>
    <cellStyle name="Input 5_AVA DVA EL" xfId="27934" xr:uid="{EDA1B899-617B-49FF-B56F-E2B66220E02E}"/>
    <cellStyle name="Input 6" xfId="27935" xr:uid="{71474ABF-5EDE-4227-9001-A04613A93CAB}"/>
    <cellStyle name="Input 6 2" xfId="27936" xr:uid="{B4D95F44-67C8-4009-982F-200E243C29CE}"/>
    <cellStyle name="Input 6 3" xfId="27937" xr:uid="{CDC0FBC9-ECFE-4684-B110-CA3027AF7D3C}"/>
    <cellStyle name="Input 6_AVA DVA EL" xfId="27938" xr:uid="{BF3CE84D-5834-4AFF-94B2-E7182885B009}"/>
    <cellStyle name="Input 7" xfId="41551" xr:uid="{EDBCF6C8-F30E-4687-BBE7-F4F9A9CC80FF}"/>
    <cellStyle name="Input 8" xfId="41552" xr:uid="{FEB983B6-C6FB-47CA-9AE8-494324FC013D}"/>
    <cellStyle name="Input 9" xfId="42273" xr:uid="{86D97A7A-968A-462E-90ED-7B94A13A7253}"/>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553"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39" xr:uid="{38776C63-BAD1-4148-A440-DE562D11BB61}"/>
    <cellStyle name="Input Cells 3 2 3" xfId="27940" xr:uid="{2773FA76-25B1-40DA-AC8D-0B0E85242D4C}"/>
    <cellStyle name="Input Cells 3 2_AVA DVA EL" xfId="27941" xr:uid="{DE533025-A743-49B4-8BFC-8D73B5A1F045}"/>
    <cellStyle name="Input Cells 3 3" xfId="27942" xr:uid="{7B089317-D009-4151-BD4D-7682576A41F9}"/>
    <cellStyle name="Input Cells 3 4" xfId="27943" xr:uid="{049CA5E2-5005-4D4A-B78C-DA41C21863C2}"/>
    <cellStyle name="Input Cells 3_3Q19" xfId="6932" xr:uid="{9567F0A4-CBB5-4B35-A294-2E36A07A2D0A}"/>
    <cellStyle name="Input Cells 4" xfId="27944"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45" xr:uid="{B4D4D68D-6867-43CA-9E89-184878D73018}"/>
    <cellStyle name="Input Currency 2 3" xfId="27946" xr:uid="{132A1FA5-9D08-41FE-9524-E5816553ED79}"/>
    <cellStyle name="Input Currency 2_AVA DVA EL" xfId="27947" xr:uid="{5BA3CCC5-85E3-4DEA-9C34-36AF35EF0C77}"/>
    <cellStyle name="Input Currency 3" xfId="27948" xr:uid="{D0F7E82D-0D34-4D6A-849A-12C931C2EA0F}"/>
    <cellStyle name="Input Currency 4" xfId="27949" xr:uid="{48F85950-C456-40A7-8694-4D3582647C4E}"/>
    <cellStyle name="Input Currency_3Q19" xfId="6936" xr:uid="{4DC2AA0F-C4E8-475F-8FC0-9803816541D0}"/>
    <cellStyle name="Input Multiple" xfId="6937" xr:uid="{8CDE1940-1BE9-4B2B-8456-1B848B65B4AF}"/>
    <cellStyle name="Input Multiple 2" xfId="27950" xr:uid="{DEEEB23D-B631-42E5-9799-E2B8875E1E24}"/>
    <cellStyle name="Input Multiple 3" xfId="27951" xr:uid="{7C29D267-44A4-4454-838D-405744ADCBD7}"/>
    <cellStyle name="Input Multiple_AVA DVA EL" xfId="27952" xr:uid="{AEA81916-D95C-43D9-A4B5-CF0E91CAAE27}"/>
    <cellStyle name="Input Percent" xfId="6938" xr:uid="{4106ECBA-36E4-4E7C-8E62-42E7D1373584}"/>
    <cellStyle name="Input Percent 2" xfId="27953" xr:uid="{A6B31DEC-DB6F-401E-ACC9-3A6004AF1C0C}"/>
    <cellStyle name="Input Percent 3" xfId="27954" xr:uid="{24D4A771-F904-459E-BD28-86FD185D9DEC}"/>
    <cellStyle name="Input Percent_AVA DVA EL" xfId="27955" xr:uid="{E76BB1D2-823C-44A7-A31C-F0C95053CF98}"/>
    <cellStyle name="Input_$cell" xfId="40538" xr:uid="{CD6EE998-3417-44AF-81A1-CBDD1B7E71FF}"/>
    <cellStyle name="inputDate" xfId="27956" xr:uid="{2123165C-CE91-401F-B16B-94071EEF0FA3}"/>
    <cellStyle name="inputExposure" xfId="27957" xr:uid="{A37B1590-976E-4CAD-8D32-659388DEA555}"/>
    <cellStyle name="inputExposure 2" xfId="27958" xr:uid="{C4173B63-F5A1-47C0-9ED9-8A386ECE39D4}"/>
    <cellStyle name="inputExposure_AVA DVA EL" xfId="27959" xr:uid="{FB68E4E5-7DC0-4C52-899C-BD0F50EBC8CD}"/>
    <cellStyle name="InputKeepColour" xfId="6939" xr:uid="{2EAABC95-9A78-426D-8920-81A04F0CBE88}"/>
    <cellStyle name="InputKeepColour 2" xfId="6940" xr:uid="{38756E1B-96C2-4716-A3C5-6D91BD74084F}"/>
    <cellStyle name="InputKeepColour 2 2" xfId="27960" xr:uid="{7F3433D9-6369-4613-B314-CFF0E483BCCA}"/>
    <cellStyle name="InputKeepColour 2 3" xfId="27961" xr:uid="{AC888129-7E8B-4E0E-BA33-F607FB1DD1E1}"/>
    <cellStyle name="InputKeepColour 2_Adj_Balance_Sheet" xfId="41554" xr:uid="{567DF70F-A38B-4819-A3A0-17C02ABDDB32}"/>
    <cellStyle name="InputKeepColour 3" xfId="27962" xr:uid="{839DE644-FF50-4CC9-BBE7-FA8B13F7C0DA}"/>
    <cellStyle name="InputKeepColour 4" xfId="27963" xr:uid="{6B2FCC53-A6E7-477F-9F6C-AE07C088B272}"/>
    <cellStyle name="InputKeepColour_3Q19" xfId="6941" xr:uid="{A785F0E5-DA17-40AB-802A-DA7C1CC343AB}"/>
    <cellStyle name="inputMaturity" xfId="27964" xr:uid="{C756A9F8-9D3C-4553-82BA-91CEDE84851D}"/>
    <cellStyle name="inputParameterE" xfId="27965" xr:uid="{2364E448-6644-44EA-8712-6846CA5F6E3F}"/>
    <cellStyle name="inputPD" xfId="27966" xr:uid="{45A614B7-C390-401C-BED9-4846FF6B7C8A}"/>
    <cellStyle name="inputPercentage" xfId="27967" xr:uid="{0D3C3AE7-CFC2-4AC4-B38B-8B36ED7F7ABD}"/>
    <cellStyle name="inputPercentageL" xfId="27968" xr:uid="{2DD0D5DB-2500-4844-A53F-8C3C1443F543}"/>
    <cellStyle name="inputPercentageS" xfId="27969" xr:uid="{9D74EFB6-0BE2-489E-846F-59E7E4733871}"/>
    <cellStyle name="inputSelection" xfId="27970" xr:uid="{C9C5729F-8EDF-4EB8-A8CE-0D32865DAB16}"/>
    <cellStyle name="inputText" xfId="27971" xr:uid="{68F06AB2-217C-443A-AA0F-E2BE1D97020F}"/>
    <cellStyle name="InputVariColour" xfId="6942" xr:uid="{35DF2BA0-4415-441B-A47F-CC6299FDB2B2}"/>
    <cellStyle name="InputVariColour 2" xfId="6943" xr:uid="{73B0BD39-4E05-42F4-B032-75719D1A9402}"/>
    <cellStyle name="InputVariColour 2 2" xfId="27972" xr:uid="{3CA60F77-D688-435B-A080-2DA2D1585BDA}"/>
    <cellStyle name="InputVariColour 2 3" xfId="27973" xr:uid="{A59B543F-2067-49AA-B404-692772B0F9B7}"/>
    <cellStyle name="InputVariColour 2_Adj_Balance_Sheet" xfId="41555" xr:uid="{710AED85-457A-4185-A068-36B7B405B830}"/>
    <cellStyle name="InputVariColour 3" xfId="27974" xr:uid="{D9AF1682-3CD8-4A1C-B879-F548745C6A44}"/>
    <cellStyle name="InputVariColour 4" xfId="27975" xr:uid="{949242DD-3E1B-49F8-BD86-817724CD8FD0}"/>
    <cellStyle name="InputVariColour_3Q19" xfId="6944" xr:uid="{E35DDAE8-C484-4B5D-9823-68C0C173EA4A}"/>
    <cellStyle name="IntFormat" xfId="6945" xr:uid="{C7725DF3-FC87-4F61-A622-8C5060A1DA8C}"/>
    <cellStyle name="IntFormat 2" xfId="27976" xr:uid="{FAD7ACAA-AD6E-4A34-9FEB-0D44D84D3151}"/>
    <cellStyle name="IntFormat 3" xfId="27977" xr:uid="{53B7CB0A-4C08-45EE-A320-950370C87732}"/>
    <cellStyle name="IntFormat_AVA DVA EL" xfId="27978" xr:uid="{0209B8DF-6D96-46CC-84EB-29819107BE0E}"/>
    <cellStyle name="Įspėjimo tekstas" xfId="6946" xr:uid="{5BF07A56-2F6E-4CD8-878F-78D2E4E0D725}"/>
    <cellStyle name="Įspėjimo tekstas 2" xfId="27979" xr:uid="{C82DF0B7-707D-4189-B8F0-90364BB97822}"/>
    <cellStyle name="Įspėjimo tekstas_AVA DVA EL" xfId="27980" xr:uid="{B7E2A6AD-9E34-453B-9E2C-C714CD3B51BF}"/>
    <cellStyle name="Išvestis" xfId="6947" xr:uid="{94DD86D3-4F86-4DD7-A58A-85C36709020D}"/>
    <cellStyle name="Išvestis 2" xfId="27981" xr:uid="{A0046A73-B96B-427B-B868-3BC8E5DD3C40}"/>
    <cellStyle name="Išvestis_AVA DVA EL" xfId="27982" xr:uid="{60772541-E974-4306-9B18-9F2BBB92EEA2}"/>
    <cellStyle name="Įvestis" xfId="6948" xr:uid="{8DE4CD09-76FB-4594-BB26-AD2E69EF6A35}"/>
    <cellStyle name="Įvestis 2" xfId="27983" xr:uid="{83556AFC-F271-4B6F-B979-64E62C950096}"/>
    <cellStyle name="Įvestis_AVA DVA EL" xfId="27984" xr:uid="{535AC782-2DDC-4F85-ACAA-2DEE2EDB326E}"/>
    <cellStyle name="Jegyzet" xfId="27985" xr:uid="{1AFCE18F-AAB2-495C-BCB2-FC5EB2443314}"/>
    <cellStyle name="Jegyzet 2" xfId="27986" xr:uid="{06ED7649-7A3C-4AC8-A92F-78BABF0048C6}"/>
    <cellStyle name="Jegyzet 2 2" xfId="27987" xr:uid="{4E8B220C-FD51-4923-A9A8-FC3099716D47}"/>
    <cellStyle name="Jegyzet 2_AVA DVA EL" xfId="27988" xr:uid="{943FA1A0-B163-4691-BB75-5C2075358DFE}"/>
    <cellStyle name="Jegyzet 3" xfId="27989" xr:uid="{A9B6B5F1-9CD0-4FE0-8626-BEFE2FE7BFD2}"/>
    <cellStyle name="Jegyzet_4Q16" xfId="27990" xr:uid="{1112813D-42DF-4F48-A98D-D2D0A15F30DD}"/>
    <cellStyle name="Jelölőszín (1)" xfId="27991" xr:uid="{E87A1013-13DE-4471-BFD7-6BB9BA580E67}"/>
    <cellStyle name="Jelölőszín (1) 2" xfId="27992" xr:uid="{DF1F3332-9B43-40CF-AABB-57FFE8E85AE9}"/>
    <cellStyle name="Jelölőszín (1)_AVA DVA EL" xfId="27993" xr:uid="{40B7E46D-3FAF-44AB-AFF9-E82672452958}"/>
    <cellStyle name="Jelölőszín (2)" xfId="27994" xr:uid="{E110F844-6C5C-4314-AE21-529B998DA203}"/>
    <cellStyle name="Jelölőszín (2) 2" xfId="27995" xr:uid="{6013E3A1-AD01-4E87-A327-E94236C8E016}"/>
    <cellStyle name="Jelölőszín (2)_AVA DVA EL" xfId="27996" xr:uid="{F86F8E1F-4475-407A-8AF4-7EABAA6F2628}"/>
    <cellStyle name="Jelölőszín (3)" xfId="27997" xr:uid="{0B75A52C-EBB1-4A34-B30E-029A9479CB2C}"/>
    <cellStyle name="Jelölőszín (3) 2" xfId="27998" xr:uid="{98767F07-4B61-4AC4-B9E8-6498D712E917}"/>
    <cellStyle name="Jelölőszín (3)_AVA DVA EL" xfId="27999" xr:uid="{DA32861F-647C-496A-BB70-A2EB1AAF3B46}"/>
    <cellStyle name="Jelölőszín (4)" xfId="28000" xr:uid="{DC6EC382-961F-4010-8F7D-E5602FCA447D}"/>
    <cellStyle name="Jelölőszín (4) 2" xfId="28001" xr:uid="{FB9F13F7-6993-4738-B648-619F344EFD29}"/>
    <cellStyle name="Jelölőszín (4)_AVA DVA EL" xfId="28002" xr:uid="{26EA896E-8084-4AE1-8715-8A29249325FA}"/>
    <cellStyle name="Jelölőszín (5)" xfId="28003" xr:uid="{C1187D5D-748E-4875-939B-9E6E0557F835}"/>
    <cellStyle name="Jelölőszín (5) 2" xfId="28004" xr:uid="{B9CDC4F8-18D5-4903-A4EF-AC55CB2A0187}"/>
    <cellStyle name="Jelölőszín (5)_AVA DVA EL" xfId="28005" xr:uid="{CB25EE82-7753-4E38-B8E9-E07B44D3B853}"/>
    <cellStyle name="Jelölőszín (6)" xfId="28006" xr:uid="{E101787F-C89D-488A-AE5C-E60C31242A3D}"/>
    <cellStyle name="Jelölőszín (6) 2" xfId="28007" xr:uid="{86161263-7DFF-4506-BDDB-635048EC6359}"/>
    <cellStyle name="Jelölőszín (6)_AVA DVA EL" xfId="28008" xr:uid="{613E925C-BCF0-42BD-83CF-838AF4383146}"/>
    <cellStyle name="Jó" xfId="28009" xr:uid="{228F6135-A298-4745-BBBA-39BB9579F55E}"/>
    <cellStyle name="Jó 2" xfId="28010" xr:uid="{D687E6A0-401D-4BE2-9077-844494227AE9}"/>
    <cellStyle name="Jó_AVA DVA EL" xfId="28011" xr:uid="{BB7829D7-BDD2-4F39-853E-C5711F33674B}"/>
    <cellStyle name="Kimenet" xfId="28012" xr:uid="{B369F0D6-AFA0-49BE-9A92-725DB613BF04}"/>
    <cellStyle name="Kimenet 2" xfId="28013" xr:uid="{17A42CBC-75B3-42D3-8CA4-66796B459207}"/>
    <cellStyle name="Kimenet_AVA DVA EL" xfId="28014" xr:uid="{A8E8170F-E846-425B-844A-F279CC47F429}"/>
    <cellStyle name="Koblet celle" xfId="28015" xr:uid="{08A53A29-D4F0-4CE6-9980-D901CAE8B4B6}"/>
    <cellStyle name="Koblet celle 2" xfId="6949" xr:uid="{B4FD7B38-7C6B-4051-9765-96360B70D1CB}"/>
    <cellStyle name="Koblet celle 2 2" xfId="28016" xr:uid="{359547EA-6986-4D7A-AB1D-83BC286E2D2D}"/>
    <cellStyle name="Koblet celle 2 2 2" xfId="28017" xr:uid="{D2DA4A1B-B300-419F-BCFA-1304C1C4A8C1}"/>
    <cellStyle name="Koblet celle 2 2 3" xfId="28018" xr:uid="{F160C084-D16C-4DBF-8EAE-4BD96CED3B70}"/>
    <cellStyle name="Koblet celle 2 2_AVA DVA EL" xfId="28019" xr:uid="{9A1EDB3E-0883-420B-8E96-171398720656}"/>
    <cellStyle name="Koblet celle 2 3" xfId="42274" xr:uid="{09020CF7-0DFA-496C-8343-F4BA1B65B7CB}"/>
    <cellStyle name="Koblet celle 2 4" xfId="42275" xr:uid="{4AD26DC0-BF3C-49A6-A668-56232CA06EDF}"/>
    <cellStyle name="Koblet celle 2 5" xfId="42276" xr:uid="{0702C1B7-9E01-436E-807B-76D1D4EB3DBC}"/>
    <cellStyle name="Koblet celle 2_Adj_Income_statement" xfId="41556" xr:uid="{3BFF0E00-AF5B-4005-9B9F-FFEF4A623747}"/>
    <cellStyle name="Koblet celle 3" xfId="6950" xr:uid="{3581F78B-9A0E-40FD-9652-D9A36D4165BC}"/>
    <cellStyle name="Koblet celle 3 2" xfId="28020" xr:uid="{0E02E1F0-5614-439E-ABF5-23032B1BA052}"/>
    <cellStyle name="Koblet celle 3_AVA DVA EL" xfId="28021" xr:uid="{0675A260-6712-4166-9748-8C282B767C51}"/>
    <cellStyle name="Koblet celle 4" xfId="28022" xr:uid="{9EE4058E-6893-4B26-A637-24D78EA50EBF}"/>
    <cellStyle name="Koblet celle 4 2" xfId="28023" xr:uid="{DB8C5C6C-671E-4DF4-8C56-FF6406A5BF4D}"/>
    <cellStyle name="Koblet celle 4 3" xfId="28024" xr:uid="{4ADAB32B-B1E8-4CFB-927B-605AC3946561}"/>
    <cellStyle name="Koblet celle 4_AVA DVA EL" xfId="28025" xr:uid="{7D946D20-BAFD-47EB-9A5A-424B41A470A1}"/>
    <cellStyle name="Koblet celle 5" xfId="28026" xr:uid="{85FBCCE2-02C6-4509-AD9D-FDBEB2C7856A}"/>
    <cellStyle name="Koblet celle 6" xfId="28027" xr:uid="{85525E7B-300F-49F0-BE4F-190F92C009BF}"/>
    <cellStyle name="Koblet celle 7" xfId="41557" xr:uid="{7E5E8D57-A587-45FB-9606-0B221DB86ABB}"/>
    <cellStyle name="Koblet celle 8" xfId="41558" xr:uid="{DA476D42-640E-4791-928E-8D9C5727B66B}"/>
    <cellStyle name="Koblet celle_7. Other MTM adjustments" xfId="40539" xr:uid="{CD2E4A09-7CCF-4079-A3F8-C1755F0FDBEB}"/>
    <cellStyle name="Kolonne" xfId="6951" xr:uid="{4E50B6D5-7386-42EA-A86E-397A08296617}"/>
    <cellStyle name="Kolonne 2" xfId="28028" xr:uid="{E08FD1D3-29FA-42B3-AAA5-AAB45CC8ED20}"/>
    <cellStyle name="Kolonne 2 2" xfId="28029" xr:uid="{82BD663B-DCCC-4096-9D37-0CD99A1756F7}"/>
    <cellStyle name="Kolonne 2_AVA DVA EL" xfId="28030" xr:uid="{A0C775F7-0453-4AB8-92C1-CA5AEFDDFF3E}"/>
    <cellStyle name="Kolonne 3" xfId="28031" xr:uid="{17B1B1DE-3153-40BB-A1BE-FD1F5E657EF4}"/>
    <cellStyle name="Kolonne_AVA DVA EL" xfId="28032" xr:uid="{B5B2A8D3-BA44-4DB4-9C14-CEB66F396294}"/>
    <cellStyle name="KolonneOverskrift" xfId="6952" xr:uid="{27AC2912-0033-4DB5-B189-B1796BCD77AC}"/>
    <cellStyle name="KolonneOverskrift 2" xfId="28033" xr:uid="{465B8E35-80D4-4743-A092-1E172903ECB3}"/>
    <cellStyle name="KolonneOverskrift 3" xfId="28034" xr:uid="{FD6EBF6C-158B-4B2F-904E-3F99E0AF8E14}"/>
    <cellStyle name="KolonneOverskrift_AVA DVA EL" xfId="28035" xr:uid="{2656DE18-F428-476A-B444-F408E03732A5}"/>
    <cellStyle name="Kolrubr" xfId="6953" xr:uid="{1F4533F6-9B7C-4727-A92B-69AA626B242F}"/>
    <cellStyle name="Kolrubr 2" xfId="28036" xr:uid="{B9DE1378-1919-4C24-B02F-9F9BA273D839}"/>
    <cellStyle name="Kolrubr 3" xfId="28037" xr:uid="{3D823376-C3E9-484A-98E1-831D2930259E}"/>
    <cellStyle name="Kolrubr låst" xfId="6954" xr:uid="{E0E1E2CA-2974-49AA-B267-A0E530721B42}"/>
    <cellStyle name="Kolrubr låst 2" xfId="28038" xr:uid="{749A5B41-665F-4269-B411-5E3DD8CA38D6}"/>
    <cellStyle name="Kolrubr låst 3" xfId="28039" xr:uid="{80645EF6-41D6-4C36-A998-BA1F8E13367E}"/>
    <cellStyle name="Kolrubr låst_AVA DVA EL" xfId="28040" xr:uid="{5E443AF9-B6CC-49E0-A52E-B8165C252310}"/>
    <cellStyle name="Kolrubr_3Q19" xfId="6955" xr:uid="{A9BA37D3-3685-466B-9F78-29F0974606B6}"/>
    <cellStyle name="Kolumnrubrik" xfId="6956" xr:uid="{B35ED0F0-5C87-413D-AAB5-65F4C7D61C20}"/>
    <cellStyle name="Kolumnrubrik 2" xfId="28041" xr:uid="{B663FBE6-E2BC-4F28-A730-075027ACDD80}"/>
    <cellStyle name="Kolumnrubrik_Adjustment-Breakdown_Nivå3" xfId="42277" xr:uid="{E2C1EED2-BC0D-45D7-BB0E-A47EB52EF948}"/>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42" xr:uid="{C9AB5B32-F3F4-4FEF-9DC0-7C812FF60E57}"/>
    <cellStyle name="Komma 10 3" xfId="28043" xr:uid="{10A2848C-EAF7-4853-A829-255D0FED54AD}"/>
    <cellStyle name="Komma 10 3 2" xfId="28044" xr:uid="{2B0064F4-DC9B-46C9-8FE7-0A03AF317F90}"/>
    <cellStyle name="Komma 10 3_AVA DVA EL" xfId="28045" xr:uid="{840D2D5E-056C-4743-8872-9BAE81845EA9}"/>
    <cellStyle name="Komma 10 4" xfId="42278" xr:uid="{E10CA3B4-C83B-4F3E-9698-341B56DF86E5}"/>
    <cellStyle name="Komma 10 5" xfId="42279" xr:uid="{E64F91F6-8598-47B0-8A6B-19429231171E}"/>
    <cellStyle name="Komma 10_AVA DVA EL" xfId="28046" xr:uid="{3A49352C-80DE-4959-8EDC-5F252DA0AF77}"/>
    <cellStyle name="Komma 11" xfId="6960" xr:uid="{5DCA97D6-545B-49D7-94F8-F790C0835E7F}"/>
    <cellStyle name="Komma 11 2" xfId="6961" xr:uid="{E4E22BE8-A69F-439E-B897-BEFEFAB95822}"/>
    <cellStyle name="Komma 11 2 2" xfId="28047" xr:uid="{6A0A00EA-2312-4094-BE0D-3C5BACD6917B}"/>
    <cellStyle name="Komma 11 2_AVA DVA EL" xfId="28048" xr:uid="{16E77CC3-467C-4323-910F-D99E6A97D5D2}"/>
    <cellStyle name="Komma 11 3" xfId="28049" xr:uid="{5C3FE897-53FB-46F9-92AA-B94B27EB6CCA}"/>
    <cellStyle name="Komma 11 3 2" xfId="28050" xr:uid="{EFFAF325-8E54-4C61-A93E-4F689FB97147}"/>
    <cellStyle name="Komma 11 3_AVA DVA EL" xfId="28051" xr:uid="{1DFC8DC7-7E2E-4872-B745-8ACA84895C9A}"/>
    <cellStyle name="Komma 11 4" xfId="28052" xr:uid="{5A393F82-C336-4931-89D9-A46EC1CA7519}"/>
    <cellStyle name="Komma 11 5" xfId="28053" xr:uid="{BB047B98-B6F4-4B57-BBC3-5549BBD7CFD3}"/>
    <cellStyle name="Komma 11_AVA DVA EL" xfId="28054" xr:uid="{FA2D0E77-E8AE-42B8-B628-BA5CD933C99B}"/>
    <cellStyle name="Komma 12" xfId="6962" xr:uid="{63760E2D-AFF0-4B3C-A700-274E3F438320}"/>
    <cellStyle name="Komma 12 2" xfId="28055" xr:uid="{96F5C8D9-9755-4854-8216-6DE0996F76D8}"/>
    <cellStyle name="Komma 12 2 2" xfId="28056" xr:uid="{FD9A56E9-C215-4864-B986-E7C886F9884F}"/>
    <cellStyle name="Komma 12 2 2 2" xfId="28057" xr:uid="{A7DBCD58-449A-4BE1-955D-ED1985224865}"/>
    <cellStyle name="Komma 12 2 2_AVA DVA EL" xfId="28058" xr:uid="{28C4581F-8AFD-42B0-856A-D3E9EC3EB445}"/>
    <cellStyle name="Komma 12 2 3" xfId="28059" xr:uid="{FC822829-91D8-4B20-83E8-9144895E8A97}"/>
    <cellStyle name="Komma 12 2_AVA DVA EL" xfId="28060" xr:uid="{DAB8B9CC-A9C1-4B89-8768-98417A67FFEA}"/>
    <cellStyle name="Komma 12 3" xfId="28061" xr:uid="{3E16B9FE-3E1F-43A0-A631-D3CD04671B48}"/>
    <cellStyle name="Komma 12 3 2" xfId="28062" xr:uid="{431639D7-7EEA-40AD-9B55-5C2BCB91E77D}"/>
    <cellStyle name="Komma 12 3_AVA DVA EL" xfId="28063" xr:uid="{36A04C8A-4203-47AA-9ABF-4F3E1C39B7BA}"/>
    <cellStyle name="Komma 12 4" xfId="28064" xr:uid="{8AE62F77-DCF3-447A-B9C5-C87F79C2EE6D}"/>
    <cellStyle name="Komma 12_AVA DVA EL" xfId="28065" xr:uid="{E7164991-A99F-4B63-AAAA-3BC30025E172}"/>
    <cellStyle name="Komma 13" xfId="6963" xr:uid="{805F8B9D-9F5C-4628-8ECA-C2BB830FD36E}"/>
    <cellStyle name="Komma 13 2" xfId="28066" xr:uid="{3DEA8066-D0A0-43BF-BC41-8D4A7A2D9C19}"/>
    <cellStyle name="Komma 13 2 2" xfId="28067" xr:uid="{75D1A309-78B4-48DF-8E4E-5F5480779B59}"/>
    <cellStyle name="Komma 13 2_AVA DVA EL" xfId="28068" xr:uid="{C4D0860E-18FF-45F6-BF28-0A7DA01E2E1A}"/>
    <cellStyle name="Komma 13 3" xfId="28069" xr:uid="{D704B12E-0E42-425F-A936-A5C63E596155}"/>
    <cellStyle name="Komma 13_AVA DVA EL" xfId="28070" xr:uid="{A6430C28-F83C-432C-9935-DE9694BB9BE4}"/>
    <cellStyle name="Komma 14" xfId="6964" xr:uid="{31C4E7C9-C34C-4A0F-AEDC-18318CB3ACD3}"/>
    <cellStyle name="Komma 14 2" xfId="28071" xr:uid="{AB54FB7A-DD3F-4D99-98BD-3CB6568E5692}"/>
    <cellStyle name="Komma 14_AVA DVA EL" xfId="28072" xr:uid="{8E74532B-4A19-4680-9836-674AEC7B1482}"/>
    <cellStyle name="Komma 15" xfId="6965" xr:uid="{6711BFA3-DBFA-43D5-A6E7-1691B2914F64}"/>
    <cellStyle name="Komma 15 2" xfId="28073" xr:uid="{670A5DD2-77BA-45B9-83A6-1A7520575AEC}"/>
    <cellStyle name="Komma 15_AVA DVA EL" xfId="28074" xr:uid="{98E49A45-92E8-4275-AD13-A60159BF6DBB}"/>
    <cellStyle name="Komma 16" xfId="6966" xr:uid="{34E2EB3C-E976-4ABE-A2F7-0E49080C0D68}"/>
    <cellStyle name="Komma 16 2" xfId="28075" xr:uid="{7122AB0B-2CBD-4739-B191-AF03D604665D}"/>
    <cellStyle name="Komma 16 3" xfId="28076" xr:uid="{B79A12AC-1276-44BF-8841-309147F18DB5}"/>
    <cellStyle name="Komma 16_AVA DVA EL" xfId="28077" xr:uid="{99EF1BC6-FC2F-486A-BEB4-D731DD4C3A3F}"/>
    <cellStyle name="Komma 17" xfId="6967" xr:uid="{938DDAE6-0D45-4286-873B-F894F91CB947}"/>
    <cellStyle name="Komma 17 2" xfId="28078" xr:uid="{8D0CA814-5C33-4BFE-92AB-7BFB582B9D88}"/>
    <cellStyle name="Komma 17 3" xfId="28079" xr:uid="{AC4E71C5-6953-4B0B-AAD8-3311CF6CB851}"/>
    <cellStyle name="Komma 17_AVA DVA EL" xfId="28080" xr:uid="{FA14EABF-B6F8-478A-BEAB-9EB5EDC697E2}"/>
    <cellStyle name="Komma 18" xfId="6968" xr:uid="{E63BE944-8651-41C9-B773-3D49952D6B61}"/>
    <cellStyle name="Komma 18 2" xfId="28081" xr:uid="{28D7BC5B-52CD-4995-874B-8FA558239990}"/>
    <cellStyle name="Komma 18 3" xfId="28082" xr:uid="{F17244F9-B618-46F4-97AE-8A5387953C28}"/>
    <cellStyle name="Komma 18_AVA DVA EL" xfId="28083" xr:uid="{0E9585C5-FDE5-4ECB-9472-BFFF6BA2052D}"/>
    <cellStyle name="Komma 19" xfId="6969" xr:uid="{B7D5E273-2D82-40D2-B204-6B654566A927}"/>
    <cellStyle name="Komma 19 2" xfId="28084" xr:uid="{493BA441-80A2-42DF-90DF-C2D3B6E8C84A}"/>
    <cellStyle name="Komma 19_AVA DVA EL" xfId="28085"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559" xr:uid="{2FCD4978-9F25-467E-9503-FBD608A52B6D}"/>
    <cellStyle name="Komma 2 12" xfId="41560" xr:uid="{6244B41E-EBB3-457F-92C6-19AE80E5CD4F}"/>
    <cellStyle name="Komma 2 13" xfId="41561" xr:uid="{C6AA2FD2-5029-4ACB-BA27-B886A9CB26FA}"/>
    <cellStyle name="Komma 2 14" xfId="41562" xr:uid="{C3BC224A-1C37-4DC8-970C-13400EEBFBC2}"/>
    <cellStyle name="Komma 2 14 2" xfId="42281" xr:uid="{F7CA653F-9227-45CC-9C22-0B358438C5FB}"/>
    <cellStyle name="Komma 2 14 3" xfId="42282" xr:uid="{5C748D8B-00A5-482E-9EE4-93ECBD22AA55}"/>
    <cellStyle name="Komma 2 14_Loans &amp; comm." xfId="42280" xr:uid="{A412BDEA-78B1-4461-AEAC-D56A6780E4A7}"/>
    <cellStyle name="Komma 2 15" xfId="41563" xr:uid="{353DB7D5-7ECA-4E40-9DCB-849381F6C045}"/>
    <cellStyle name="Komma 2 17" xfId="42726" xr:uid="{07C1F14D-0E53-4858-826F-0A15490F3E5F}"/>
    <cellStyle name="Komma 2 18" xfId="42765" xr:uid="{85468813-6596-4CD0-A252-563EA6F3C22C}"/>
    <cellStyle name="Komma 2 19" xfId="42803" xr:uid="{842D6ACD-2074-4FF5-9FAE-034EFBF5600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086" xr:uid="{89F9C0EB-D80A-4CFD-AC96-E8786513042E}"/>
    <cellStyle name="Komma 2 2 3 3" xfId="28087" xr:uid="{5F9B430D-EA0D-4B00-859E-05AEBD623126}"/>
    <cellStyle name="Komma 2 2 3_AVA DVA EL" xfId="28088" xr:uid="{44C3E25B-3192-4E83-B3A4-10CB8F21AA2D}"/>
    <cellStyle name="Komma 2 2 4" xfId="42283" xr:uid="{81D3974D-1DB2-42E0-A439-6AEAD0B510F6}"/>
    <cellStyle name="Komma 2 2_3Q19" xfId="7037" xr:uid="{5BAAB60D-D81F-45DF-861E-80DC713D0986}"/>
    <cellStyle name="Komma 2 3" xfId="7038" xr:uid="{7BC7F7C5-A7F5-4FBC-ADD6-59DBCEFFD760}"/>
    <cellStyle name="Komma 2 3 2" xfId="7039" xr:uid="{1698D4D7-DC3C-444D-BBD9-315A3B0A645E}"/>
    <cellStyle name="Komma 2 3 2 2" xfId="28089" xr:uid="{31547D65-4644-4D7D-9566-E637CCFA44F6}"/>
    <cellStyle name="Komma 2 3 2 3" xfId="28090" xr:uid="{42B233D5-9218-47DE-82D1-3B07A635E7D9}"/>
    <cellStyle name="Komma 2 3 2_AVA DVA EL" xfId="28091" xr:uid="{0BD281F7-5DA3-4036-85E1-96F16537DB1D}"/>
    <cellStyle name="Komma 2 3 3" xfId="7040" xr:uid="{DE2C2D56-4197-4D1D-A1C1-8ACEE0005251}"/>
    <cellStyle name="Komma 2 3 4" xfId="41564" xr:uid="{1C9A7E89-9BE0-411C-9F2E-DB7A46F245C7}"/>
    <cellStyle name="Komma 2 3 5" xfId="42284" xr:uid="{D8E8429D-87F4-4B97-A249-CC550F2EC87C}"/>
    <cellStyle name="Komma 2 3_3Q19" xfId="7041" xr:uid="{FEC21306-B899-4457-9F8E-89463DDE4C53}"/>
    <cellStyle name="Komma 2 4" xfId="7042" xr:uid="{B38312ED-0C00-4739-8544-2DC86C337794}"/>
    <cellStyle name="Komma 2 4 10" xfId="41565"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566"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567" xr:uid="{2C28B5AF-81B8-4903-BFF1-5674430FF3A6}"/>
    <cellStyle name="Komma 2 4_3Q19" xfId="7160" xr:uid="{99315613-1215-488B-855A-1CFA6D0ACAB1}"/>
    <cellStyle name="Komma 2 5" xfId="7161" xr:uid="{20E073C9-7147-438F-9C0F-B5218131C10D}"/>
    <cellStyle name="Komma 2 5 10" xfId="41568"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 3" xfId="42285" xr:uid="{C51B2877-DFDD-4441-97A6-47CEE22FDE5B}"/>
    <cellStyle name="Komma 2 6 3 4" xfId="42286" xr:uid="{A62EC1A8-D480-4C71-90F0-6340D5BC2E11}"/>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569"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 3" xfId="42287" xr:uid="{0F1CD584-F42F-46EF-A587-E734493A2CC6}"/>
    <cellStyle name="Komma 2 7 3 4" xfId="42288" xr:uid="{8E2AAB7C-835B-4B80-B692-121C63474C29}"/>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570"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 4" xfId="42289" xr:uid="{BF3A352C-34D4-4F45-AA89-8F5E7F9277C2}"/>
    <cellStyle name="Komma 2 9_3Q19" xfId="7310" xr:uid="{93ED509A-13D6-4A24-B30E-19BF88D8319C}"/>
    <cellStyle name="Komma 2_3. Chng in credit spreads" xfId="7311" xr:uid="{A8649ABE-13BA-4156-B721-B20F86AD803E}"/>
    <cellStyle name="Komma 20" xfId="7312" xr:uid="{5880314C-A585-464C-9AA0-77B0A51F6461}"/>
    <cellStyle name="Komma 20 2" xfId="28092" xr:uid="{4E6F6298-30C2-4672-A317-C82264ED65FC}"/>
    <cellStyle name="Komma 20 3" xfId="28093" xr:uid="{E08AACE4-2A69-42FC-AAFA-C2004DE425A4}"/>
    <cellStyle name="Komma 20_AVA DVA EL" xfId="28094"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571" xr:uid="{AD817F59-1594-4D19-ADE1-C1B5BF30E545}"/>
    <cellStyle name="Komma 3 2" xfId="7323" xr:uid="{197715A9-E0EB-442C-B5B9-2FD90054FF7A}"/>
    <cellStyle name="Komma 3 2 2" xfId="7324" xr:uid="{20227323-2B41-4C8D-9344-338BC6689448}"/>
    <cellStyle name="Komma 3 2 2 2" xfId="28095" xr:uid="{A56E7094-AA5B-4285-8624-990BFCB3C462}"/>
    <cellStyle name="Komma 3 2 2 2 2" xfId="28096" xr:uid="{1EB25885-E3EF-47E4-942B-2E9CD4D19426}"/>
    <cellStyle name="Komma 3 2 2 2 2 2" xfId="28097" xr:uid="{CBF83531-61F0-4E42-8DEB-9A272BDCE68B}"/>
    <cellStyle name="Komma 3 2 2 2 2 3" xfId="28098" xr:uid="{525A52DF-F7A9-4870-A570-1A5C8E335A7C}"/>
    <cellStyle name="Komma 3 2 2 2 2_AVA DVA EL" xfId="28099" xr:uid="{3084CCCD-7676-49D9-9277-ACAD4E05561C}"/>
    <cellStyle name="Komma 3 2 2 2 3" xfId="28100" xr:uid="{BF774512-E935-4575-BAE3-5909B98495D6}"/>
    <cellStyle name="Komma 3 2 2 2 3 2" xfId="28101" xr:uid="{74E672F1-63F1-4392-BCBC-5B13F08312C6}"/>
    <cellStyle name="Komma 3 2 2 2 3 3" xfId="28102" xr:uid="{1F464374-0C52-44D0-A8B4-96005E446365}"/>
    <cellStyle name="Komma 3 2 2 2 3_AVA DVA EL" xfId="28103" xr:uid="{68F5D04C-BD21-428F-928E-7277F6D26D45}"/>
    <cellStyle name="Komma 3 2 2 2 4" xfId="28104" xr:uid="{C599BD4D-C7BC-4AF8-A4E0-E2769E7DD3D7}"/>
    <cellStyle name="Komma 3 2 2 2 4 2" xfId="28105" xr:uid="{542C959B-37B9-4944-A97C-394597B575CE}"/>
    <cellStyle name="Komma 3 2 2 2 4 3" xfId="28106" xr:uid="{BEBC919A-C858-47F8-9B80-77294FDADC7C}"/>
    <cellStyle name="Komma 3 2 2 2 4_AVA DVA EL" xfId="28107" xr:uid="{8AACCE1B-0D97-431C-B876-9356B30BF29B}"/>
    <cellStyle name="Komma 3 2 2 2 5" xfId="28108" xr:uid="{3AA57FA7-CA3B-43E5-8476-FBCD2A9154C6}"/>
    <cellStyle name="Komma 3 2 2 2 5 2" xfId="28109" xr:uid="{6F1295C6-B5B2-4EB0-AC73-A718318BE079}"/>
    <cellStyle name="Komma 3 2 2 2 5 3" xfId="28110" xr:uid="{8D0A2EF2-9094-4090-91FE-09D3FEB54177}"/>
    <cellStyle name="Komma 3 2 2 2 5_AVA DVA EL" xfId="28111" xr:uid="{74759B52-A609-4F6F-89E2-E41250344E15}"/>
    <cellStyle name="Komma 3 2 2 2 6" xfId="28112" xr:uid="{6B7347DB-2374-430C-A388-6A2568275520}"/>
    <cellStyle name="Komma 3 2 2 2 7" xfId="28113" xr:uid="{F34F14EB-3A5F-4F90-B67E-1688D1F6C872}"/>
    <cellStyle name="Komma 3 2 2 2_AVA DVA EL" xfId="28114" xr:uid="{C560BB21-FE4C-4FD2-89D2-988D1CBD1B0F}"/>
    <cellStyle name="Komma 3 2 2 3" xfId="28115" xr:uid="{8DD01D98-D289-42BC-87DA-3D69264070D2}"/>
    <cellStyle name="Komma 3 2 2 3 2" xfId="28116" xr:uid="{B50DA381-4D5F-47D9-A812-24ED1991731A}"/>
    <cellStyle name="Komma 3 2 2 3 3" xfId="28117" xr:uid="{B1D1225B-5DA9-4682-A205-6008E6172C2F}"/>
    <cellStyle name="Komma 3 2 2 3_AVA DVA EL" xfId="28118" xr:uid="{E2F15B82-A6FF-4005-B385-4D66CE6EB0B7}"/>
    <cellStyle name="Komma 3 2 2 4" xfId="28119" xr:uid="{46B57AC6-B17D-4E97-A3BB-BA9678BD3D0F}"/>
    <cellStyle name="Komma 3 2 2 4 2" xfId="28120" xr:uid="{EF18AC98-13AB-4A3D-81B7-1644C9274FBD}"/>
    <cellStyle name="Komma 3 2 2 4 3" xfId="28121" xr:uid="{7A603DC2-7EC9-4810-83A2-E3F0C572AA47}"/>
    <cellStyle name="Komma 3 2 2 4_AVA DVA EL" xfId="28122" xr:uid="{BBAF610E-7057-44F7-A6D2-CD988358C174}"/>
    <cellStyle name="Komma 3 2 2 5" xfId="28123" xr:uid="{4C93F429-58F7-4F21-8B5D-EB11B81DC611}"/>
    <cellStyle name="Komma 3 2 2 5 2" xfId="28124" xr:uid="{8D430339-4B7D-45BC-AEC1-E8E3351FA22B}"/>
    <cellStyle name="Komma 3 2 2 5 3" xfId="28125" xr:uid="{F0B1AF22-E9C1-4156-A1C7-717525F44C14}"/>
    <cellStyle name="Komma 3 2 2 5_AVA DVA EL" xfId="28126" xr:uid="{F855B67C-110F-4ED6-B3C9-514F6AF38949}"/>
    <cellStyle name="Komma 3 2 2 6" xfId="28127" xr:uid="{1822DB61-9913-4F3A-93E0-B9B371DC1C93}"/>
    <cellStyle name="Komma 3 2 2 6 2" xfId="28128" xr:uid="{FDF375AA-BC7F-4FEC-A590-F4A6907197F2}"/>
    <cellStyle name="Komma 3 2 2 6 3" xfId="28129" xr:uid="{0FC873E0-E642-40FE-B79E-5367F75247F5}"/>
    <cellStyle name="Komma 3 2 2 6_AVA DVA EL" xfId="28130" xr:uid="{F2C0AB19-EAED-4F68-9DC2-309F427047BA}"/>
    <cellStyle name="Komma 3 2 2 7" xfId="28131" xr:uid="{32365B2C-6AA2-4D71-A25F-33BBA5005F53}"/>
    <cellStyle name="Komma 3 2 2 8" xfId="28132" xr:uid="{76AB4667-94F5-4596-BA48-100BBBF3AEBB}"/>
    <cellStyle name="Komma 3 2 2_AVA DVA EL" xfId="28133" xr:uid="{D22752C1-8520-4970-AA0B-95137F58C1FF}"/>
    <cellStyle name="Komma 3 2 3" xfId="28134" xr:uid="{B1713E56-574D-4F85-85EF-CCD841D1FE84}"/>
    <cellStyle name="Komma 3 2 3 2" xfId="28135" xr:uid="{6A9D8F50-61C8-4438-B361-4300ED23A1E3}"/>
    <cellStyle name="Komma 3 2 3 2 2" xfId="28136" xr:uid="{6A8FF3BF-0AB7-49B8-863D-BC993814102F}"/>
    <cellStyle name="Komma 3 2 3 2 3" xfId="28137" xr:uid="{DF0AB0F4-DD12-45CE-A534-1523DEDF852E}"/>
    <cellStyle name="Komma 3 2 3 2_AVA DVA EL" xfId="28138" xr:uid="{B3CCF12B-10C7-4827-81E8-12030DAA78ED}"/>
    <cellStyle name="Komma 3 2 3 3" xfId="28139" xr:uid="{71D23BA7-795E-42C3-A82B-9D52642932EA}"/>
    <cellStyle name="Komma 3 2 3 3 2" xfId="28140" xr:uid="{ADEBEBFB-BBB2-40C2-AB2D-2A2751901B8C}"/>
    <cellStyle name="Komma 3 2 3 3 3" xfId="28141" xr:uid="{6DF0B234-1418-498F-AFB1-5D324E73C117}"/>
    <cellStyle name="Komma 3 2 3 3_AVA DVA EL" xfId="28142" xr:uid="{F3239CEB-1017-434E-AF35-21793718E685}"/>
    <cellStyle name="Komma 3 2 3 4" xfId="28143" xr:uid="{574478BB-EBB0-4AB0-B86E-72463FA11BE0}"/>
    <cellStyle name="Komma 3 2 3 4 2" xfId="28144" xr:uid="{DD044B34-FE98-4B02-A7D4-FEACC3645A3B}"/>
    <cellStyle name="Komma 3 2 3 4 3" xfId="28145" xr:uid="{2AF8CAA4-9463-47CE-A985-7B727010005B}"/>
    <cellStyle name="Komma 3 2 3 4_AVA DVA EL" xfId="28146" xr:uid="{D8BB6FDC-7C91-4BC3-87BA-0D9AD7F999A9}"/>
    <cellStyle name="Komma 3 2 3 5" xfId="28147" xr:uid="{28637723-9D22-4BEA-BECA-F9AA12E123E0}"/>
    <cellStyle name="Komma 3 2 3 5 2" xfId="28148" xr:uid="{86546ECA-C980-41CB-B297-42F7F3532B76}"/>
    <cellStyle name="Komma 3 2 3 5 3" xfId="28149" xr:uid="{7F72B9D5-A0B1-4C25-AE64-59BE211077AD}"/>
    <cellStyle name="Komma 3 2 3 5_AVA DVA EL" xfId="28150" xr:uid="{7862BA95-EBC2-46EC-B9AF-6B7354612BE3}"/>
    <cellStyle name="Komma 3 2 3 6" xfId="28151" xr:uid="{DA6A635D-ECD0-4349-A3E2-05C86F0384DC}"/>
    <cellStyle name="Komma 3 2 3 7" xfId="28152" xr:uid="{F14F0265-7D47-47CA-BFCD-3DEC8C15892C}"/>
    <cellStyle name="Komma 3 2 3_AVA DVA EL" xfId="28153" xr:uid="{9F4F4210-F28C-4031-B7E4-FE959C87753B}"/>
    <cellStyle name="Komma 3 2 4" xfId="28154" xr:uid="{8E9360E7-5B97-4B97-8940-41FC14535595}"/>
    <cellStyle name="Komma 3 2 4 2" xfId="28155" xr:uid="{E8609B32-B8DD-4C30-AF30-0CA498A69D5E}"/>
    <cellStyle name="Komma 3 2 4 2 2" xfId="28156" xr:uid="{AA78EB12-79AA-4467-9A78-9CD7C2E95245}"/>
    <cellStyle name="Komma 3 2 4 2_AVA DVA EL" xfId="28157" xr:uid="{27ED26A7-A418-4C69-B56D-257682F53F10}"/>
    <cellStyle name="Komma 3 2 4 3" xfId="28158" xr:uid="{0B04BA01-2BBE-4245-B2CD-BB4D3BD0249E}"/>
    <cellStyle name="Komma 3 2 4 4" xfId="28159" xr:uid="{5D604280-849D-4D27-A729-85D58EB211AB}"/>
    <cellStyle name="Komma 3 2 4_AVA DVA EL" xfId="28160" xr:uid="{7FF58DDC-7E43-4AB8-B0DB-4D0EA7E8D324}"/>
    <cellStyle name="Komma 3 2 5" xfId="28161" xr:uid="{F8FB970E-2EE3-4620-B088-29D97C0481BE}"/>
    <cellStyle name="Komma 3 2 5 2" xfId="28162" xr:uid="{8C1CC600-736C-4907-939A-B0762A53156C}"/>
    <cellStyle name="Komma 3 2 5 3" xfId="28163" xr:uid="{FAAAEB15-4084-4081-8801-DB8C32DA2771}"/>
    <cellStyle name="Komma 3 2 5_AVA DVA EL" xfId="28164" xr:uid="{19C1BF16-9381-46D8-AA25-4D1DFFA2E28D}"/>
    <cellStyle name="Komma 3 2 6" xfId="28165" xr:uid="{0C0D115C-584E-44B1-9AC3-4AEB9F0A5A37}"/>
    <cellStyle name="Komma 3 2 6 2" xfId="28166" xr:uid="{48DF51CE-3263-4F6E-948C-8FEE76842891}"/>
    <cellStyle name="Komma 3 2 6 3" xfId="28167" xr:uid="{DFC01D71-FF48-4100-BDB1-7476A6FE0461}"/>
    <cellStyle name="Komma 3 2 6_AVA DVA EL" xfId="28168" xr:uid="{77F55FA3-99DE-440E-8D2D-E74A04E96D0B}"/>
    <cellStyle name="Komma 3 2 7" xfId="28169" xr:uid="{27BF90B7-02E5-4948-9B30-B97FE79A11EF}"/>
    <cellStyle name="Komma 3 2 7 2" xfId="28170" xr:uid="{64DF21AE-3DAE-4E81-A1D9-6D76650BAD47}"/>
    <cellStyle name="Komma 3 2 7 3" xfId="28171" xr:uid="{FB413920-AE21-4D25-862D-49091F10B2B5}"/>
    <cellStyle name="Komma 3 2 7_AVA DVA EL" xfId="28172" xr:uid="{61BB9C66-F0E0-4519-ABDA-9768A831FBE8}"/>
    <cellStyle name="Komma 3 2 8" xfId="28173"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174" xr:uid="{0AD6E75D-DF55-4F25-915D-97F11E6C80BB}"/>
    <cellStyle name="Komma 3 3 2 2 2" xfId="28175" xr:uid="{487907E1-8F8C-4F2E-943D-E946FB36D689}"/>
    <cellStyle name="Komma 3 3 2 2 3" xfId="28176" xr:uid="{2FB0BFAC-946D-43FE-BF38-F90076B4E288}"/>
    <cellStyle name="Komma 3 3 2 2_AVA DVA EL" xfId="28177" xr:uid="{0FB18CE5-B3D6-4115-A50E-A1505ABC23B3}"/>
    <cellStyle name="Komma 3 3 2 3" xfId="28178" xr:uid="{4B1F600D-64D2-4BA5-A0E4-387983895200}"/>
    <cellStyle name="Komma 3 3 2 3 2" xfId="28179" xr:uid="{07317E55-679B-41B1-83A4-66F5C1709816}"/>
    <cellStyle name="Komma 3 3 2 3 3" xfId="28180" xr:uid="{25F089B3-B00F-4B8A-801C-39B6D88A4459}"/>
    <cellStyle name="Komma 3 3 2 3_AVA DVA EL" xfId="28181" xr:uid="{2D7F2ADA-41C0-4C5B-8068-DC38E9DB7461}"/>
    <cellStyle name="Komma 3 3 2 4" xfId="28182" xr:uid="{BA8107AA-21E4-4EEA-B1DA-01E58FEF0B05}"/>
    <cellStyle name="Komma 3 3 2 4 2" xfId="28183" xr:uid="{C588F3C6-141A-4D69-94E7-667ACF613843}"/>
    <cellStyle name="Komma 3 3 2 4 3" xfId="28184" xr:uid="{023AFC6B-EF4C-4B20-9387-8CA328D3CFE0}"/>
    <cellStyle name="Komma 3 3 2 4_AVA DVA EL" xfId="28185" xr:uid="{00134A43-D3AD-4262-87F2-42DC8CF2FE30}"/>
    <cellStyle name="Komma 3 3 2 5" xfId="28186" xr:uid="{88AF4B35-25BD-4872-8EC1-B0ACE68C2ABD}"/>
    <cellStyle name="Komma 3 3 2 5 2" xfId="28187" xr:uid="{9100935F-A1C4-44A0-BC86-6442380C4E76}"/>
    <cellStyle name="Komma 3 3 2 5 3" xfId="28188" xr:uid="{A6A309F5-AE08-4453-84AF-13A9159F073A}"/>
    <cellStyle name="Komma 3 3 2 5_AVA DVA EL" xfId="28189" xr:uid="{3FE47030-EB88-4647-8302-61BA42BA1735}"/>
    <cellStyle name="Komma 3 3 2 6" xfId="28190" xr:uid="{6294136F-9F7E-4458-BBB9-745EA1334B09}"/>
    <cellStyle name="Komma 3 3 2 7" xfId="28191" xr:uid="{72DA92AE-0403-4143-9582-BDE3AC9544E1}"/>
    <cellStyle name="Komma 3 3 2_AVA DVA EL" xfId="28192" xr:uid="{5D623481-D67A-4432-B389-15D74A3738B1}"/>
    <cellStyle name="Komma 3 3 3" xfId="7328" xr:uid="{E5559B18-F123-4B32-BF8D-479919659853}"/>
    <cellStyle name="Komma 3 3 3 2" xfId="28193" xr:uid="{CE30081A-ACB6-4E5F-9602-656C92417413}"/>
    <cellStyle name="Komma 3 3 3 3" xfId="28194" xr:uid="{A1292D5B-AE55-4F0E-B1A7-B61D227AA938}"/>
    <cellStyle name="Komma 3 3 3_AVA DVA EL" xfId="28195" xr:uid="{6452CC9E-FC75-490A-AB77-4EDB9DC2AF31}"/>
    <cellStyle name="Komma 3 3 4" xfId="28196" xr:uid="{AF7A5C7E-8970-46EC-80CD-93F16DD68AF5}"/>
    <cellStyle name="Komma 3 3 4 2" xfId="28197" xr:uid="{85C0205F-C4C9-4979-B6A4-A22F1B8F4608}"/>
    <cellStyle name="Komma 3 3 4 3" xfId="28198" xr:uid="{B34EA485-06EC-4F2D-B62C-B50210681EFB}"/>
    <cellStyle name="Komma 3 3 4_AVA DVA EL" xfId="28199" xr:uid="{B290BC11-F69C-4C62-B060-DABEF2D1C683}"/>
    <cellStyle name="Komma 3 3 5" xfId="28200" xr:uid="{39E2B256-A2B1-46F7-B7C2-0EDAD0F685FD}"/>
    <cellStyle name="Komma 3 3 5 2" xfId="28201" xr:uid="{AFB19B4D-CF02-4611-86A0-9EDE8E4D64BD}"/>
    <cellStyle name="Komma 3 3 5 3" xfId="28202" xr:uid="{5618EB13-1771-42EA-985D-6CEEC2FC8D8B}"/>
    <cellStyle name="Komma 3 3 5_AVA DVA EL" xfId="28203" xr:uid="{5B41F64F-122E-4378-B0AF-6594B08AAB5B}"/>
    <cellStyle name="Komma 3 3 6" xfId="28204" xr:uid="{FE685D3F-418F-4269-AE22-10861FAF2BCC}"/>
    <cellStyle name="Komma 3 3 6 2" xfId="28205" xr:uid="{9F3951DC-1DDA-4C02-8D39-9D9AB3520214}"/>
    <cellStyle name="Komma 3 3 6 3" xfId="28206" xr:uid="{B9EF07A3-BF39-45BB-B589-FB00BC23ED38}"/>
    <cellStyle name="Komma 3 3 6_AVA DVA EL" xfId="28207" xr:uid="{4DB06A29-73FB-4686-980B-8406245A3938}"/>
    <cellStyle name="Komma 3 3 7" xfId="28208" xr:uid="{756F763C-71E5-468A-BA41-3F3929253256}"/>
    <cellStyle name="Komma 3 3_3Q19" xfId="7329" xr:uid="{DC57E745-E0D8-444D-9891-124CAF171575}"/>
    <cellStyle name="Komma 3 4" xfId="7330" xr:uid="{05850332-1BD1-42ED-AE4E-CA8E5F6A9FD6}"/>
    <cellStyle name="Komma 3 4 2" xfId="28209" xr:uid="{16345FEE-B262-4E5B-8DBA-F524DB59AFE5}"/>
    <cellStyle name="Komma 3 4 2 2" xfId="28210" xr:uid="{A87A6332-3A3A-497C-8B90-14A962C9C935}"/>
    <cellStyle name="Komma 3 4 2 3" xfId="28211" xr:uid="{B4881651-FE1D-4742-8B4D-042CFAD455FA}"/>
    <cellStyle name="Komma 3 4 2_AVA DVA EL" xfId="28212" xr:uid="{DAED0B03-08A4-4D5D-8DE3-4E5DF32824A1}"/>
    <cellStyle name="Komma 3 4 3" xfId="28213" xr:uid="{6AFC69C4-CE2D-4524-A5A0-D9CADAB26988}"/>
    <cellStyle name="Komma 3 4 3 2" xfId="28214" xr:uid="{B4BFDB9B-E748-4F67-9470-A1E60CDDA099}"/>
    <cellStyle name="Komma 3 4 3 3" xfId="28215" xr:uid="{2414E5A1-8544-4173-9C51-37EB2C2B33C0}"/>
    <cellStyle name="Komma 3 4 3_AVA DVA EL" xfId="28216" xr:uid="{EC9770B4-5C85-441C-98C3-B89C16B32415}"/>
    <cellStyle name="Komma 3 4 4" xfId="28217" xr:uid="{96CB28B1-AC36-4467-858B-9FE80C9B8846}"/>
    <cellStyle name="Komma 3 4 4 2" xfId="28218" xr:uid="{AE3AFF18-C505-4D32-9AC5-5E759AB8F9B9}"/>
    <cellStyle name="Komma 3 4 4 3" xfId="28219" xr:uid="{8306E31C-0F0E-4EC1-9AB5-1DCDB643E505}"/>
    <cellStyle name="Komma 3 4 4_AVA DVA EL" xfId="28220" xr:uid="{9B1E7982-7C6E-4379-8F50-F7565A96E255}"/>
    <cellStyle name="Komma 3 4 5" xfId="28221" xr:uid="{50CC7635-1AFB-46B7-ADC1-1803F394CA8E}"/>
    <cellStyle name="Komma 3 4 5 2" xfId="28222" xr:uid="{259292D4-E179-455C-8A3E-E0E9D9822673}"/>
    <cellStyle name="Komma 3 4 5 3" xfId="28223" xr:uid="{0674F27C-5622-4E61-A13D-6D4C89F89D4A}"/>
    <cellStyle name="Komma 3 4 5_AVA DVA EL" xfId="28224" xr:uid="{C806B283-F3E4-4737-BCEE-E087668CB2A6}"/>
    <cellStyle name="Komma 3 4 6" xfId="28225" xr:uid="{66C3A0D7-0C45-4269-87CA-75E0B5521602}"/>
    <cellStyle name="Komma 3 4 6 2" xfId="28226" xr:uid="{EE77F2AD-A53C-491D-8122-1F0CB517EB06}"/>
    <cellStyle name="Komma 3 4 6_AVA DVA EL" xfId="28227" xr:uid="{09160670-E7C2-444D-A82F-AEF270FAB16C}"/>
    <cellStyle name="Komma 3 4 7" xfId="28228" xr:uid="{682F04D5-3F55-4066-8494-7AD6BFB944BA}"/>
    <cellStyle name="Komma 3 4_AVA DVA EL" xfId="28229"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572" xr:uid="{15FE82FC-0DC8-4016-AF20-12BDCF8D15BF}"/>
    <cellStyle name="Komma 3 5 2_3Q19" xfId="7335" xr:uid="{4473A7AA-D0AE-4D34-AFB9-424732B99B07}"/>
    <cellStyle name="Komma 3 5 3" xfId="7336" xr:uid="{CCB5A3DD-67B0-4FD9-BC08-D0744ACF73AA}"/>
    <cellStyle name="Komma 3 5 3 2" xfId="41573" xr:uid="{1A4FCD27-DEAF-4DDA-82F5-AA82D76FB86A}"/>
    <cellStyle name="Komma 3 5 3_Factbook" xfId="41574" xr:uid="{08BE8A40-9E1E-47C5-AF48-45D0E4525D2D}"/>
    <cellStyle name="Komma 3 5 4" xfId="7337" xr:uid="{2C5E4657-3117-41F3-9E5C-7B5F56D4C3EE}"/>
    <cellStyle name="Komma 3 5 5" xfId="41575" xr:uid="{2D3496F1-898B-4D00-850D-90F9305D61B6}"/>
    <cellStyle name="Komma 3 5_3Q19" xfId="7338" xr:uid="{84D5EFE1-10EE-4309-90C7-B90567D4815D}"/>
    <cellStyle name="Komma 3 6" xfId="28230" xr:uid="{6F80554C-79FA-490A-A6DB-F15094D073CD}"/>
    <cellStyle name="Komma 3 6 2" xfId="28231" xr:uid="{A4A47338-266B-40F4-8630-3B127537DB58}"/>
    <cellStyle name="Komma 3 6 3" xfId="28232" xr:uid="{EE88EFD2-F990-42B3-8654-A07FAB2245F0}"/>
    <cellStyle name="Komma 3 6_AVA DVA EL" xfId="28233" xr:uid="{0D1399B1-6048-452B-A50F-54E55DD02A8E}"/>
    <cellStyle name="Komma 3 7" xfId="28234" xr:uid="{33A3CA6F-0CB7-4AA9-94A7-DE359C10D89A}"/>
    <cellStyle name="Komma 3 7 2" xfId="28235" xr:uid="{F4E666D5-D861-46A5-A008-F971CECD0203}"/>
    <cellStyle name="Komma 3 7 3" xfId="28236" xr:uid="{52787483-2764-4796-A9A8-113B3817E152}"/>
    <cellStyle name="Komma 3 7_AVA DVA EL" xfId="28237" xr:uid="{7987C859-1191-4441-8E14-495F2F405540}"/>
    <cellStyle name="Komma 3 8" xfId="28238" xr:uid="{F5E38404-6874-4557-94E4-8FF6057D8773}"/>
    <cellStyle name="Komma 3 8 2" xfId="28239" xr:uid="{5EA0E18C-D458-4653-96EE-AF9D5CFFFFC9}"/>
    <cellStyle name="Komma 3 8 3" xfId="28240" xr:uid="{5CFCF54A-0C06-4F39-80D9-25884A8A6F81}"/>
    <cellStyle name="Komma 3 8_AVA DVA EL" xfId="28241" xr:uid="{7A097D7A-E16A-45AC-83E7-977E99194D4D}"/>
    <cellStyle name="Komma 3 9" xfId="28242"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43" xr:uid="{B1DF7A4E-290E-42D0-9332-6CB639C04FC5}"/>
    <cellStyle name="Komma 4 2 2 2" xfId="28244" xr:uid="{FD196DF0-42C4-4616-97B4-365E29E30B6E}"/>
    <cellStyle name="Komma 4 2 2 3" xfId="28245" xr:uid="{C714C24A-C4C5-48AE-8736-BB1CE3318042}"/>
    <cellStyle name="Komma 4 2 2_AVA DVA EL" xfId="28246" xr:uid="{2C5BD236-D5EF-492B-81AD-4594F3E07AFF}"/>
    <cellStyle name="Komma 4 2 3" xfId="28247" xr:uid="{5E2FC3CA-6568-45A8-A967-9D83A0A3EA35}"/>
    <cellStyle name="Komma 4 2 4" xfId="42290" xr:uid="{46DE493D-F785-4A00-B0F3-C9EBB2D273AE}"/>
    <cellStyle name="Komma 4 2_AVA DVA EL" xfId="28248"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576"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577"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49" xr:uid="{A0592623-9907-4B7B-8F49-52B15ED11B5B}"/>
    <cellStyle name="Komma 4 5 2" xfId="28250" xr:uid="{D56211E9-4E1B-4245-953B-A1E6E74F75E2}"/>
    <cellStyle name="Komma 4 5 3" xfId="28251" xr:uid="{D69A1DEE-868D-4C49-95FD-1BAE56EA2FBF}"/>
    <cellStyle name="Komma 4 5_AVA DVA EL" xfId="28252" xr:uid="{36FF4ADA-38BD-4BAE-8614-5070621DE3D1}"/>
    <cellStyle name="Komma 4 6" xfId="28253" xr:uid="{96873FFB-910B-449E-B68A-8A84BB6C8E20}"/>
    <cellStyle name="Komma 4 7" xfId="42291" xr:uid="{9C3B6013-6AF0-4DEC-9A6C-FDF106F245D6}"/>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254" xr:uid="{1B100CF9-5739-454D-B7D7-6B35B21E2078}"/>
    <cellStyle name="Komma 5 2 2 2" xfId="28255" xr:uid="{BF61EDEA-F878-4DD7-881A-78811C88F330}"/>
    <cellStyle name="Komma 5 2 2 2 2" xfId="28256" xr:uid="{AF7557E1-2BCA-42EA-BD4B-BFE5CAD3319F}"/>
    <cellStyle name="Komma 5 2 2 2 2 2" xfId="28257" xr:uid="{4223C3C5-524C-4324-8E1D-B716BEAC4A48}"/>
    <cellStyle name="Komma 5 2 2 2 2 3" xfId="28258" xr:uid="{793A3995-766B-4B1F-94B9-B41CE786C561}"/>
    <cellStyle name="Komma 5 2 2 2 2_AVA DVA EL" xfId="28259" xr:uid="{C8506677-728E-4E21-A363-64D58C79D92E}"/>
    <cellStyle name="Komma 5 2 2 2 3" xfId="28260" xr:uid="{EC307824-F03A-4DEC-9E21-E7689CDD07F8}"/>
    <cellStyle name="Komma 5 2 2 2 3 2" xfId="28261" xr:uid="{4907131C-7122-4644-B735-2AA1C04990C0}"/>
    <cellStyle name="Komma 5 2 2 2 3 3" xfId="28262" xr:uid="{41DF178F-467E-4921-B4A2-70F7965CB27D}"/>
    <cellStyle name="Komma 5 2 2 2 3_AVA DVA EL" xfId="28263" xr:uid="{5C21B5E1-4C5D-4B64-A832-C3CCF3E7A511}"/>
    <cellStyle name="Komma 5 2 2 2 4" xfId="28264" xr:uid="{1DA1B80B-818D-46E7-B4E7-FBA9E6608104}"/>
    <cellStyle name="Komma 5 2 2 2 4 2" xfId="28265" xr:uid="{AA18BC56-C932-4F5C-931E-B2E68FDE87B1}"/>
    <cellStyle name="Komma 5 2 2 2 4 3" xfId="28266" xr:uid="{195795E9-7077-41E2-97FF-82671665889F}"/>
    <cellStyle name="Komma 5 2 2 2 4_AVA DVA EL" xfId="28267" xr:uid="{0B7ED1FB-A1A4-4944-B497-EED10E1892A6}"/>
    <cellStyle name="Komma 5 2 2 2 5" xfId="28268" xr:uid="{550D036A-82AA-4EAA-BB94-9AB9CF61F53B}"/>
    <cellStyle name="Komma 5 2 2 2 5 2" xfId="28269" xr:uid="{C386B90B-0865-4F77-B8B2-BB993C979F3C}"/>
    <cellStyle name="Komma 5 2 2 2 5 3" xfId="28270" xr:uid="{72E9C5B4-DFE7-432E-805F-6B20B8963B69}"/>
    <cellStyle name="Komma 5 2 2 2 5_AVA DVA EL" xfId="28271" xr:uid="{01432D74-CA41-4830-ADE5-F766A567CDA4}"/>
    <cellStyle name="Komma 5 2 2 2 6" xfId="28272" xr:uid="{A3491677-2567-4DCA-BE61-59E57405F9E1}"/>
    <cellStyle name="Komma 5 2 2 2 7" xfId="28273" xr:uid="{0CB1C245-8C5A-43B0-B0A6-BFF63D41A7CA}"/>
    <cellStyle name="Komma 5 2 2 2_AVA DVA EL" xfId="28274" xr:uid="{39DE4DE7-1DC4-42FC-A5D0-94B2DDAC5F9B}"/>
    <cellStyle name="Komma 5 2 2 3" xfId="28275" xr:uid="{DAFFC110-FDB6-4893-AA4D-B44C595AB44F}"/>
    <cellStyle name="Komma 5 2 2 3 2" xfId="28276" xr:uid="{1583536B-3DCB-4287-A505-CADB6AA59637}"/>
    <cellStyle name="Komma 5 2 2 3 3" xfId="28277" xr:uid="{BBF24C61-4013-4FA0-9EE9-7F3E96C5EF08}"/>
    <cellStyle name="Komma 5 2 2 3_AVA DVA EL" xfId="28278" xr:uid="{7D975301-7EB0-4B2B-8BD0-60880A4B7957}"/>
    <cellStyle name="Komma 5 2 2 4" xfId="28279" xr:uid="{D5CFAC8F-C0D9-47D4-92C7-0A4F9BEF6216}"/>
    <cellStyle name="Komma 5 2 2 4 2" xfId="28280" xr:uid="{839EC545-9903-4855-94C9-1BC5A9394817}"/>
    <cellStyle name="Komma 5 2 2 4 3" xfId="28281" xr:uid="{507AA998-AE2F-4580-BE95-F624CBB0A19C}"/>
    <cellStyle name="Komma 5 2 2 4_AVA DVA EL" xfId="28282" xr:uid="{55BA1E18-4A49-48DA-921C-BB821AB320EC}"/>
    <cellStyle name="Komma 5 2 2 5" xfId="28283" xr:uid="{1454E029-2FC5-4BC3-8BFE-42F92B80FEF9}"/>
    <cellStyle name="Komma 5 2 2 5 2" xfId="28284" xr:uid="{587C3AA7-93A9-4E37-8C39-0B7C21AC707C}"/>
    <cellStyle name="Komma 5 2 2 5 3" xfId="28285" xr:uid="{51AE7BBC-3D24-4D79-ABDF-8EBC67D00060}"/>
    <cellStyle name="Komma 5 2 2 5_AVA DVA EL" xfId="28286" xr:uid="{8EDABE9B-ACB6-4125-9873-DE63EF564FE8}"/>
    <cellStyle name="Komma 5 2 2 6" xfId="28287" xr:uid="{569C240E-781E-49BD-96CF-F351911D32FF}"/>
    <cellStyle name="Komma 5 2 2 6 2" xfId="28288" xr:uid="{CBEDDB80-E285-433D-BAC7-1260C84638AE}"/>
    <cellStyle name="Komma 5 2 2 6 3" xfId="28289" xr:uid="{FB0BADC3-B525-436A-9324-5F767B5FB42D}"/>
    <cellStyle name="Komma 5 2 2 6_AVA DVA EL" xfId="28290" xr:uid="{C96F870B-299C-402A-ABD5-6E8A8F429BFF}"/>
    <cellStyle name="Komma 5 2 2 7" xfId="28291" xr:uid="{DDE4BF37-4E06-4638-A2B6-2DF236449468}"/>
    <cellStyle name="Komma 5 2 2 8" xfId="28292" xr:uid="{A81F3F22-99B9-47C6-A32E-045B266E731E}"/>
    <cellStyle name="Komma 5 2 2_AVA DVA EL" xfId="28293" xr:uid="{77CE1433-E22B-498D-B428-99309B24AAC3}"/>
    <cellStyle name="Komma 5 2 3" xfId="28294" xr:uid="{17FAFF45-CED9-49BB-98F9-0C8447CC9948}"/>
    <cellStyle name="Komma 5 2 3 2" xfId="28295" xr:uid="{E42E2EA6-94B8-4413-A270-3C3EF1CB41D5}"/>
    <cellStyle name="Komma 5 2 3 2 2" xfId="28296" xr:uid="{C6B595E2-80AA-4F3C-8CEE-7CC12F1536FA}"/>
    <cellStyle name="Komma 5 2 3 2 3" xfId="28297" xr:uid="{7196EF7A-F1F5-44F2-8627-4596A1E7C810}"/>
    <cellStyle name="Komma 5 2 3 2_AVA DVA EL" xfId="28298" xr:uid="{7DF0AB51-703F-4538-9313-388E9AD18A1C}"/>
    <cellStyle name="Komma 5 2 3 3" xfId="28299" xr:uid="{6A862122-0717-476F-B7AF-DD2F963FDA2B}"/>
    <cellStyle name="Komma 5 2 3 3 2" xfId="28300" xr:uid="{1F55B9CE-0626-4865-978F-09F5A09F0A17}"/>
    <cellStyle name="Komma 5 2 3 3 3" xfId="28301" xr:uid="{9A0EC630-A690-4F00-9CEA-259B9BEF25C5}"/>
    <cellStyle name="Komma 5 2 3 3_AVA DVA EL" xfId="28302" xr:uid="{B519DDD5-9E27-4869-9BD6-4EA0B896B8F7}"/>
    <cellStyle name="Komma 5 2 3 4" xfId="28303" xr:uid="{4B74B85B-A408-426D-99AC-D3F5BF20216F}"/>
    <cellStyle name="Komma 5 2 3 4 2" xfId="28304" xr:uid="{4C36A13F-8493-4F58-9985-6B64506ACBAF}"/>
    <cellStyle name="Komma 5 2 3 4 3" xfId="28305" xr:uid="{81495696-1EC2-439A-A512-7D5E8D900A5C}"/>
    <cellStyle name="Komma 5 2 3 4_AVA DVA EL" xfId="28306" xr:uid="{21299118-3211-4C95-BF61-4423A29D704C}"/>
    <cellStyle name="Komma 5 2 3 5" xfId="28307" xr:uid="{8105FDA2-235E-42E2-912D-63DB4DB926DA}"/>
    <cellStyle name="Komma 5 2 3 5 2" xfId="28308" xr:uid="{B6D13C5E-EB02-4834-9556-57E6B62F1B5B}"/>
    <cellStyle name="Komma 5 2 3 5 3" xfId="28309" xr:uid="{07C9E088-EF2B-4564-9C40-17987813D01B}"/>
    <cellStyle name="Komma 5 2 3 5_AVA DVA EL" xfId="28310" xr:uid="{C0FFC332-3EB6-43B3-B9FB-1A66D5DC00D0}"/>
    <cellStyle name="Komma 5 2 3 6" xfId="28311" xr:uid="{67B68A04-8D93-491E-BDBA-DA3A3C029E6D}"/>
    <cellStyle name="Komma 5 2 3 7" xfId="28312" xr:uid="{9DD574B8-69BC-416A-88FB-F6237375A335}"/>
    <cellStyle name="Komma 5 2 3_AVA DVA EL" xfId="28313" xr:uid="{075BF54E-DA6F-44FC-AB91-FF06721B93ED}"/>
    <cellStyle name="Komma 5 2 4" xfId="28314" xr:uid="{C32A943B-A05F-4492-BD6C-DB1026664AE0}"/>
    <cellStyle name="Komma 5 2 4 2" xfId="28315" xr:uid="{4AC9C621-1AD3-4EDD-B647-8917385DBBC2}"/>
    <cellStyle name="Komma 5 2 4 3" xfId="28316" xr:uid="{4DB25548-D931-4C05-B909-D31639D318B8}"/>
    <cellStyle name="Komma 5 2 4_AVA DVA EL" xfId="28317" xr:uid="{2D467070-EDAA-41FA-A791-AC40A38EC696}"/>
    <cellStyle name="Komma 5 2 5" xfId="28318" xr:uid="{9868331A-42C9-4333-8530-E856F7C4FD7F}"/>
    <cellStyle name="Komma 5 2 5 2" xfId="28319" xr:uid="{86F9B05D-7C46-4258-A63A-3CCFE939C3F2}"/>
    <cellStyle name="Komma 5 2 5 3" xfId="28320" xr:uid="{2B420132-2BBE-41B6-9690-2D1FCE81E5DE}"/>
    <cellStyle name="Komma 5 2 5_AVA DVA EL" xfId="28321" xr:uid="{F09C82D9-E06E-450E-BBA1-5B8F97381646}"/>
    <cellStyle name="Komma 5 2 6" xfId="28322" xr:uid="{EED4D919-64FD-4A3B-A121-F00745322CC7}"/>
    <cellStyle name="Komma 5 2 6 2" xfId="28323" xr:uid="{A37B8558-8C20-4702-BBCB-03A8A9A32C38}"/>
    <cellStyle name="Komma 5 2 6 3" xfId="28324" xr:uid="{4F1C7DCC-94F4-4D08-9659-D313A1A78933}"/>
    <cellStyle name="Komma 5 2 6_AVA DVA EL" xfId="28325" xr:uid="{ECCF995D-9D57-4964-A1F1-3963640460EA}"/>
    <cellStyle name="Komma 5 2 7" xfId="28326" xr:uid="{CCB66D12-8A52-41C3-91B0-9B1CFD0BF6EF}"/>
    <cellStyle name="Komma 5 2 7 2" xfId="28327" xr:uid="{D83F9D14-D03E-4D73-B11C-066224CF9DD0}"/>
    <cellStyle name="Komma 5 2 7 3" xfId="28328" xr:uid="{3B5862C7-FBA3-4E49-B79A-0595176C0855}"/>
    <cellStyle name="Komma 5 2 7_AVA DVA EL" xfId="28329" xr:uid="{178119B4-7CFF-42E8-945B-92FEAEDF53BD}"/>
    <cellStyle name="Komma 5 2 8" xfId="28330" xr:uid="{7B40ACB1-4D6B-4A0B-8529-98E5192F0836}"/>
    <cellStyle name="Komma 5 2_AVA DVA EL" xfId="28331" xr:uid="{1C07036F-DEC2-4146-80CD-D3A00B482846}"/>
    <cellStyle name="Komma 5 3" xfId="24" xr:uid="{EF1282C3-7A9D-484C-9997-7515D2816DA3}"/>
    <cellStyle name="Komma 5 3 2" xfId="28332" xr:uid="{F4E3E8C9-8A63-4056-9592-A796AA75DFD5}"/>
    <cellStyle name="Komma 5 3 2 2" xfId="28333" xr:uid="{B7A8132D-3366-4C7D-A384-8CADD6320C5A}"/>
    <cellStyle name="Komma 5 3 2 2 2" xfId="28334" xr:uid="{EDE5F86F-5F9A-49A7-B9F5-C72E5AB83E89}"/>
    <cellStyle name="Komma 5 3 2 2 3" xfId="28335" xr:uid="{81BB0DAE-B897-4B58-AEBA-391631AAE93E}"/>
    <cellStyle name="Komma 5 3 2 2_AVA DVA EL" xfId="28336" xr:uid="{E2C1982F-3E73-45B0-A9E3-ABBC0CC9D2F8}"/>
    <cellStyle name="Komma 5 3 2 3" xfId="28337" xr:uid="{6AB8BBCB-E4CF-43F1-B18C-497AE7339018}"/>
    <cellStyle name="Komma 5 3 2 3 2" xfId="28338" xr:uid="{8506E6B0-F18B-41A8-8DAF-2950E9790094}"/>
    <cellStyle name="Komma 5 3 2 3 3" xfId="28339" xr:uid="{3211E476-BC3D-4C05-9BC6-E2DC32F27BB8}"/>
    <cellStyle name="Komma 5 3 2 3_AVA DVA EL" xfId="28340" xr:uid="{5EFC8D3F-D868-487F-B868-83C444AC98F2}"/>
    <cellStyle name="Komma 5 3 2 4" xfId="28341" xr:uid="{E8BD2373-6A10-4187-9C19-6ED9D1BA1CBA}"/>
    <cellStyle name="Komma 5 3 2 4 2" xfId="28342" xr:uid="{7DFC02D1-7B49-46D7-B285-9A9BD6743124}"/>
    <cellStyle name="Komma 5 3 2 4 3" xfId="28343" xr:uid="{12774E15-0D73-48BB-91BE-206A60AECD5C}"/>
    <cellStyle name="Komma 5 3 2 4_AVA DVA EL" xfId="28344" xr:uid="{C53CA1C6-EB9E-45BD-ADC4-7D8D66E256B9}"/>
    <cellStyle name="Komma 5 3 2 5" xfId="28345" xr:uid="{B36F5735-B900-4EC8-98EA-4E94FAEA9B89}"/>
    <cellStyle name="Komma 5 3 2 5 2" xfId="28346" xr:uid="{B244A6E4-4738-4974-A7C7-B31D2B90EC78}"/>
    <cellStyle name="Komma 5 3 2 5 3" xfId="28347" xr:uid="{B4095B85-CFBC-4059-8C9F-C6CDF2C0D89F}"/>
    <cellStyle name="Komma 5 3 2 5_AVA DVA EL" xfId="28348" xr:uid="{873AC307-AB3E-4BA9-A82B-6604337BE249}"/>
    <cellStyle name="Komma 5 3 2 6" xfId="28349" xr:uid="{2AC01C48-9CC2-4A8A-902E-AAF8BE51079F}"/>
    <cellStyle name="Komma 5 3 2 6 2" xfId="28350" xr:uid="{360BED7F-C9E5-4979-BE22-A712D2CC5B45}"/>
    <cellStyle name="Komma 5 3 2 6_AVA DVA EL" xfId="28351" xr:uid="{55C6D06B-5C2B-46D3-B2FC-CBB4FEF9E6BF}"/>
    <cellStyle name="Komma 5 3 2 7" xfId="28352" xr:uid="{157F805B-EC1F-4B73-9BE8-B77350BFF549}"/>
    <cellStyle name="Komma 5 3 2_AVA DVA EL" xfId="28353" xr:uid="{1A220EDE-721F-4419-8F37-A88506806E0D}"/>
    <cellStyle name="Komma 5 3 3" xfId="28354" xr:uid="{54890EE4-F995-4216-A672-7ECD4F3EF974}"/>
    <cellStyle name="Komma 5 3 3 2" xfId="28355" xr:uid="{A631E973-F418-4510-80CE-3DFEA64A18D3}"/>
    <cellStyle name="Komma 5 3 3 2 2" xfId="28356" xr:uid="{DCED177E-C064-45B7-858A-231FF997101B}"/>
    <cellStyle name="Komma 5 3 3 2_AVA DVA EL" xfId="28357" xr:uid="{41FB86AF-64B0-46F5-B6D7-B32CBFF8F829}"/>
    <cellStyle name="Komma 5 3 3 3" xfId="28358" xr:uid="{248AFBBF-8C10-49D0-A601-C10249726386}"/>
    <cellStyle name="Komma 5 3 3 4" xfId="28359" xr:uid="{03915C63-DC75-49B9-A401-23DDB7E05887}"/>
    <cellStyle name="Komma 5 3 3_AVA DVA EL" xfId="28360" xr:uid="{9C2A17D7-B83B-400B-80D1-9BF11D85AB7D}"/>
    <cellStyle name="Komma 5 3 4" xfId="28361" xr:uid="{A4BA1052-88D8-463A-899D-02A35C938211}"/>
    <cellStyle name="Komma 5 3 4 2" xfId="28362" xr:uid="{E76EC481-6A54-47A1-B426-92AE24DBE1B9}"/>
    <cellStyle name="Komma 5 3 4 3" xfId="28363" xr:uid="{725DC5D6-0C39-4355-BBAC-9B58F058B1DC}"/>
    <cellStyle name="Komma 5 3 4_AVA DVA EL" xfId="28364" xr:uid="{DFE18CB1-B612-4219-A034-8F12A3F673F3}"/>
    <cellStyle name="Komma 5 3 5" xfId="28365" xr:uid="{B605E386-D34F-4FD4-AD6C-B874B3B6E3A7}"/>
    <cellStyle name="Komma 5 3 5 2" xfId="28366" xr:uid="{5E5D604D-C5D7-48DF-A01E-61728791E296}"/>
    <cellStyle name="Komma 5 3 5 3" xfId="28367" xr:uid="{6B753A6E-10F9-4DAD-A845-E3D1401B81EA}"/>
    <cellStyle name="Komma 5 3 5_AVA DVA EL" xfId="28368" xr:uid="{689FB706-91D4-4425-A4BE-250C29BBBE23}"/>
    <cellStyle name="Komma 5 3 6" xfId="28369" xr:uid="{225B8579-CCF7-4430-81BF-84384261C17E}"/>
    <cellStyle name="Komma 5 3 6 2" xfId="28370" xr:uid="{AD43CCD9-17A6-4494-991B-1EC46ABF341B}"/>
    <cellStyle name="Komma 5 3 6 3" xfId="28371" xr:uid="{65661F0C-A188-4930-9ABF-446096F37CC7}"/>
    <cellStyle name="Komma 5 3 6_AVA DVA EL" xfId="28372" xr:uid="{CE23E7AE-4C6B-4736-9BF8-6ECCD7EC4315}"/>
    <cellStyle name="Komma 5 3 7" xfId="28373" xr:uid="{9C65C2F7-D5CC-4DC4-AC88-DB7942D7F071}"/>
    <cellStyle name="Komma 5 3 7 2" xfId="28374" xr:uid="{6B6E9284-82F1-45F4-943B-65438ED0983B}"/>
    <cellStyle name="Komma 5 3 7_AVA DVA EL" xfId="28375" xr:uid="{261B7B1D-0BB6-40EE-ABF9-56C94B2B6E0C}"/>
    <cellStyle name="Komma 5 3 8" xfId="28376" xr:uid="{BE3BFD78-D496-4C1A-A5C0-E16EA327AC94}"/>
    <cellStyle name="Komma 5 3_AVA DVA EL" xfId="28377" xr:uid="{50E3AAFE-2BCE-4227-8970-941413CDB5BD}"/>
    <cellStyle name="Komma 5 4" xfId="28378" xr:uid="{899E11BD-961A-4191-BD8D-BA84AFD7CF61}"/>
    <cellStyle name="Komma 5 4 2" xfId="28379" xr:uid="{5C66C045-C28F-4594-93CC-E029991755E1}"/>
    <cellStyle name="Komma 5 4 2 2" xfId="28380" xr:uid="{839478A4-FD89-46D5-AD29-AC4327B7B0B3}"/>
    <cellStyle name="Komma 5 4 2 2 2" xfId="28381" xr:uid="{B79D8F9D-D025-44DF-9BB5-3C4193F15234}"/>
    <cellStyle name="Komma 5 4 2 2_AVA DVA EL" xfId="28382" xr:uid="{1F4602CB-0144-4D3E-B6EA-4EB2303405D4}"/>
    <cellStyle name="Komma 5 4 2 3" xfId="28383" xr:uid="{686405E3-57E2-4902-B3FF-50D896C9C252}"/>
    <cellStyle name="Komma 5 4 2 4" xfId="28384" xr:uid="{31F59F6F-C440-4418-A333-4349B336EF33}"/>
    <cellStyle name="Komma 5 4 2_AVA DVA EL" xfId="28385" xr:uid="{09AF24B4-CE5D-45A2-B639-2A64A632CCD6}"/>
    <cellStyle name="Komma 5 4 3" xfId="28386" xr:uid="{BF7EADEF-9427-440D-9E4A-DC7EBDC37CF9}"/>
    <cellStyle name="Komma 5 4 3 2" xfId="28387" xr:uid="{2866922D-CD9A-456E-9B47-341B250609D3}"/>
    <cellStyle name="Komma 5 4 3 3" xfId="28388" xr:uid="{9B8E06CF-6617-462F-BB9B-96AD11DA3EF8}"/>
    <cellStyle name="Komma 5 4 3_AVA DVA EL" xfId="28389" xr:uid="{CCF8F182-8F22-4F4B-8007-3BAF4BE3717E}"/>
    <cellStyle name="Komma 5 4 4" xfId="28390" xr:uid="{3F56E20D-8496-4F83-9A4A-14D9A86AECBC}"/>
    <cellStyle name="Komma 5 4 4 2" xfId="28391" xr:uid="{0EA0121F-C87E-48F6-8571-E835609E764D}"/>
    <cellStyle name="Komma 5 4 4 3" xfId="28392" xr:uid="{BD585F98-6A01-483E-B579-00E0C7A93B36}"/>
    <cellStyle name="Komma 5 4 4_AVA DVA EL" xfId="28393" xr:uid="{F6916601-0C51-44BF-BFCF-2F52C41A7C58}"/>
    <cellStyle name="Komma 5 4 5" xfId="28394" xr:uid="{0FB250AD-F0CB-4CA4-BBF1-C3DD2C191843}"/>
    <cellStyle name="Komma 5 4 5 2" xfId="28395" xr:uid="{A60B64AE-0860-4D7A-803A-47212B5CCC11}"/>
    <cellStyle name="Komma 5 4 5 3" xfId="28396" xr:uid="{C1B2C623-0FA4-4F8A-980F-EB17FE326B1C}"/>
    <cellStyle name="Komma 5 4 5_AVA DVA EL" xfId="28397" xr:uid="{B28C974D-666D-4E45-A481-3BEFE81A7C84}"/>
    <cellStyle name="Komma 5 4 6" xfId="28398" xr:uid="{4BA734F4-F41C-490C-8D94-13475D35B766}"/>
    <cellStyle name="Komma 5 4 6 2" xfId="28399" xr:uid="{E05F3C3D-35E7-4C15-BDFB-1EC14DA67D8B}"/>
    <cellStyle name="Komma 5 4 6_AVA DVA EL" xfId="28400" xr:uid="{29FD1FBC-A98E-4801-A7BD-2A21326C4B82}"/>
    <cellStyle name="Komma 5 4 7" xfId="28401" xr:uid="{ABC49805-3E9C-46CF-ABC7-0D85A679A60D}"/>
    <cellStyle name="Komma 5 4_AVA DVA EL" xfId="28402" xr:uid="{0CC62A7E-EE2B-4EC1-9D5D-CB800826B068}"/>
    <cellStyle name="Komma 5 5" xfId="28403" xr:uid="{1F9DD6DD-A9C7-4806-BBD1-D6D1B867E514}"/>
    <cellStyle name="Komma 5 5 2" xfId="28404" xr:uid="{CE1A347E-2FBB-4FCA-B0BA-8D75BA385308}"/>
    <cellStyle name="Komma 5 5 2 2" xfId="28405" xr:uid="{26CF8239-1609-41DA-AD2B-A8146DDE28AB}"/>
    <cellStyle name="Komma 5 5 2_AVA DVA EL" xfId="28406" xr:uid="{4CCED5E3-8425-44B1-BC80-492E8EEDA1F2}"/>
    <cellStyle name="Komma 5 5 3" xfId="28407" xr:uid="{5E9A3178-E201-4AA5-847F-8F994DD02CAF}"/>
    <cellStyle name="Komma 5 5_AVA DVA EL" xfId="28408" xr:uid="{CAAEC7CC-DB18-4065-8B77-1837612F066B}"/>
    <cellStyle name="Komma 5 6" xfId="28409" xr:uid="{6076FAB0-F3E7-4A86-8F10-3063B66AEE5F}"/>
    <cellStyle name="Komma 5 6 2" xfId="28410" xr:uid="{E5304206-CDEC-4819-AFD6-3904E0CA3272}"/>
    <cellStyle name="Komma 5 6 3" xfId="28411" xr:uid="{FA6763B7-23D2-469F-969D-D7C2F375D33A}"/>
    <cellStyle name="Komma 5 6_AVA DVA EL" xfId="28412" xr:uid="{D1066454-AB8B-43DA-9DB6-F3283F6C3E45}"/>
    <cellStyle name="Komma 5 7" xfId="28413" xr:uid="{71BF5CE4-A80D-4FCD-ADF4-9B392BA68D39}"/>
    <cellStyle name="Komma 5 7 2" xfId="28414" xr:uid="{A6E0B673-B095-423C-85F7-1405E969C332}"/>
    <cellStyle name="Komma 5 7 3" xfId="28415" xr:uid="{E606E989-03FF-4E4D-82A5-489D912251E5}"/>
    <cellStyle name="Komma 5 7_AVA DVA EL" xfId="28416" xr:uid="{20CABEF3-1753-492B-9569-AB9B8FCD789F}"/>
    <cellStyle name="Komma 5 8" xfId="28417" xr:uid="{71819D6D-08FA-40A9-BC41-B9CCF65F1A3B}"/>
    <cellStyle name="Komma 5 8 2" xfId="28418" xr:uid="{FB926C83-CDC4-4A69-AF07-E4D588EF2632}"/>
    <cellStyle name="Komma 5 8 3" xfId="28419" xr:uid="{B6949025-87A1-4C68-B947-6B04A036BC6A}"/>
    <cellStyle name="Komma 5 8_AVA DVA EL" xfId="28420" xr:uid="{0B2D794E-BE45-40A1-9BF8-1DB0A13DC8E7}"/>
    <cellStyle name="Komma 5 9" xfId="28421"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578" xr:uid="{8E13DF96-A756-410E-90F7-443F5E1C87E2}"/>
    <cellStyle name="Komma 52_Factbook" xfId="41579" xr:uid="{38FF77F4-C68A-46DD-9829-CE5A8349F8B5}"/>
    <cellStyle name="Komma 53" xfId="7386" xr:uid="{457F4CAA-50A9-4A79-B6B8-D26DDEE8D798}"/>
    <cellStyle name="Komma 53 2" xfId="41580" xr:uid="{80FEEEE3-F479-4B19-905E-99E197D5651D}"/>
    <cellStyle name="Komma 53_Factbook" xfId="41581"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57" xfId="42727" xr:uid="{3B5922E6-462C-4B5A-A78B-62F1C57D3A0E}"/>
    <cellStyle name="Komma 58" xfId="42766" xr:uid="{86AF5EBD-90E3-46A0-B1FF-497EFE4F17E6}"/>
    <cellStyle name="Komma 59" xfId="42804" xr:uid="{B9599596-DE46-4B1E-AF6A-4674995474BE}"/>
    <cellStyle name="Komma 6" xfId="7392" xr:uid="{AB8854E6-807E-4DCC-88D4-BB769AC8F594}"/>
    <cellStyle name="Komma 6 2" xfId="7393" xr:uid="{51B3CF00-5216-4C35-99CD-3C4FF7C4EE16}"/>
    <cellStyle name="Komma 6 2 2" xfId="28422" xr:uid="{2F8117BF-6609-4264-8963-933142F612AF}"/>
    <cellStyle name="Komma 6 2 2 2" xfId="28423" xr:uid="{77C687ED-F759-4554-8D1F-292D71030340}"/>
    <cellStyle name="Komma 6 2 2 3" xfId="42292" xr:uid="{0BF779EA-7B1E-4BDD-8C7E-C19BFC34AFA9}"/>
    <cellStyle name="Komma 6 2 2 4" xfId="42293" xr:uid="{A7F6DE04-0320-49AC-B767-DA93B64DC356}"/>
    <cellStyle name="Komma 6 2 2_AVA DVA EL" xfId="28424" xr:uid="{678C138E-D3F1-4E63-9855-E5CA6E440DFE}"/>
    <cellStyle name="Komma 6 2 3" xfId="28425" xr:uid="{0E5B9456-DA8F-428C-9F71-E6ECB93F63F6}"/>
    <cellStyle name="Komma 6 2 4" xfId="42294" xr:uid="{FCEE25D3-1277-404A-B50A-C80B532708B9}"/>
    <cellStyle name="Komma 6 2 5" xfId="42295" xr:uid="{313E0687-D5A2-4533-8DD5-72E45D5DF2C8}"/>
    <cellStyle name="Komma 6 2_AVA DVA EL" xfId="28426"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582" xr:uid="{82E23420-69B4-48E9-AB81-DDD62801C6F1}"/>
    <cellStyle name="Komma 6 3_AVA DVA EL" xfId="28427" xr:uid="{37DF1A1F-03AE-4B27-8CF5-DE6231CA4E15}"/>
    <cellStyle name="Komma 6 4" xfId="28428" xr:uid="{C1A83D62-819D-444C-9ACC-7059CD52AD01}"/>
    <cellStyle name="Komma 6 4 2" xfId="28429" xr:uid="{663D0F49-B452-4A27-B2E4-7A5F57736B53}"/>
    <cellStyle name="Komma 6 4 3" xfId="28430" xr:uid="{BD912D1D-FF97-4C1D-962C-D9660F20B46F}"/>
    <cellStyle name="Komma 6 4 4" xfId="42296" xr:uid="{68C08CDE-58FC-4468-9DA1-697601751C48}"/>
    <cellStyle name="Komma 6 4_AVA DVA EL" xfId="28431" xr:uid="{08763CD4-7521-44CF-8A59-95A2F32C86CE}"/>
    <cellStyle name="Komma 6 5" xfId="42297" xr:uid="{B41AABBE-9B3D-4FEE-8D5A-0DD4CD513BEB}"/>
    <cellStyle name="Komma 6 6" xfId="42298" xr:uid="{92D70687-C478-4BF7-A3AE-38989470FA5C}"/>
    <cellStyle name="Komma 6_3Q19" xfId="7397" xr:uid="{32F9339E-73C5-4484-82E7-E2C4AF44F5CF}"/>
    <cellStyle name="Komma 7" xfId="7398" xr:uid="{0F9C7BB4-70D5-4B39-8909-8DC354376FC9}"/>
    <cellStyle name="Komma 7 2" xfId="7399" xr:uid="{F78156C8-ED44-4BF4-BCFB-4532611E9D4F}"/>
    <cellStyle name="Komma 7 2 2" xfId="28432" xr:uid="{12BD512F-BE43-4735-B154-353E6F128416}"/>
    <cellStyle name="Komma 7 2 2 2" xfId="42300" xr:uid="{789ED5E1-7F98-4198-8BEE-0B8CA7418A64}"/>
    <cellStyle name="Komma 7 2 2 3" xfId="42301" xr:uid="{A27FADE1-035B-4994-B79C-DAE5C56D7FA4}"/>
    <cellStyle name="Komma 7 2 2_Loans &amp; comm." xfId="42299" xr:uid="{156EAF4E-17C2-41B0-8929-B734DDF652B0}"/>
    <cellStyle name="Komma 7 2 3" xfId="42302" xr:uid="{2BD0BB5F-36F6-46D1-9681-BC9B46FE68C6}"/>
    <cellStyle name="Komma 7 2 4" xfId="42303" xr:uid="{7202FF60-0824-4B1B-A702-8E59720FD230}"/>
    <cellStyle name="Komma 7 2 5" xfId="42304" xr:uid="{3EF23F8E-5F82-4999-B4AE-5FC80F1251D1}"/>
    <cellStyle name="Komma 7 2_AVA DVA EL" xfId="28433"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34" xr:uid="{137D903F-E0E8-4883-8A8B-A476651C102F}"/>
    <cellStyle name="Komma 7 4" xfId="42305" xr:uid="{C7766F9C-3D60-4315-BA6A-FE552DDE39EA}"/>
    <cellStyle name="Komma 7 5" xfId="42306" xr:uid="{09C94AAD-3C35-4C1A-8391-DF0C17334341}"/>
    <cellStyle name="Komma 7 6" xfId="42307" xr:uid="{EDD97CF6-CC50-4A63-9E55-2EBE572EDE8B}"/>
    <cellStyle name="Komma 7 7" xfId="42308" xr:uid="{70F43E27-57B0-4590-B9CE-2AC56FCCCA36}"/>
    <cellStyle name="Komma 7_3Q19" xfId="7403" xr:uid="{B9958475-F96F-43B8-8FA1-6CDA974084EF}"/>
    <cellStyle name="Komma 8" xfId="7404" xr:uid="{BF16A568-D836-4912-BF36-21B7F1858E03}"/>
    <cellStyle name="Komma 8 2" xfId="7405" xr:uid="{3E97FD01-F358-45AC-93E5-C5974D073868}"/>
    <cellStyle name="Komma 8 2 2" xfId="28435" xr:uid="{6B7D283B-466C-465B-809E-616F5C68BE22}"/>
    <cellStyle name="Komma 8 2 2 2" xfId="28436" xr:uid="{58B23D12-61A8-4023-AC75-25822C2404A4}"/>
    <cellStyle name="Komma 8 2 2 2 2" xfId="28437" xr:uid="{A4A65E05-61AF-4247-A3A1-A25AA97D61C6}"/>
    <cellStyle name="Komma 8 2 2 2_AVA DVA EL" xfId="28438" xr:uid="{2201FDFA-96E8-4F90-905A-B0552B3298B4}"/>
    <cellStyle name="Komma 8 2 2 3" xfId="28439" xr:uid="{FF9B73AD-8913-43A8-8FB1-07C4465A8F06}"/>
    <cellStyle name="Komma 8 2 2_AVA DVA EL" xfId="28440" xr:uid="{C95BA4B7-7EA4-4CA5-845D-564B791ED7F7}"/>
    <cellStyle name="Komma 8 2 3" xfId="28441" xr:uid="{135F413C-EAF7-4BD6-B17C-F3A5FE5BA234}"/>
    <cellStyle name="Komma 8 2 3 2" xfId="28442" xr:uid="{D97D4517-9565-46D9-8F56-63B839C1DF60}"/>
    <cellStyle name="Komma 8 2 3 3" xfId="28443" xr:uid="{C6F573FC-BA20-4D90-9BA8-3D1BF8041D16}"/>
    <cellStyle name="Komma 8 2 3_AVA DVA EL" xfId="28444" xr:uid="{5A6A8868-710B-4E43-A024-CC917BDD1C43}"/>
    <cellStyle name="Komma 8 2 4" xfId="28445" xr:uid="{7DFA6877-2F33-47A3-B225-36023A99C6EC}"/>
    <cellStyle name="Komma 8 2 4 2" xfId="28446" xr:uid="{F335B9F3-71C0-4964-9B62-7380AE046009}"/>
    <cellStyle name="Komma 8 2 4 3" xfId="28447" xr:uid="{01C3C1E2-FB14-4801-BB5B-4553FAFDA13C}"/>
    <cellStyle name="Komma 8 2 4_AVA DVA EL" xfId="28448" xr:uid="{28E2A84B-1152-430A-B87A-A50128CD6A4D}"/>
    <cellStyle name="Komma 8 2 5" xfId="28449" xr:uid="{D688AAB5-C544-4BEF-8554-221B1A916B2C}"/>
    <cellStyle name="Komma 8 2 5 2" xfId="28450" xr:uid="{F748F635-34DD-4056-8E16-027E82BBDF9F}"/>
    <cellStyle name="Komma 8 2 5 3" xfId="28451" xr:uid="{75078423-8D93-4147-AA5F-32C5E60F03F0}"/>
    <cellStyle name="Komma 8 2 5_AVA DVA EL" xfId="28452" xr:uid="{D1A1BCE8-509D-471C-8FEE-772423B79355}"/>
    <cellStyle name="Komma 8 2 6" xfId="28453" xr:uid="{8E5820B5-11B3-49FE-A826-F221096CF679}"/>
    <cellStyle name="Komma 8 2 6 2" xfId="28454" xr:uid="{18455920-5C20-4FC8-A669-464F7E5A7387}"/>
    <cellStyle name="Komma 8 2 6_AVA DVA EL" xfId="28455" xr:uid="{0522EEE9-AF67-4D3C-824F-583C35D845FF}"/>
    <cellStyle name="Komma 8 2 7" xfId="28456" xr:uid="{662D8850-B038-4325-AD26-211461DCC5D9}"/>
    <cellStyle name="Komma 8 2_AVA DVA EL" xfId="28457" xr:uid="{08805A47-00DD-48C3-9BA3-A8D761100D96}"/>
    <cellStyle name="Komma 8 3" xfId="7406" xr:uid="{5A58ED58-5CE6-40E8-BA27-30DF62DCD1B6}"/>
    <cellStyle name="Komma 8 3 2" xfId="7407" xr:uid="{4EB94D8B-A486-4E7C-999A-704EB2B04A35}"/>
    <cellStyle name="Komma 8 3 2 2" xfId="28458" xr:uid="{5B59094A-3C18-4218-9D09-EA08F533E984}"/>
    <cellStyle name="Komma 8 3 2_AVA DVA EL" xfId="28459" xr:uid="{0A73E83C-20B1-4B0F-9814-53AB03F0F2DA}"/>
    <cellStyle name="Komma 8 3 3" xfId="7408" xr:uid="{26139CEF-E6CD-428F-BAAE-2AF84DA38FE5}"/>
    <cellStyle name="Komma 8 3_AVA DVA EL" xfId="28460" xr:uid="{C6F65117-DAAB-4065-90BC-79F52B9CC01D}"/>
    <cellStyle name="Komma 8 4" xfId="28461" xr:uid="{D4EAC374-78A8-49F4-A58A-AB17C0D7B382}"/>
    <cellStyle name="Komma 8 4 2" xfId="28462" xr:uid="{802D016B-E370-4BD9-9C6F-BC38A340D6EE}"/>
    <cellStyle name="Komma 8 4 2 2" xfId="28463" xr:uid="{8B9F9E4C-7DDB-4710-89A6-613125EE0D45}"/>
    <cellStyle name="Komma 8 4 2_AVA DVA EL" xfId="28464" xr:uid="{30032375-70F6-4609-A2A0-F21806178A07}"/>
    <cellStyle name="Komma 8 4 3" xfId="28465" xr:uid="{190B4812-4BC4-4EEE-A87E-97D671D038D4}"/>
    <cellStyle name="Komma 8 4 4" xfId="28466" xr:uid="{ADF38BD6-86EC-4E59-980F-E044D44604DE}"/>
    <cellStyle name="Komma 8 4_AVA DVA EL" xfId="28467" xr:uid="{F0A052B5-DFA0-433B-A32D-46635CA22526}"/>
    <cellStyle name="Komma 8 5" xfId="28468" xr:uid="{9DFC4165-A10A-41AC-8693-6B2D186EABC7}"/>
    <cellStyle name="Komma 8 5 2" xfId="28469" xr:uid="{4C8FC558-357F-4830-B252-FC2C486CCE59}"/>
    <cellStyle name="Komma 8 5 3" xfId="28470" xr:uid="{C5347AB0-37C9-4AA3-A355-4432ABD30C66}"/>
    <cellStyle name="Komma 8 5_AVA DVA EL" xfId="28471" xr:uid="{B80EE164-299D-4298-989C-988E7EE6C3D5}"/>
    <cellStyle name="Komma 8 6" xfId="28472" xr:uid="{B0EAA48D-C786-4799-A623-061ADE71684E}"/>
    <cellStyle name="Komma 8 6 2" xfId="28473" xr:uid="{59CD5B3D-F320-4E7C-9E94-0EFDD5387A99}"/>
    <cellStyle name="Komma 8 6 3" xfId="28474" xr:uid="{FB5BFBF2-BA43-4770-8D6E-2D15ED34FCFD}"/>
    <cellStyle name="Komma 8 6_AVA DVA EL" xfId="28475" xr:uid="{9B53089C-BA24-4C3B-89B2-9FBF4713BE30}"/>
    <cellStyle name="Komma 8 7" xfId="28476"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583" xr:uid="{0BDFB227-71EE-4316-B687-5AC42A11BE85}"/>
    <cellStyle name="Komma 9 2_AVA DVA EL" xfId="28477" xr:uid="{DA07E680-7568-44DD-B1A3-8382F32993D8}"/>
    <cellStyle name="Komma 9 3" xfId="28478" xr:uid="{65B02BCF-D82A-40FA-A09C-81894F186C14}"/>
    <cellStyle name="Komma 9 3 2" xfId="28479" xr:uid="{78930564-9195-4AD6-8427-E0C8F8DD15F4}"/>
    <cellStyle name="Komma 9 3 3" xfId="28480" xr:uid="{097BD533-E895-4954-B765-B6C22D838DAA}"/>
    <cellStyle name="Komma 9 3_AVA DVA EL" xfId="28481" xr:uid="{5528CEDD-3386-4D84-88E1-D9ED5ADB81AC}"/>
    <cellStyle name="Komma 9 4" xfId="41584" xr:uid="{F049EA1A-BB5A-4619-80E6-B9C6F7572B47}"/>
    <cellStyle name="Komma 9 5" xfId="41585" xr:uid="{DE3A5BFB-91DE-466B-8041-3CB9BB385B5C}"/>
    <cellStyle name="Komma 9 6" xfId="41586" xr:uid="{1A6A00B9-60B7-40A3-8ECF-8E7F9BC8C51B}"/>
    <cellStyle name="Komma 9 7" xfId="41587" xr:uid="{06E5D7EE-DF1D-46DD-9B73-E8ACC648265C}"/>
    <cellStyle name="Komma 9_AVA DVA EL" xfId="28482" xr:uid="{80E85057-760F-4D2C-9811-B9DED7482DB3}"/>
    <cellStyle name="Komma_NII" xfId="9" xr:uid="{80FABC36-50D8-448A-898E-660E13E1985B}"/>
    <cellStyle name="Kommentarer" xfId="7414" xr:uid="{5C02A6BD-FEF9-4B99-A57F-02A946F89792}"/>
    <cellStyle name="Kommentarer 2" xfId="28483" xr:uid="{D9BA2924-BBE3-417F-BDEB-0B663F1F9438}"/>
    <cellStyle name="Kommentarer 3" xfId="28484" xr:uid="{8D68BD75-02FC-49A2-A510-A04AE2F35EA8}"/>
    <cellStyle name="Kommentarer_AVA DVA EL" xfId="28485" xr:uid="{D0F29544-3C72-4F93-A6D4-FEE147D26ADE}"/>
    <cellStyle name="Komórka połączona" xfId="7415" xr:uid="{C99E3D5A-2F14-4ED9-8298-A28D8BA14F18}"/>
    <cellStyle name="Komórka połączona 2" xfId="28486" xr:uid="{666514E2-6FA3-4406-983C-E9151B12AD6E}"/>
    <cellStyle name="Komórka połączona 3" xfId="28487" xr:uid="{9E69FE13-DF89-40FD-A9BD-3ED79B4C734C}"/>
    <cellStyle name="Komórka połączona_AVA DVA EL" xfId="28488" xr:uid="{CCB58D70-E063-4E3E-9BBD-60FAA350382D}"/>
    <cellStyle name="Komórka zaznaczona" xfId="7416" xr:uid="{955A2947-A617-4971-A9B4-CFAC342CB344}"/>
    <cellStyle name="Komórka zaznaczona 2" xfId="28489" xr:uid="{3688ACA0-8ADF-4F87-8C60-AEB324F10489}"/>
    <cellStyle name="Komórka zaznaczona 3" xfId="28490" xr:uid="{363A0391-D27E-4F4B-8F12-3C3EE62AD205}"/>
    <cellStyle name="Komórka zaznaczona_AVA DVA EL" xfId="28491" xr:uid="{CD8B7CA0-E3DA-487E-9145-B436072C4DC6}"/>
    <cellStyle name="Kontrollcell" xfId="42309" xr:uid="{5F92CE41-9D41-4532-B555-409C8EA8903E}"/>
    <cellStyle name="Kontrollcelle" xfId="28492" xr:uid="{84D1211E-E269-4E74-933A-1EFFA95DF391}"/>
    <cellStyle name="Kontrollcelle 2" xfId="7417" xr:uid="{FB25C710-499D-4168-9D2A-A785BF52625D}"/>
    <cellStyle name="Kontrollcelle 2 2" xfId="28493" xr:uid="{E9012B26-205A-40BB-9013-EA38E8A7CB08}"/>
    <cellStyle name="Kontrollcelle 2 2 2" xfId="28494" xr:uid="{DAD7C2D7-F581-42CB-BFC5-8DA4A8163F48}"/>
    <cellStyle name="Kontrollcelle 2 2 3" xfId="28495" xr:uid="{DBCB034A-6381-46F1-8D55-DC63484C7AAF}"/>
    <cellStyle name="Kontrollcelle 2 2_AVA DVA EL" xfId="28496" xr:uid="{7B01D610-3329-4692-8B38-61743CD4707F}"/>
    <cellStyle name="Kontrollcelle 2 3" xfId="28497" xr:uid="{EFC960C1-99B5-4FE3-A5DA-6C9E2C0AF7AF}"/>
    <cellStyle name="Kontrollcelle 2 4" xfId="42310" xr:uid="{22A2C9E3-174E-421A-BB3E-60AFCC9AC284}"/>
    <cellStyle name="Kontrollcelle 2 5" xfId="42311" xr:uid="{1ADF2EF3-B93A-4C68-8BA2-F09EE8EF2D57}"/>
    <cellStyle name="Kontrollcelle 2_Adj_Balance_Sheet" xfId="41588" xr:uid="{4627EE19-FF84-4A41-87C0-0B2A43CCBBA1}"/>
    <cellStyle name="Kontrollcelle 3" xfId="7418" xr:uid="{766941B0-4D46-4CE6-8CBE-0D3749A30928}"/>
    <cellStyle name="Kontrollcelle 3 2" xfId="28498" xr:uid="{D7BA572F-546D-496C-BA08-66D5141871D0}"/>
    <cellStyle name="Kontrollcelle 3 3" xfId="28499" xr:uid="{4996D457-4A89-4227-A116-55CBD98439D7}"/>
    <cellStyle name="Kontrollcelle 3_AVA DVA EL" xfId="28500" xr:uid="{596495EF-9664-48B3-97C0-D9C7ED8BC578}"/>
    <cellStyle name="Kontrollcelle 4" xfId="28501" xr:uid="{D4694B8F-7BE9-4584-8054-1AD639307C6B}"/>
    <cellStyle name="Kontrollcelle 4 2" xfId="42313" xr:uid="{CDE318E3-D369-4134-98A4-05243CE7FCFD}"/>
    <cellStyle name="Kontrollcelle 4_Loans &amp; comm." xfId="42312" xr:uid="{134F476E-7D1A-4127-940F-EE484172B86E}"/>
    <cellStyle name="Kontrollcelle 5" xfId="28502" xr:uid="{A4DF51E1-C99B-4056-8D90-B858F671F8D9}"/>
    <cellStyle name="Kontrollcelle 6" xfId="41589" xr:uid="{26EE132A-1268-4816-84E2-9C475F327A9F}"/>
    <cellStyle name="Kontrollcelle 7" xfId="41590" xr:uid="{4F019D81-C5AE-43DF-831C-428C7D17C12D}"/>
    <cellStyle name="Kontrollcelle 8" xfId="41591" xr:uid="{622C90F6-0C54-42C8-9DC0-CCF765A34474}"/>
    <cellStyle name="Kontrollcelle_7. Other MTM adjustments" xfId="40540" xr:uid="{12FDF226-D808-4E10-9E93-C2BD5212DB22}"/>
    <cellStyle name="Kontroller celle" xfId="28503" xr:uid="{C2EC923C-29F9-4CFF-A310-E02D58C8ED48}"/>
    <cellStyle name="Kontroller celle 2" xfId="28504" xr:uid="{3FC143B0-6593-4435-9E77-442676053872}"/>
    <cellStyle name="Kontroller celle 3" xfId="28505" xr:uid="{DB8D9B39-F693-4ABF-9E7A-75698A9C36B2}"/>
    <cellStyle name="Kontroller celle_AVA DVA EL" xfId="28506" xr:uid="{51434254-FBAA-4954-AA2A-20202922D914}"/>
    <cellStyle name="KRADSFI" xfId="7419" xr:uid="{4A584D96-37E0-48BF-95F1-FFC4CAD5A8D0}"/>
    <cellStyle name="KRADSFI 2" xfId="28507" xr:uid="{C8638341-8647-48CB-83FA-36C0A73C28BE}"/>
    <cellStyle name="KRADSFI_Adjustment-Breakdown_Nivå3" xfId="42314" xr:uid="{B2C6560F-5729-42AF-9AD8-7DAA22AB3171}"/>
    <cellStyle name="LedeTekst4a" xfId="7420" xr:uid="{16F43196-00C6-45AA-BBC2-0DC02903DD67}"/>
    <cellStyle name="LedeTekst4a 2" xfId="28508" xr:uid="{126BEAE7-D325-41B8-BD95-A7C156F7EE15}"/>
    <cellStyle name="LedeTekst4a 3" xfId="28509" xr:uid="{48AACA50-9012-4CFE-9D49-FCADCA7E3D00}"/>
    <cellStyle name="LedeTekst4a_AVA DVA EL" xfId="28510" xr:uid="{3A070ACE-6553-46A7-92CB-CE8FD43FBADF}"/>
    <cellStyle name="Lien hypertexte 2" xfId="28511" xr:uid="{4AA424D1-C755-49BF-9769-891A484B570F}"/>
    <cellStyle name="Lien hypertexte 2 2" xfId="28512" xr:uid="{94E592A3-28E8-46A2-8FFB-1C6E732229CE}"/>
    <cellStyle name="Lien hypertexte 2 2 2" xfId="28513" xr:uid="{F5E99812-5DAF-42B6-B6DF-CA2F30F5336E}"/>
    <cellStyle name="Lien hypertexte 2 2_AVA DVA EL" xfId="28514" xr:uid="{7B8788F3-B88F-4FC9-BA59-C58442C27474}"/>
    <cellStyle name="Lien hypertexte 2 3" xfId="28515" xr:uid="{0A697E3C-AD95-4B30-BDE9-AB0D064DF74A}"/>
    <cellStyle name="Lien hypertexte 2_4Q16" xfId="28516" xr:uid="{6BFFC4FE-C833-403A-83BE-1A6536F14F55}"/>
    <cellStyle name="Lien hypertexte 3" xfId="28517" xr:uid="{F5050C43-4709-4704-9D0D-920E4D91E691}"/>
    <cellStyle name="Lien hypertexte 3 2" xfId="28518" xr:uid="{D39A0FF6-B3C7-4C0B-8E82-4321C6936ED1}"/>
    <cellStyle name="Lien hypertexte 3_AVA DVA EL" xfId="28519"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10" xfId="42728" xr:uid="{3F3572DF-C8AA-4165-8350-F249CEC7E310}"/>
    <cellStyle name="Linked Cell 2" xfId="7427" xr:uid="{46E73885-6C45-43BB-BF5B-92052A5144CC}"/>
    <cellStyle name="Linked Cell 2 2" xfId="28520" xr:uid="{64811A07-8F87-4D0B-9B5F-31F34B72F729}"/>
    <cellStyle name="Linked Cell 2 2 2" xfId="28521" xr:uid="{6D8A03DC-D88C-49F6-82C4-F59483EC9DBB}"/>
    <cellStyle name="Linked Cell 2 2 2 2" xfId="28522" xr:uid="{0346FC20-CB0E-4666-B447-0F58769A32EC}"/>
    <cellStyle name="Linked Cell 2 2 2 3" xfId="28523" xr:uid="{2ACF026C-8E16-4306-ABC5-6FF84D0DA589}"/>
    <cellStyle name="Linked Cell 2 2 2_AVA DVA EL" xfId="28524" xr:uid="{CC3EE085-9E12-4159-940B-6041420B8ED5}"/>
    <cellStyle name="Linked Cell 2 2 3" xfId="28525" xr:uid="{3814D11C-D983-4533-96FD-D2D3211B96CF}"/>
    <cellStyle name="Linked Cell 2 2 3 2" xfId="28526" xr:uid="{B38C37AF-FB0C-4737-AC14-40C534F80CEC}"/>
    <cellStyle name="Linked Cell 2 2 3 3" xfId="28527" xr:uid="{5BBAC1B7-06F5-45D3-9B77-50093E297121}"/>
    <cellStyle name="Linked Cell 2 2 3_AVA DVA EL" xfId="28528" xr:uid="{C2EF07C3-ACDB-43B3-AFAE-BDF3E0044D49}"/>
    <cellStyle name="Linked Cell 2 2 4" xfId="28529" xr:uid="{9FF682D1-759F-43A9-BC43-B93FA79792B2}"/>
    <cellStyle name="Linked Cell 2 2 4 2" xfId="28530" xr:uid="{45F18AC1-AAB6-42AA-B053-D08904DCF275}"/>
    <cellStyle name="Linked Cell 2 2 4 3" xfId="28531" xr:uid="{51331653-BB73-4DCD-A677-500F91EBE943}"/>
    <cellStyle name="Linked Cell 2 2 4_AVA DVA EL" xfId="28532" xr:uid="{72372526-1886-4FE6-868A-DBBE1B8A2544}"/>
    <cellStyle name="Linked Cell 2 2 5" xfId="28533" xr:uid="{24AA83AF-CDC3-4168-9152-FA184766374E}"/>
    <cellStyle name="Linked Cell 2 2 5 2" xfId="28534" xr:uid="{1F605E95-F2C5-4EF3-AB37-353C635920EC}"/>
    <cellStyle name="Linked Cell 2 2 5 3" xfId="28535" xr:uid="{E788910E-17B1-403F-88EF-179EAF2F652A}"/>
    <cellStyle name="Linked Cell 2 2 5_AVA DVA EL" xfId="28536" xr:uid="{35A065E1-C043-45B1-82D3-C938A67A33E2}"/>
    <cellStyle name="Linked Cell 2 2 6" xfId="28537" xr:uid="{C82FA48C-75CD-4C24-9840-9E465226CF50}"/>
    <cellStyle name="Linked Cell 2 2 6 2" xfId="28538" xr:uid="{A6ED9EA0-11E4-4266-B020-7807B89979A5}"/>
    <cellStyle name="Linked Cell 2 2 6 3" xfId="28539" xr:uid="{FE8DD05A-DBFE-4961-A078-9BDC848ACB4F}"/>
    <cellStyle name="Linked Cell 2 2 6_AVA DVA EL" xfId="28540" xr:uid="{B28C575D-4BB1-4380-A122-19ABF951BD19}"/>
    <cellStyle name="Linked Cell 2 2 7" xfId="28541" xr:uid="{CC8C4F1F-C62A-4B48-82B4-76777207A1AC}"/>
    <cellStyle name="Linked Cell 2 2_AVA DVA EL" xfId="28542" xr:uid="{1746EA18-7CCA-4354-B0D4-F81CC4F58829}"/>
    <cellStyle name="Linked Cell 2 3" xfId="28543" xr:uid="{417AC266-3BA4-49E1-AAF0-0DCDC0834369}"/>
    <cellStyle name="Linked Cell 2 3 2" xfId="28544" xr:uid="{4BDC017A-AD82-4728-B832-A5F367F0A5ED}"/>
    <cellStyle name="Linked Cell 2 3 3" xfId="28545" xr:uid="{8819CC96-ED9E-4984-AC36-2EE9B9709C6E}"/>
    <cellStyle name="Linked Cell 2 3_AVA DVA EL" xfId="28546" xr:uid="{0CC3212D-FDA8-4CEB-AEEC-D154A2520F4D}"/>
    <cellStyle name="Linked Cell 2 4" xfId="28547" xr:uid="{419D4A94-9C57-475F-B23D-1D041F312728}"/>
    <cellStyle name="Linked Cell 2 4 2" xfId="28548" xr:uid="{B99D8CB4-5FA2-4313-AF5C-0FCEE7AE77CA}"/>
    <cellStyle name="Linked Cell 2 4 3" xfId="28549" xr:uid="{8FB4DC21-8E15-4EDF-8C71-BBE3BEE10B19}"/>
    <cellStyle name="Linked Cell 2 4_AVA DVA EL" xfId="28550" xr:uid="{CF0B7B3F-BFA0-4DA0-9AA6-51EC0D045338}"/>
    <cellStyle name="Linked Cell 2 5" xfId="28551" xr:uid="{1E3C2931-D61E-4661-AB18-9AFA7837348A}"/>
    <cellStyle name="Linked Cell 2 5 2" xfId="28552" xr:uid="{1BE22F3C-9339-456C-8740-AFC057551C0F}"/>
    <cellStyle name="Linked Cell 2 5 3" xfId="28553" xr:uid="{DB7C2895-039F-490D-9675-7B3BBAD2B54E}"/>
    <cellStyle name="Linked Cell 2 5_AVA DVA EL" xfId="28554" xr:uid="{8EAE8172-CFD4-4F2A-9327-372C6CB1FE84}"/>
    <cellStyle name="Linked Cell 2 6" xfId="28555" xr:uid="{1E04DD12-6DA0-473F-9A6B-549FF2CBCEFD}"/>
    <cellStyle name="Linked Cell 2 6 2" xfId="28556" xr:uid="{C32CF9D3-9262-4DE9-AFE3-C19BBC7BD49A}"/>
    <cellStyle name="Linked Cell 2 6 3" xfId="28557" xr:uid="{215BBA5D-E346-47EA-8FDA-92DABE111208}"/>
    <cellStyle name="Linked Cell 2 6_AVA DVA EL" xfId="28558" xr:uid="{6575235C-F8F3-406F-BF4D-DB22745A0FE8}"/>
    <cellStyle name="Linked Cell 2 7" xfId="28559" xr:uid="{A0261FB0-A571-4B58-9C82-BE09B6CEE519}"/>
    <cellStyle name="Linked Cell 2 7 2" xfId="28560" xr:uid="{6FFB0897-0449-4DF8-8E79-CB6E1AFA2C57}"/>
    <cellStyle name="Linked Cell 2 7 3" xfId="28561" xr:uid="{DE1FA13E-4A53-4AE3-BD17-9E3AABAACC82}"/>
    <cellStyle name="Linked Cell 2 7_AVA DVA EL" xfId="28562" xr:uid="{34D35B60-7A1A-4808-B0B6-0C2E6EACE02A}"/>
    <cellStyle name="Linked Cell 2 8" xfId="28563" xr:uid="{3847185F-E679-4201-A94F-BBFA77B8F5B3}"/>
    <cellStyle name="Linked Cell 2_4Q16" xfId="28564" xr:uid="{C27B6C8F-0473-4B49-8E87-43B571D9C4AC}"/>
    <cellStyle name="Linked Cell 3" xfId="28565" xr:uid="{F042CFC8-2A25-440E-91DF-42F917A7F840}"/>
    <cellStyle name="Linked Cell 3 2" xfId="28566" xr:uid="{63CF410E-D428-4BFC-AD5E-1A1E0B1C4091}"/>
    <cellStyle name="Linked Cell 3 3" xfId="28567" xr:uid="{69EB1E14-DABD-49B9-BE93-41B4CC249073}"/>
    <cellStyle name="Linked Cell 3_AVA DVA EL" xfId="28568" xr:uid="{C3C41056-DCC6-4497-8844-A921F7AD55DA}"/>
    <cellStyle name="Linked Cell 4" xfId="28569" xr:uid="{D2E33AB4-E280-4BDE-8AFC-919F07538DDF}"/>
    <cellStyle name="Linked Cell 4 2" xfId="28570" xr:uid="{A48A0DDA-6600-46B6-8285-16CD8649C923}"/>
    <cellStyle name="Linked Cell 4 2 2" xfId="28571" xr:uid="{B58E4048-0BCC-4D9E-B632-F32CF0FE9E56}"/>
    <cellStyle name="Linked Cell 4 2 3" xfId="28572" xr:uid="{25C2C68C-9F8A-4593-A002-C24B09D56EC9}"/>
    <cellStyle name="Linked Cell 4 2_AVA DVA EL" xfId="28573" xr:uid="{38ABBAD1-D2EB-4F5B-8382-5545EF80B79C}"/>
    <cellStyle name="Linked Cell 4 3" xfId="28574" xr:uid="{3811E729-BC9C-4D15-8A87-0F2B69760808}"/>
    <cellStyle name="Linked Cell 4 3 2" xfId="28575" xr:uid="{3C7D3BD9-8308-4611-80D9-F839B534DF5A}"/>
    <cellStyle name="Linked Cell 4 3 3" xfId="28576" xr:uid="{80E4FA17-B905-4AB7-A44B-893D4823D61F}"/>
    <cellStyle name="Linked Cell 4 3_AVA DVA EL" xfId="28577" xr:uid="{7DADDC9A-8E2A-4112-BDB3-BEAFF8DD4C4C}"/>
    <cellStyle name="Linked Cell 4 4" xfId="28578" xr:uid="{015F07FE-B9D9-46FE-945B-163A11E1DAC4}"/>
    <cellStyle name="Linked Cell 4 5" xfId="28579" xr:uid="{59714B96-66DF-4E2B-BD44-85D5645CCD2F}"/>
    <cellStyle name="Linked Cell 4_AVA DVA EL" xfId="28580" xr:uid="{9B7B6FE7-2D59-4A7F-93EB-1BE10E87E54D}"/>
    <cellStyle name="Linked Cell 5" xfId="28581" xr:uid="{4E419A6B-081D-4870-8877-0C8D4B3396F9}"/>
    <cellStyle name="Linked Cell 5 2" xfId="28582" xr:uid="{085A06F0-CB8E-4383-AF4A-1A8A28ADF3CD}"/>
    <cellStyle name="Linked Cell 5 3" xfId="28583" xr:uid="{B9BB66DC-A535-4829-8F83-38F53AA2F136}"/>
    <cellStyle name="Linked Cell 5_AVA DVA EL" xfId="28584" xr:uid="{A09D1D68-B85F-45CF-ADA3-EB831CCF0A8B}"/>
    <cellStyle name="Linked Cell 6" xfId="28585" xr:uid="{9A54C6C7-9857-40FC-8C0E-2314F2B0CF63}"/>
    <cellStyle name="Linked Cell 6 2" xfId="28586" xr:uid="{00FCE7E7-97CA-4039-B225-1C30B8E66FB5}"/>
    <cellStyle name="Linked Cell 6 3" xfId="28587" xr:uid="{773A07AC-7896-4667-8E54-9A55B9AB497B}"/>
    <cellStyle name="Linked Cell 6_AVA DVA EL" xfId="28588" xr:uid="{138CE865-5985-4AC7-A1CD-CA256B85F3C3}"/>
    <cellStyle name="Linked Cell 7" xfId="41592" xr:uid="{4FE64A78-D174-4FF5-B7D5-B288B969A514}"/>
    <cellStyle name="Linked Cell 8" xfId="41593" xr:uid="{3A657258-2DBE-4C86-8E0F-B208E3731256}"/>
    <cellStyle name="Linked Cell_4Q16" xfId="28589" xr:uid="{9336971F-613D-483D-9B99-217B6E061931}"/>
    <cellStyle name="Länkad cell" xfId="42315" xr:uid="{0F564828-9CC1-447F-979C-1334F3EDD03F}"/>
    <cellStyle name="Magyarázó szöveg" xfId="28590" xr:uid="{4E669F68-CAF1-4A8B-B56D-4D3FCC59F874}"/>
    <cellStyle name="Magyarázó szöveg 2" xfId="28591" xr:uid="{F0A76D8A-ECCC-4459-9AED-563B1857AB60}"/>
    <cellStyle name="Magyarázó szöveg_AVA DVA EL" xfId="28592" xr:uid="{764EDA05-18A4-4053-9048-5227B35A6457}"/>
    <cellStyle name="Mainhead" xfId="7428" xr:uid="{2681E9B2-5D3D-46C0-BF19-51E77A559593}"/>
    <cellStyle name="Mainhead 2" xfId="28593" xr:uid="{1C75AD65-6C70-4E73-843C-830292ED48AE}"/>
    <cellStyle name="Mainhead 3" xfId="41594" xr:uid="{A1134556-C551-4F9A-A206-85D77871CE7A}"/>
    <cellStyle name="Mainhead_AVA DVA EL" xfId="28594" xr:uid="{3F4CA5CE-A225-4581-A95E-0C7E055A2AED}"/>
    <cellStyle name="Margin" xfId="7429" xr:uid="{5298F90E-D0D3-40D5-8FB0-A2F848559031}"/>
    <cellStyle name="Margin 2" xfId="7430" xr:uid="{4DEDBEF2-23A6-4800-930A-98D6456142DC}"/>
    <cellStyle name="Margin 2 2" xfId="28595" xr:uid="{A4B036F8-656D-41FB-9AF7-839301EFAF7F}"/>
    <cellStyle name="Margin 2 3" xfId="28596" xr:uid="{7454135E-2BAD-46E8-82A7-70C9AD321472}"/>
    <cellStyle name="Margin 2_AVA DVA EL" xfId="28597" xr:uid="{DA1ADD87-78F2-4395-9004-1F52D8F5CEC6}"/>
    <cellStyle name="Margin 3" xfId="28598" xr:uid="{5315F42E-6F2A-4E29-9D28-C96259758986}"/>
    <cellStyle name="Margin 4" xfId="28599" xr:uid="{AF648909-E7DD-4010-8619-EFC485752361}"/>
    <cellStyle name="Margin_AVA DVA EL" xfId="28600" xr:uid="{655B95F3-6416-4213-B87A-1DD3A45E0E0C}"/>
    <cellStyle name="Markeringsfarve1" xfId="28601" xr:uid="{6E5DF5D0-257D-4B02-874E-383FDB509762}"/>
    <cellStyle name="Markeringsfarve1 2" xfId="28602" xr:uid="{18DA8478-94E1-4363-A4F5-F4150576C069}"/>
    <cellStyle name="Markeringsfarve1 3" xfId="28603" xr:uid="{DF324431-F269-4F31-8033-88A12020D87B}"/>
    <cellStyle name="Markeringsfarve1_AVA DVA EL" xfId="28604" xr:uid="{300B30CE-0130-40FF-9E71-656037833CB8}"/>
    <cellStyle name="Markeringsfarve2" xfId="28605" xr:uid="{FA369E37-4ACB-4330-BDEC-E48C8FD7867B}"/>
    <cellStyle name="Markeringsfarve2 2" xfId="28606" xr:uid="{36E664D9-5781-438E-BE41-99389D52DBC5}"/>
    <cellStyle name="Markeringsfarve2 3" xfId="28607" xr:uid="{BF46D0DF-1EA2-42DE-B4D9-3ADF98D3EB8F}"/>
    <cellStyle name="Markeringsfarve2_AVA DVA EL" xfId="28608" xr:uid="{9C5EE2EF-76DB-4E6A-B10F-2D4D80B3C08D}"/>
    <cellStyle name="Markeringsfarve3" xfId="28609" xr:uid="{B228FA9C-7821-4AD0-AE4F-5317723BCCE7}"/>
    <cellStyle name="Markeringsfarve3 2" xfId="28610" xr:uid="{0ABCA71E-779F-44CA-AFA6-788BF678DD13}"/>
    <cellStyle name="Markeringsfarve3 3" xfId="28611" xr:uid="{26883D78-19A7-4FE8-BD4B-0EF8490A672C}"/>
    <cellStyle name="Markeringsfarve3_AVA DVA EL" xfId="28612" xr:uid="{0512F698-941B-4295-8018-B4CBEA4C19D9}"/>
    <cellStyle name="Markeringsfarve4" xfId="28613" xr:uid="{39C49B08-9D49-4685-B056-860C27EAD2FD}"/>
    <cellStyle name="Markeringsfarve4 2" xfId="28614" xr:uid="{CF5739FA-CB71-43A9-8E43-397DD91BB448}"/>
    <cellStyle name="Markeringsfarve4 3" xfId="28615" xr:uid="{6EA90E73-2BCE-43BA-8894-5A24B3B1B9BA}"/>
    <cellStyle name="Markeringsfarve4_AVA DVA EL" xfId="28616" xr:uid="{211D31A4-76B4-457E-A987-46EE94FF9610}"/>
    <cellStyle name="Markeringsfarve5" xfId="28617" xr:uid="{4823EE2C-4A9F-4D48-B98A-884DE1F163F8}"/>
    <cellStyle name="Markeringsfarve5 2" xfId="28618" xr:uid="{D6FA38F6-F986-458A-8589-B2094D8971AF}"/>
    <cellStyle name="Markeringsfarve5 3" xfId="28619" xr:uid="{10204EC6-B71F-4976-B9B6-062FBF21658D}"/>
    <cellStyle name="Markeringsfarve5_AVA DVA EL" xfId="28620" xr:uid="{D2A58723-03DD-4EE0-8341-9F59BD877180}"/>
    <cellStyle name="Markeringsfarve6" xfId="28621" xr:uid="{DD1A2D0E-4180-485D-B45A-83804AFE8DE1}"/>
    <cellStyle name="Markeringsfarve6 2" xfId="28622" xr:uid="{0CE23865-6528-46C4-82BE-EFBAB275EDF3}"/>
    <cellStyle name="Markeringsfarve6 3" xfId="28623" xr:uid="{2EF9F108-3F24-4DCE-BB65-4135CC8054AF}"/>
    <cellStyle name="Markeringsfarve6_AVA DVA EL" xfId="28624" xr:uid="{E4A125B3-601D-48C5-ACAF-5834868296F2}"/>
    <cellStyle name="Merknad" xfId="28625" xr:uid="{A9ACF5C8-1AB7-4F24-A6F4-56723CA4F35A}"/>
    <cellStyle name="Merknad 10" xfId="42316" xr:uid="{2A09BA35-839F-41C2-9C65-C1E588A9428A}"/>
    <cellStyle name="Merknad 10 2" xfId="42317" xr:uid="{559891EF-8511-4D00-9911-CB16A6850589}"/>
    <cellStyle name="Merknad 11" xfId="42318" xr:uid="{E41C7472-C96E-4692-A060-C02FD3818D3C}"/>
    <cellStyle name="Merknad 2" xfId="7431" xr:uid="{D2856F11-0DE8-4035-B9F1-2D4091A76019}"/>
    <cellStyle name="Merknad 2 10" xfId="7432" xr:uid="{037C50C6-D249-42BA-9C7B-E55B0CA19E42}"/>
    <cellStyle name="Merknad 2 10 2" xfId="7433" xr:uid="{6FC9CE1B-2B7A-4F71-8E3F-C9B5D9C8C744}"/>
    <cellStyle name="Merknad 2 10 3" xfId="41595" xr:uid="{1435DF9A-E1ED-4DE9-94AE-F2705347793A}"/>
    <cellStyle name="Merknad 2 10_3. Chng in credit spreads" xfId="7434" xr:uid="{DD97CA9B-5301-4DD0-91A1-3AF4E3A440C1}"/>
    <cellStyle name="Merknad 2 11" xfId="28626" xr:uid="{A9C84288-41D4-405F-8293-802B62D696D2}"/>
    <cellStyle name="Merknad 2 11 2" xfId="28627" xr:uid="{88F5BF52-C152-4B9E-A833-58A2C2648D6F}"/>
    <cellStyle name="Merknad 2 11_AVA DVA EL" xfId="28628" xr:uid="{0ACE513A-EA97-4FF5-99ED-468116A47163}"/>
    <cellStyle name="Merknad 2 12" xfId="28629" xr:uid="{A3CED935-D399-4264-8EC5-FAE8936509C7}"/>
    <cellStyle name="Merknad 2 12 2" xfId="28630" xr:uid="{74669A5A-06FD-4D37-A23A-D9C11E75E61D}"/>
    <cellStyle name="Merknad 2 12_AVA DVA EL" xfId="28631" xr:uid="{8ABC78B3-0441-4732-B86F-39C90ECD21DD}"/>
    <cellStyle name="Merknad 2 13" xfId="28632" xr:uid="{9DB4A222-724B-49D6-B1D1-6C9D2C36BFDF}"/>
    <cellStyle name="Merknad 2 13 2" xfId="28633" xr:uid="{109B3960-26AD-47EF-A77C-D9BF721914DD}"/>
    <cellStyle name="Merknad 2 13_AVA DVA EL" xfId="28634" xr:uid="{F70B2C43-2058-4998-89EB-4628BBCBB6AC}"/>
    <cellStyle name="Merknad 2 14" xfId="28635" xr:uid="{F80D172E-82DB-4574-B5C2-057F8F0F68F2}"/>
    <cellStyle name="Merknad 2 14 2" xfId="28636" xr:uid="{DE4F3162-BCC8-4204-BACA-494123A9E42C}"/>
    <cellStyle name="Merknad 2 14_AVA DVA EL" xfId="28637" xr:uid="{BA8A3430-099B-4115-A600-2AC8BA4CFA8F}"/>
    <cellStyle name="Merknad 2 15" xfId="28638" xr:uid="{BF98F738-E1D5-4657-9D4A-021565AC8E7D}"/>
    <cellStyle name="Merknad 2 15 2" xfId="28639" xr:uid="{3E35B3D0-9223-4D4B-8E8E-082E9B3B9C97}"/>
    <cellStyle name="Merknad 2 15_AVA DVA EL" xfId="28640" xr:uid="{EF672712-1213-4EBC-9DA2-135F58A9F3F7}"/>
    <cellStyle name="Merknad 2 16" xfId="28641" xr:uid="{00197423-94BA-440E-A9A3-845ACA9BBD01}"/>
    <cellStyle name="Merknad 2 16 2" xfId="28642" xr:uid="{E923BF01-DB29-4F97-91E2-59C73FC1E3E6}"/>
    <cellStyle name="Merknad 2 16_AVA DVA EL" xfId="28643" xr:uid="{17CA5E04-78B2-49EF-8EA2-AFE4EAD29ABC}"/>
    <cellStyle name="Merknad 2 17" xfId="28644" xr:uid="{6F84CFB1-6506-42F4-936C-A099CBC919DB}"/>
    <cellStyle name="Merknad 2 17 2" xfId="28645" xr:uid="{6397BEE4-F586-42B6-98EF-C1953102699A}"/>
    <cellStyle name="Merknad 2 17_AVA DVA EL" xfId="28646" xr:uid="{AEF95F8C-ACBA-47D1-89B5-1785978301AF}"/>
    <cellStyle name="Merknad 2 18" xfId="28647" xr:uid="{30328632-FA94-4A1B-9C7A-3B0C2F925F54}"/>
    <cellStyle name="Merknad 2 18 2" xfId="28648" xr:uid="{30F809E8-E4C2-445B-B523-F2228C439EC4}"/>
    <cellStyle name="Merknad 2 18_AVA DVA EL" xfId="28649" xr:uid="{BE206A12-B58A-46A2-A06E-F783576E702B}"/>
    <cellStyle name="Merknad 2 19" xfId="28650" xr:uid="{2CEECEEC-F4EA-4C11-B55D-02625F57A23A}"/>
    <cellStyle name="Merknad 2 19 2" xfId="28651" xr:uid="{FA905A07-4D59-4150-B91B-DED431378C1F}"/>
    <cellStyle name="Merknad 2 19_AVA DVA EL" xfId="28652" xr:uid="{494B73EC-EE6B-44C6-9877-F9B94BE224B6}"/>
    <cellStyle name="Merknad 2 2" xfId="7435" xr:uid="{572508D6-523A-4428-A7E3-34FFC27F658F}"/>
    <cellStyle name="Merknad 2 2 10" xfId="41596"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653" xr:uid="{C17BE8AB-2655-4F1E-AA43-0EFD6DD8A843}"/>
    <cellStyle name="Merknad 2 2 2 2 2 3" xfId="28654" xr:uid="{4B4C3729-FB59-46BA-9CEB-BABE8FC7B4E6}"/>
    <cellStyle name="Merknad 2 2 2 2 2_AVA DVA EL" xfId="28655" xr:uid="{89D9190A-8867-4A2B-B10D-2AD7A4702C2D}"/>
    <cellStyle name="Merknad 2 2 2 2 3" xfId="7439" xr:uid="{68C3549A-B03B-4350-883E-3C9DD1A956BE}"/>
    <cellStyle name="Merknad 2 2 2 2 3 2" xfId="28656" xr:uid="{CC9DB721-6704-4ADB-836F-141F991C6686}"/>
    <cellStyle name="Merknad 2 2 2 2 3 3" xfId="28657" xr:uid="{BFE629F0-11E2-40B5-80BA-746AF326F171}"/>
    <cellStyle name="Merknad 2 2 2 2 3_AVA DVA EL" xfId="28658" xr:uid="{8EFD03BE-58EB-4D68-8316-39A3F7C7DCFD}"/>
    <cellStyle name="Merknad 2 2 2 2 4" xfId="7440" xr:uid="{35AD05AF-6512-4817-9B0D-2F28D7B254B4}"/>
    <cellStyle name="Merknad 2 2 2 2 4 2" xfId="28659" xr:uid="{671FF06C-DE29-49C6-A0AE-03C20FEA19E9}"/>
    <cellStyle name="Merknad 2 2 2 2 4 3" xfId="28660" xr:uid="{0BB95188-81D8-4B1B-AEF3-A666EF542E50}"/>
    <cellStyle name="Merknad 2 2 2 2 4_AVA DVA EL" xfId="28661" xr:uid="{F8C00D00-EC50-42C0-9541-1B6333111E75}"/>
    <cellStyle name="Merknad 2 2 2 2 5" xfId="7441" xr:uid="{5CA88B1C-03A0-4D2C-8150-58875A76D81A}"/>
    <cellStyle name="Merknad 2 2 2 2 5 2" xfId="28662" xr:uid="{FB7EFD99-85B4-4960-A5C7-D68D2215E49E}"/>
    <cellStyle name="Merknad 2 2 2 2 5 3" xfId="28663" xr:uid="{07B4539D-43D2-4C36-8FAF-F32192118462}"/>
    <cellStyle name="Merknad 2 2 2 2 5_AVA DVA EL" xfId="28664" xr:uid="{45E061E0-34BE-4BF9-9241-08C7BAB458B9}"/>
    <cellStyle name="Merknad 2 2 2 2 6" xfId="28665" xr:uid="{B68EB099-CB57-4A97-9CFE-F14EACED3536}"/>
    <cellStyle name="Merknad 2 2 2 2 7" xfId="28666"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667" xr:uid="{2E1CF9C0-EDE9-4E90-8327-2A4FD6B68A41}"/>
    <cellStyle name="Merknad 2 2 2 4 3" xfId="28668" xr:uid="{1218DAB0-C414-44F5-BFE2-F47B248727EF}"/>
    <cellStyle name="Merknad 2 2 2 4_AVA DVA EL" xfId="28669" xr:uid="{E3D326D6-D571-40ED-B8C8-D42D87919936}"/>
    <cellStyle name="Merknad 2 2 2 5" xfId="7448" xr:uid="{FCA69CE1-83DB-4B99-82F0-B249ECC0323E}"/>
    <cellStyle name="Merknad 2 2 2 5 2" xfId="28670" xr:uid="{1CFA3CEA-75A2-4458-A7DA-F7CA9E585BDC}"/>
    <cellStyle name="Merknad 2 2 2 5 3" xfId="28671" xr:uid="{34CD618A-7A69-4864-8B30-811E631B03B5}"/>
    <cellStyle name="Merknad 2 2 2 5_AVA DVA EL" xfId="28672" xr:uid="{1C78FA51-535B-46CB-852A-D968CBB53288}"/>
    <cellStyle name="Merknad 2 2 2 6" xfId="7449" xr:uid="{D35F11FE-18D7-4257-9B1E-99A520B33146}"/>
    <cellStyle name="Merknad 2 2 2 6 2" xfId="7450" xr:uid="{CFD4B479-522A-4F2D-888E-668302AAB943}"/>
    <cellStyle name="Merknad 2 2 2 6 3" xfId="28673" xr:uid="{DD5EE090-6FC6-4617-86A9-90E7B38A3032}"/>
    <cellStyle name="Merknad 2 2 2 6_3. Chng in credit spreads" xfId="7451" xr:uid="{73923B4C-6956-4977-9ACB-95C04ACE0E09}"/>
    <cellStyle name="Merknad 2 2 2 7" xfId="7452" xr:uid="{617540C7-BDD3-4B0A-A5F4-335DF5C7F2F8}"/>
    <cellStyle name="Merknad 2 2 2 8" xfId="28674"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675" xr:uid="{EA82EC09-49CC-4FCC-9D9D-3E9FDB02DE12}"/>
    <cellStyle name="Merknad 2 2 3 3 3" xfId="28676" xr:uid="{0D1B88D0-314B-468B-B86F-762775798A09}"/>
    <cellStyle name="Merknad 2 2 3 3_AVA DVA EL" xfId="28677" xr:uid="{B5D13FC7-FCEF-4083-B1FF-8C7814A40262}"/>
    <cellStyle name="Merknad 2 2 3 4" xfId="7460" xr:uid="{ACF0AD51-E539-43B8-A172-CED61B87B24E}"/>
    <cellStyle name="Merknad 2 2 3 4 2" xfId="28678" xr:uid="{EB1EA6A7-0E1B-4598-A346-6E33AF16A1D7}"/>
    <cellStyle name="Merknad 2 2 3 4 3" xfId="28679" xr:uid="{AAC6A36E-2B68-49DA-9ED7-A646CD9A02D6}"/>
    <cellStyle name="Merknad 2 2 3 4_AVA DVA EL" xfId="28680" xr:uid="{CD496718-A521-4932-A02D-63A1399775DD}"/>
    <cellStyle name="Merknad 2 2 3 5" xfId="7461" xr:uid="{7EE8CE8D-DE4E-4EB2-94C7-F3245C5AF921}"/>
    <cellStyle name="Merknad 2 2 3 5 2" xfId="28681" xr:uid="{7111C204-81F4-4AAE-BEA2-1EDF3632CCED}"/>
    <cellStyle name="Merknad 2 2 3 5 3" xfId="28682" xr:uid="{01F53228-C095-4D12-85F9-D2D91F2D99C6}"/>
    <cellStyle name="Merknad 2 2 3 5_AVA DVA EL" xfId="28683" xr:uid="{11C9F942-E64A-470E-BD1E-58DD30FD354F}"/>
    <cellStyle name="Merknad 2 2 3 6" xfId="7462" xr:uid="{B0281A8F-DD4C-4A47-B14E-89EA1DD7E4E5}"/>
    <cellStyle name="Merknad 2 2 3 7" xfId="28684"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685" xr:uid="{78891C9D-F0DA-4542-B9F3-BAE8EBE29CEE}"/>
    <cellStyle name="Merknad 2 2 6 3" xfId="28686" xr:uid="{4E466DB8-C5E5-40FB-9764-F0BB0346EF2E}"/>
    <cellStyle name="Merknad 2 2 6_AVA DVA EL" xfId="28687" xr:uid="{C901DA19-B6E5-4747-8032-CBD4DBAFFEC8}"/>
    <cellStyle name="Merknad 2 2 7" xfId="7475" xr:uid="{A71A108B-797D-417B-A410-B60C9603436A}"/>
    <cellStyle name="Merknad 2 2 7 2" xfId="28688" xr:uid="{B3286378-1A09-425D-85F1-7CA441E7021A}"/>
    <cellStyle name="Merknad 2 2 7 3" xfId="28689" xr:uid="{1CAB6033-789E-47BE-99DB-A0E32A6FB156}"/>
    <cellStyle name="Merknad 2 2 7_AVA DVA EL" xfId="28690"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691" xr:uid="{2AA670C6-C0D2-47A2-AAF0-01242EC96855}"/>
    <cellStyle name="Merknad 2 20 2" xfId="28692" xr:uid="{C9BFFF0A-11A4-4B41-A7D5-0EF6F8E0B0EA}"/>
    <cellStyle name="Merknad 2 20_AVA DVA EL" xfId="28693" xr:uid="{2ECCC8F4-2FD8-4E8D-AEDC-1BD567357A8C}"/>
    <cellStyle name="Merknad 2 21" xfId="28694" xr:uid="{25637A8C-25A7-46FA-AA22-896678376014}"/>
    <cellStyle name="Merknad 2 21 2" xfId="28695" xr:uid="{D5B9DC4A-FD8F-435D-AEF0-F7ADE0098461}"/>
    <cellStyle name="Merknad 2 21 3" xfId="28696" xr:uid="{5360373F-49DD-4DCC-A7CA-47A5E72B529B}"/>
    <cellStyle name="Merknad 2 21_AVA DVA EL" xfId="28697" xr:uid="{D4D37183-94B5-4DE4-939A-6FEA8B63407F}"/>
    <cellStyle name="Merknad 2 22" xfId="28698" xr:uid="{609C7A71-8AC8-4137-9F6E-2C74D39B1469}"/>
    <cellStyle name="Merknad 2 22 2" xfId="28699" xr:uid="{B5F49D96-79AB-4501-90DE-865315F889A5}"/>
    <cellStyle name="Merknad 2 22 3" xfId="28700" xr:uid="{337D537E-0A15-43CE-A76F-4FC969265331}"/>
    <cellStyle name="Merknad 2 22_AVA DVA EL" xfId="28701" xr:uid="{0A41EDEB-90F2-44EB-972F-E01ABBFB7F68}"/>
    <cellStyle name="Merknad 2 23" xfId="28702" xr:uid="{880117AB-6AD3-49BD-A120-28CA7D64465C}"/>
    <cellStyle name="Merknad 2 23 2" xfId="28703" xr:uid="{FF791CAF-FD92-4D14-9A1C-24DA828AE4C9}"/>
    <cellStyle name="Merknad 2 23 3" xfId="28704" xr:uid="{A22E9AFB-9E7E-4BB5-B1A4-E5F94464E59C}"/>
    <cellStyle name="Merknad 2 23_AVA DVA EL" xfId="28705" xr:uid="{9B5EEF34-F198-4909-96A3-8F33C0674E59}"/>
    <cellStyle name="Merknad 2 24" xfId="28706" xr:uid="{B187FFF1-A993-4B03-838D-6107048D080B}"/>
    <cellStyle name="Merknad 2 24 2" xfId="28707" xr:uid="{E6D23CB2-22CE-4851-9935-4CA955DAB4DE}"/>
    <cellStyle name="Merknad 2 24 3" xfId="28708" xr:uid="{75FFD216-E059-423B-8114-BB3D178D8103}"/>
    <cellStyle name="Merknad 2 24_AVA DVA EL" xfId="28709" xr:uid="{B492468F-D06C-476C-A1B3-4E87D0F562AF}"/>
    <cellStyle name="Merknad 2 25" xfId="28710" xr:uid="{4847F079-4807-4453-B396-70760A81BA0B}"/>
    <cellStyle name="Merknad 2 25 2" xfId="28711" xr:uid="{EC9045AD-AFA2-4F63-837F-117BB38EB4AB}"/>
    <cellStyle name="Merknad 2 25 3" xfId="28712" xr:uid="{93096C4D-EFB7-46B0-B2E9-43AEBB47721E}"/>
    <cellStyle name="Merknad 2 25_AVA DVA EL" xfId="28713" xr:uid="{92C97130-1F1A-443A-99C6-385F1964EF20}"/>
    <cellStyle name="Merknad 2 26" xfId="28714" xr:uid="{D9507E05-6497-4608-9599-5E60BEF0DC44}"/>
    <cellStyle name="Merknad 2 26 2" xfId="28715" xr:uid="{61CC8732-5C6D-458D-A625-BFA200B02D5B}"/>
    <cellStyle name="Merknad 2 26 3" xfId="28716" xr:uid="{57645977-FA25-4661-8388-07D1D65A51D8}"/>
    <cellStyle name="Merknad 2 26_AVA DVA EL" xfId="28717" xr:uid="{38A8BDC5-C777-4ED3-A1E0-E1FE8E220A8C}"/>
    <cellStyle name="Merknad 2 27" xfId="28718" xr:uid="{7238C5A4-5349-4FBD-8E3E-912266D76570}"/>
    <cellStyle name="Merknad 2 27 2" xfId="28719" xr:uid="{E12909E2-7EBB-4F44-BCBF-2DEB8BAA8288}"/>
    <cellStyle name="Merknad 2 27 3" xfId="28720" xr:uid="{860AA6EE-EE0F-44DD-B4BB-86380DA2BEB9}"/>
    <cellStyle name="Merknad 2 27_AVA DVA EL" xfId="28721" xr:uid="{811911EC-0068-4AEF-959E-7CC005ED3B6D}"/>
    <cellStyle name="Merknad 2 28" xfId="28722" xr:uid="{9BF448CB-D5F8-46E5-941A-EA5B19466240}"/>
    <cellStyle name="Merknad 2 28 2" xfId="28723" xr:uid="{D8FF078A-463E-429C-AFBD-16C2BE95526F}"/>
    <cellStyle name="Merknad 2 28 3" xfId="28724" xr:uid="{25A39FAA-7CC9-4CF7-A43C-AB72DA68FF1F}"/>
    <cellStyle name="Merknad 2 28_AVA DVA EL" xfId="28725" xr:uid="{12833139-FB55-4387-982C-F51727A6BC5A}"/>
    <cellStyle name="Merknad 2 29" xfId="28726" xr:uid="{BBEFC5B5-303A-4065-A33D-BD70D46E7940}"/>
    <cellStyle name="Merknad 2 29 2" xfId="28727" xr:uid="{FB7AF350-61BE-4794-AFE2-8B0DF9E5AACD}"/>
    <cellStyle name="Merknad 2 29 3" xfId="28728" xr:uid="{0B7A9F75-21F9-4064-88B1-7E39AE21B58F}"/>
    <cellStyle name="Merknad 2 29_AVA DVA EL" xfId="28729" xr:uid="{7BC84839-92ED-43AD-83A2-FD1495E48877}"/>
    <cellStyle name="Merknad 2 3" xfId="7481" xr:uid="{AB7BD3D0-806F-4C30-B528-E5BAA4E7CB5A}"/>
    <cellStyle name="Merknad 2 3 10" xfId="41597"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30" xr:uid="{2EAE2CEB-57DB-4F63-B5E9-B2E6BD1E70B4}"/>
    <cellStyle name="Merknad 2 3 2 3 3" xfId="28731" xr:uid="{50BCA417-1D4F-462C-B850-DFBFF7D89892}"/>
    <cellStyle name="Merknad 2 3 2 3_AVA DVA EL" xfId="28732" xr:uid="{747005C9-8B02-4EA2-9325-A8DFDAB675B7}"/>
    <cellStyle name="Merknad 2 3 2 4" xfId="7488" xr:uid="{9909F757-0685-4084-B544-CE539AC9053E}"/>
    <cellStyle name="Merknad 2 3 2 4 2" xfId="28733" xr:uid="{A8B0C7A0-EF6C-4AC6-BA98-3BC03A40A775}"/>
    <cellStyle name="Merknad 2 3 2 4 3" xfId="28734" xr:uid="{3BCC57DA-E0F2-4B3F-A138-E31002BE5526}"/>
    <cellStyle name="Merknad 2 3 2 4_AVA DVA EL" xfId="28735" xr:uid="{280541AF-622F-4152-994C-0FF54F11FCC1}"/>
    <cellStyle name="Merknad 2 3 2 5" xfId="7489" xr:uid="{18C2C050-F29B-43FD-BADF-56C9466EA209}"/>
    <cellStyle name="Merknad 2 3 2 5 2" xfId="28736" xr:uid="{9566EA53-4149-454E-BFFE-9BCC994018E8}"/>
    <cellStyle name="Merknad 2 3 2 5 3" xfId="28737" xr:uid="{BE8634D5-CEEA-423F-B4A0-35E29BFC4F6E}"/>
    <cellStyle name="Merknad 2 3 2 5_AVA DVA EL" xfId="28738" xr:uid="{968EB5C3-4584-4B59-B80A-53C2E4C637EF}"/>
    <cellStyle name="Merknad 2 3 2 6" xfId="7490" xr:uid="{1DB2F7E0-7927-4C0C-9BF8-D57EFB6474F3}"/>
    <cellStyle name="Merknad 2 3 2 7" xfId="28739"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40" xr:uid="{A5A4598D-0DC8-4075-A3C5-9CAB4B578D0A}"/>
    <cellStyle name="Merknad 2 3 5 3" xfId="28741" xr:uid="{93404A4F-26DC-48BC-9105-944298743022}"/>
    <cellStyle name="Merknad 2 3 5_AVA DVA EL" xfId="28742" xr:uid="{559CE45D-46BD-489E-9233-9179AE9D8FC0}"/>
    <cellStyle name="Merknad 2 3 6" xfId="7507" xr:uid="{E909D28A-2300-4C39-A5B5-F9F13F9840A6}"/>
    <cellStyle name="Merknad 2 3 6 2" xfId="28743" xr:uid="{122AE8A7-AF9B-474A-9207-48BB7014F660}"/>
    <cellStyle name="Merknad 2 3 6 3" xfId="28744" xr:uid="{94CDE097-51B9-4F37-8B4C-A8AA9B6EFDBC}"/>
    <cellStyle name="Merknad 2 3 6_AVA DVA EL" xfId="28745"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46" xr:uid="{AC5C0D6F-FF51-4775-BE10-2D30A618D8C2}"/>
    <cellStyle name="Merknad 2 31" xfId="28747"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48" xr:uid="{FA903F1D-F10D-4635-88A0-BFA66D5B88C8}"/>
    <cellStyle name="Merknad 2 4 3 3" xfId="28749" xr:uid="{A449C412-187F-4599-B21A-F3210255C9BB}"/>
    <cellStyle name="Merknad 2 4 3_AVA DVA EL" xfId="28750" xr:uid="{DD2F2EE2-9725-4A1F-8EB8-037E0ABD70AE}"/>
    <cellStyle name="Merknad 2 4 4" xfId="7520" xr:uid="{0F74A6A2-5448-4D4A-8ECB-2174FE733352}"/>
    <cellStyle name="Merknad 2 4 4 2" xfId="28751" xr:uid="{BF1B0036-CA81-496C-96C2-BB29E093F662}"/>
    <cellStyle name="Merknad 2 4 4 3" xfId="28752" xr:uid="{CC1D395E-F381-4ED1-AEFE-9BCF9266A7EA}"/>
    <cellStyle name="Merknad 2 4 4_AVA DVA EL" xfId="28753" xr:uid="{8A5E37D3-BA13-4D4C-9216-D09E2C315ECE}"/>
    <cellStyle name="Merknad 2 4 5" xfId="7521" xr:uid="{95158392-3C7D-4092-9EE4-5BB24C00801A}"/>
    <cellStyle name="Merknad 2 4 5 2" xfId="28754" xr:uid="{81F10D0F-B154-4B5E-AC5F-CAB6B2A0CCB4}"/>
    <cellStyle name="Merknad 2 4 5 3" xfId="28755" xr:uid="{31E3A482-B036-4DC8-BBEF-C41179E6087E}"/>
    <cellStyle name="Merknad 2 4 5_AVA DVA EL" xfId="28756" xr:uid="{AE9E3DF3-3712-4C9A-8749-8CDE1450DD92}"/>
    <cellStyle name="Merknad 2 4 6" xfId="7522" xr:uid="{FB0F7F3D-0F28-488D-9DE1-9223E4160958}"/>
    <cellStyle name="Merknad 2 4 6 2" xfId="28757" xr:uid="{2030CF85-347B-42E2-82F0-7BB609C1245F}"/>
    <cellStyle name="Merknad 2 4 6_AVA DVA EL" xfId="28758" xr:uid="{DF938C0E-EDA5-4098-ABA7-69F44EC03C53}"/>
    <cellStyle name="Merknad 2 4 7" xfId="28759"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598"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760" xr:uid="{1B509F94-09A2-4A41-8544-4CA1B087F1DC}"/>
    <cellStyle name="Merknad 2 6 2_AVA DVA EL" xfId="28761"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599" xr:uid="{FDA54AB2-8692-4DA6-8115-02D82C627EC3}"/>
    <cellStyle name="Merknad 2 6_3. Chng in credit spreads" xfId="7539" xr:uid="{66D64964-A55F-4A7B-B3AB-F63D39263549}"/>
    <cellStyle name="Merknad 2 7" xfId="7540" xr:uid="{09538044-B7CF-442F-B7CC-348D32625A52}"/>
    <cellStyle name="Merknad 2 7 2" xfId="28762" xr:uid="{25324DE6-3DDF-45B8-A9A1-7CCE13A9197D}"/>
    <cellStyle name="Merknad 2 7 2 2" xfId="28763" xr:uid="{4A2808D5-5AF2-4318-9DF6-108FBD2B6586}"/>
    <cellStyle name="Merknad 2 7 2_AVA DVA EL" xfId="28764" xr:uid="{1337D8BC-5DDB-4572-8C69-5DB04646B062}"/>
    <cellStyle name="Merknad 2 7 3" xfId="28765" xr:uid="{F28194C6-1DF4-4018-809F-E5660FC2DCA6}"/>
    <cellStyle name="Merknad 2 7_AVA DVA EL" xfId="28766" xr:uid="{D49D0649-D34E-4885-83A5-4A00AA843729}"/>
    <cellStyle name="Merknad 2 8" xfId="7541" xr:uid="{D2EE33D5-6A9D-49FC-A3AB-2E49AB595F9F}"/>
    <cellStyle name="Merknad 2 8 2" xfId="28767" xr:uid="{B5F5339B-3E3B-462D-9036-4C1FC20DA5E5}"/>
    <cellStyle name="Merknad 2 8 2 2" xfId="28768" xr:uid="{4BB93119-2318-4D83-90F3-7D5F480BF48E}"/>
    <cellStyle name="Merknad 2 8 2_AVA DVA EL" xfId="28769" xr:uid="{0F5C7F2B-AA1F-4376-8D39-AE8F99EA1B76}"/>
    <cellStyle name="Merknad 2 8 3" xfId="28770" xr:uid="{E5F45E59-57E4-41E2-9EED-9E17040AD21F}"/>
    <cellStyle name="Merknad 2 8_AVA DVA EL" xfId="28771" xr:uid="{C379A862-71AC-46D9-BDE3-D886711AB487}"/>
    <cellStyle name="Merknad 2 9" xfId="7542" xr:uid="{F62BEEE2-6B26-4555-9166-93D30812E1D7}"/>
    <cellStyle name="Merknad 2 9 2" xfId="28772" xr:uid="{4482B9AB-0470-4F54-BB54-D961A4119B9F}"/>
    <cellStyle name="Merknad 2 9_AVA DVA EL" xfId="28773"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774" xr:uid="{D1718091-45D9-45DC-ABCD-9EB0B415807F}"/>
    <cellStyle name="Merknad 3 2 3" xfId="28775" xr:uid="{C8BB17C3-3E38-45E7-A0AB-606910EEABA5}"/>
    <cellStyle name="Merknad 3 2_AVA DVA EL" xfId="28776" xr:uid="{57151AF5-9C34-44C1-A5FF-DD5544562D34}"/>
    <cellStyle name="Merknad 3 3" xfId="28777" xr:uid="{6E383D84-743F-427A-9355-E54A1B477F8B}"/>
    <cellStyle name="Merknad 3_3Q19" xfId="7546" xr:uid="{F8CEC32D-E4ED-45EA-B71B-9FEC831E60F4}"/>
    <cellStyle name="Merknad 4" xfId="28778" xr:uid="{A3D34141-AA14-430E-B54C-75651D5E4880}"/>
    <cellStyle name="Merknad 4 2" xfId="28779" xr:uid="{AAE5386E-9C62-482F-B187-5433310E8056}"/>
    <cellStyle name="Merknad 4 3" xfId="42319" xr:uid="{968E60DE-6FC0-4732-AAE3-B5A6339B9E1D}"/>
    <cellStyle name="Merknad 4_AVA DVA EL" xfId="28780" xr:uid="{4ED26B2C-E9CA-4AE5-B02D-6860B12F7B9D}"/>
    <cellStyle name="Merknad 5" xfId="28781" xr:uid="{9D0BD9EE-AABF-49FD-81D6-D52657206AF4}"/>
    <cellStyle name="Merknad 5 2" xfId="28782" xr:uid="{6883F26B-415C-4006-B8D8-2B033AB0A49F}"/>
    <cellStyle name="Merknad 5 3" xfId="28783" xr:uid="{D22A63DE-4295-4859-B4F9-349989298AFE}"/>
    <cellStyle name="Merknad 5 3 2" xfId="42321" xr:uid="{8771391B-0F77-41B6-867A-7ECF72D34CCB}"/>
    <cellStyle name="Merknad 5 3_Loans &amp; comm." xfId="42320" xr:uid="{7AB72250-D848-48B6-A39E-CFD011ED27FF}"/>
    <cellStyle name="Merknad 5_AVA DVA EL" xfId="28784" xr:uid="{C6B17B05-499E-44C8-AB6E-DC4FACD0EF23}"/>
    <cellStyle name="Merknad 6" xfId="28785" xr:uid="{C676377F-82F4-4A4D-A7CB-312FFA56198E}"/>
    <cellStyle name="Merknad 6 2" xfId="28786" xr:uid="{11FE83F7-DEC1-4166-8835-B14FDBE54595}"/>
    <cellStyle name="Merknad 6 3" xfId="28787" xr:uid="{4DD8170B-6200-4E9F-9BEF-EE196CDA834D}"/>
    <cellStyle name="Merknad 6 4" xfId="42322" xr:uid="{5FAAACD7-AB38-4252-869F-521CFFA08CE8}"/>
    <cellStyle name="Merknad 6_AVA DVA EL" xfId="28788" xr:uid="{BDCBA596-F63F-4B26-AE9B-9BB7557FB0E4}"/>
    <cellStyle name="Merknad 7" xfId="28789" xr:uid="{E9415FA6-44FD-4235-8AD3-49D95305FA8F}"/>
    <cellStyle name="Merknad 7 2" xfId="42324" xr:uid="{1D261E08-DA68-4E66-804C-4A507CCCDFCD}"/>
    <cellStyle name="Merknad 7 3" xfId="42325" xr:uid="{B6EE59BE-30A2-4733-9C31-03AE550447B4}"/>
    <cellStyle name="Merknad 7_Loans &amp; comm." xfId="42323" xr:uid="{3359EBCD-C879-4361-B5B6-8F7106C11DF4}"/>
    <cellStyle name="Merknad 8" xfId="28790" xr:uid="{7F16BD17-9FD5-4579-825B-EABB78D7F1C3}"/>
    <cellStyle name="Merknad 9" xfId="42326" xr:uid="{F7C4C0B4-4994-4771-B38D-A30A1430CCD0}"/>
    <cellStyle name="Merknad_7. Other MTM adjustments" xfId="40541"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791" xr:uid="{6ABBBFFC-FAA1-45A2-AF27-141CEC0495DB}"/>
    <cellStyle name="Millares 2 2" xfId="28792" xr:uid="{503BDBCA-3075-489D-8BC7-AF724181FBE1}"/>
    <cellStyle name="Millares 2 2 2" xfId="28793" xr:uid="{465E38EA-E58D-4278-9801-484821755DD0}"/>
    <cellStyle name="Millares 2 2_AVA DVA EL" xfId="28794" xr:uid="{70E0364A-562E-4313-BAD4-E297B558C589}"/>
    <cellStyle name="Millares 2 3" xfId="28795" xr:uid="{EC041110-FC20-4D92-A08B-6E18A6994D5B}"/>
    <cellStyle name="Millares 2_AVA DVA EL" xfId="28796" xr:uid="{94B72479-EAA6-4910-8480-BED1E06A0C75}"/>
    <cellStyle name="Millares 3" xfId="28797" xr:uid="{6FB66482-34FF-4182-A8BC-2553F8C14CF7}"/>
    <cellStyle name="Millares 3 2" xfId="28798" xr:uid="{B7415CBC-0B58-4571-92BD-791937FB7E20}"/>
    <cellStyle name="Millares 3 2 2" xfId="28799" xr:uid="{58613801-EE9B-4AF9-B15F-2EBB1C9F2600}"/>
    <cellStyle name="Millares 3 2_AVA DVA EL" xfId="28800" xr:uid="{B4EDE430-9934-449C-B5EF-576E23D9479D}"/>
    <cellStyle name="Millares 3 3" xfId="28801" xr:uid="{0951B5D2-44C3-471A-9A81-1A932A2C36E9}"/>
    <cellStyle name="Millares 3_AVA DVA EL" xfId="28802" xr:uid="{C66D1345-CC77-4C0F-91F2-82EC58502374}"/>
    <cellStyle name="Milliers [0]_3A_NumeratorReport_Option1_040611" xfId="28803" xr:uid="{DF12D841-1AD2-414E-B97D-D16B09FDF034}"/>
    <cellStyle name="Milliers_3A_NumeratorReport_Option1_040611" xfId="28804" xr:uid="{74685176-8062-4CF4-82FD-D65D96DCC5E3}"/>
    <cellStyle name="MLComma0" xfId="7550" xr:uid="{391AD564-609E-4CEF-B7AC-9673F1C0D6B1}"/>
    <cellStyle name="MLComma0 2" xfId="7551" xr:uid="{BE73F19A-1BFD-4B70-80CE-306E72D5A739}"/>
    <cellStyle name="MLComma0 2 2" xfId="28805" xr:uid="{EB8918FE-4C32-4E4F-B4A8-91F4116E762A}"/>
    <cellStyle name="MLComma0 2 3" xfId="28806" xr:uid="{B674E25C-BF5B-45F4-8411-AD05AF001092}"/>
    <cellStyle name="MLComma0 2_AVA DVA EL" xfId="28807" xr:uid="{FBE5C69E-81BE-4997-B25D-6388378F97A2}"/>
    <cellStyle name="MLComma0 3" xfId="28808" xr:uid="{A0971A24-AF36-4E08-9CFF-8C3C58494893}"/>
    <cellStyle name="MLComma0 4" xfId="28809"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10" xr:uid="{8B5647A3-510C-42EB-A8B4-F3C2AED87485}"/>
    <cellStyle name="MLPercent0 2 3" xfId="28811" xr:uid="{AB119EB7-CD0A-45B2-BC0D-71990EB766D5}"/>
    <cellStyle name="MLPercent0 2_AVA DVA EL" xfId="28812" xr:uid="{F4C6D0BF-613B-44AF-903D-6C841D26D627}"/>
    <cellStyle name="MLPercent0 3" xfId="28813" xr:uid="{39B7585D-0E6D-494B-A2D7-A37C63BB3E6F}"/>
    <cellStyle name="MLPercent0 4" xfId="28814" xr:uid="{4C0A0B4F-BBEC-46A4-A8A4-1CE0BA60B6C9}"/>
    <cellStyle name="MLPercent0_3Q19" xfId="7555" xr:uid="{45CBB9F2-39C5-4C1B-8163-8AC11AC765CB}"/>
    <cellStyle name="Monétaire [0]_3A_NumeratorReport_Option1_040611" xfId="28815" xr:uid="{EFDA6BD8-2006-45A9-8F3B-F5D01E8FFC89}"/>
    <cellStyle name="Monétaire_3A_NumeratorReport_Option1_040611" xfId="28816" xr:uid="{4F100515-D28F-49AF-84AB-5352008A7BA8}"/>
    <cellStyle name="multiple" xfId="7556" xr:uid="{93F35E07-47EE-46D3-830F-EFF6818EF16E}"/>
    <cellStyle name="Multiple [1]" xfId="7557" xr:uid="{4E8938AE-8963-4AD7-AC2A-F2E0B5DF37DE}"/>
    <cellStyle name="Multiple [1] 2" xfId="28817" xr:uid="{C1D56A0A-1EF0-4317-B69D-AB12BDA08536}"/>
    <cellStyle name="Multiple [1] 3" xfId="28818" xr:uid="{B9004A54-0B8B-419D-A265-E3BC23FAF43F}"/>
    <cellStyle name="Multiple [1]_AVA DVA EL" xfId="28819"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00" xr:uid="{94120934-52EC-43FF-A4C2-930B6E3CF98B}"/>
    <cellStyle name="multiple 16_Factbook" xfId="41601" xr:uid="{AB683127-0FB9-474F-90FF-4F651270EF44}"/>
    <cellStyle name="multiple 17" xfId="7583" xr:uid="{9A6D12D8-FC70-4380-B3D5-C0FB50A958BC}"/>
    <cellStyle name="multiple 17 2" xfId="41602" xr:uid="{B4197D24-7201-4671-8959-C181ADF0850D}"/>
    <cellStyle name="multiple 17_Factbook" xfId="41603" xr:uid="{FC74CA9A-006A-4D3E-9436-2F5B5B8FD648}"/>
    <cellStyle name="multiple 18" xfId="28820"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 2 2" xfId="42328" xr:uid="{24E0607B-8B80-4E3F-8A7E-AF90A2F401D7}"/>
    <cellStyle name="multiple 2 2 2_Loans &amp; comm." xfId="42327" xr:uid="{C9AC24A9-154C-4D3C-9A3C-7358DAEA7F25}"/>
    <cellStyle name="multiple 2 2 3" xfId="42329" xr:uid="{97CD7C47-8743-4744-9F66-05792DF87176}"/>
    <cellStyle name="multiple 2 2_3Q19" xfId="7587" xr:uid="{C8F89091-B279-46AC-A395-EA1FD7625AB4}"/>
    <cellStyle name="multiple 2 3" xfId="7588" xr:uid="{0CC907C2-2763-40F5-9D89-7A17A0B52EC8}"/>
    <cellStyle name="multiple 2 3 2" xfId="42331" xr:uid="{72101A26-DD69-4C95-873F-65998B87445C}"/>
    <cellStyle name="multiple 2 3_Loans &amp; comm." xfId="42330" xr:uid="{C695E964-BD95-4D1D-A4CB-237268D85E21}"/>
    <cellStyle name="multiple 2 4" xfId="42332" xr:uid="{24B3B68F-8289-4279-90A6-ACF47EA30237}"/>
    <cellStyle name="multiple 2 4 2" xfId="42333" xr:uid="{BD5A845B-E893-40F2-86B8-03E27F627F30}"/>
    <cellStyle name="multiple 2 5" xfId="42334" xr:uid="{37765BD1-1CC6-4A52-94C6-8A6593C2B82B}"/>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 2 2" xfId="42336" xr:uid="{7808A3C5-6346-4B6C-B03D-604DCA92989E}"/>
    <cellStyle name="multiple 4 2 2_Loans &amp; comm." xfId="42335" xr:uid="{A73DB803-3F6F-4F02-9159-E738FFDA03E2}"/>
    <cellStyle name="multiple 4 2 3" xfId="42337" xr:uid="{B54DA405-AE07-4BB9-8064-C7E24DBEF31A}"/>
    <cellStyle name="multiple 4 2_3Q19" xfId="7605" xr:uid="{D3B0DE58-5D4C-4927-B53B-DB5934A80FB8}"/>
    <cellStyle name="multiple 4 3" xfId="7606" xr:uid="{4D881D5C-EE3E-4E58-AE16-E4C9DC93A5B6}"/>
    <cellStyle name="multiple 4 3 2" xfId="42339" xr:uid="{3D63D387-B9B5-46E7-BDD2-554DE7871AEC}"/>
    <cellStyle name="multiple 4 3_Loans &amp; comm." xfId="42338" xr:uid="{F2425B63-AE86-4588-9FDA-36EFA49CDFF0}"/>
    <cellStyle name="multiple 4 4" xfId="42340" xr:uid="{FABD3EA1-52B4-48D5-B10A-F3D6868E6E4C}"/>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 2 2" xfId="42342" xr:uid="{F889EAE7-165E-4745-A311-3D5644F7A845}"/>
    <cellStyle name="multiple 5 2 2_Loans &amp; comm." xfId="42341" xr:uid="{6271BCC1-D36E-4E20-9A10-10AC015BF00A}"/>
    <cellStyle name="multiple 5 2 3" xfId="42343" xr:uid="{636C112D-C2F6-4536-85FB-1551F01BE98C}"/>
    <cellStyle name="multiple 5 2_3Q19" xfId="7611" xr:uid="{E73014B7-A9BC-49E8-8E5A-DC7291A58298}"/>
    <cellStyle name="multiple 5 3" xfId="7612" xr:uid="{338F01AE-4DDE-484E-BA5F-B87A9B45546E}"/>
    <cellStyle name="multiple 5 3 2" xfId="42345" xr:uid="{8923E1D6-9F4F-41C7-B3CA-29C3959EB3A5}"/>
    <cellStyle name="multiple 5 3_Loans &amp; comm." xfId="42344" xr:uid="{147D351E-0B10-4F4A-BB5F-7BA16A575678}"/>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 2 2" xfId="42347" xr:uid="{DE95DE29-E1F4-465B-9D25-C2FD77EF6DE8}"/>
    <cellStyle name="multiple 6 2 2_Loans &amp; comm." xfId="42346" xr:uid="{E1E808A4-B31C-410D-AE0F-84C5859E3D51}"/>
    <cellStyle name="multiple 6 2 3" xfId="42348" xr:uid="{4B4FF721-0771-4E7E-B91E-A018BEA18F6B}"/>
    <cellStyle name="multiple 6 2_3Q19" xfId="7619" xr:uid="{928E4684-A6E1-4651-86F0-972306D8FFD6}"/>
    <cellStyle name="multiple 6 3" xfId="7620" xr:uid="{0F5BCDC8-6E69-4190-8863-80B31BA8F3FB}"/>
    <cellStyle name="multiple 6 3 2" xfId="42350" xr:uid="{3B56379E-4FE5-405A-BD5C-BE63D8450D68}"/>
    <cellStyle name="multiple 6 3_Loans &amp; comm." xfId="42349" xr:uid="{9019EDB4-2961-4407-99AD-E96B53DBC8EB}"/>
    <cellStyle name="multiple 6 4" xfId="42351" xr:uid="{D1EA3649-14C1-46C7-9A1C-B5D509FDB07F}"/>
    <cellStyle name="multiple 6_3Q19" xfId="7621" xr:uid="{DA72E5A6-4B61-44E8-AB2A-93CA9072981B}"/>
    <cellStyle name="multiple 7" xfId="7622" xr:uid="{4F0A597D-D144-4D4A-9562-603C661FEF73}"/>
    <cellStyle name="multiple 7 2" xfId="7623" xr:uid="{95AC58A3-A445-49D7-9DA0-294D828EE0A0}"/>
    <cellStyle name="multiple 7 2 2" xfId="42353" xr:uid="{4EE98CCE-A9E0-4797-B39D-55917EE2CB12}"/>
    <cellStyle name="multiple 7 2_Loans &amp; comm." xfId="42352" xr:uid="{DD485FB6-A724-43AB-B038-354D76747553}"/>
    <cellStyle name="multiple 7 3" xfId="7624" xr:uid="{B46AFBD9-B8BD-4B54-AA3E-7300F1E70086}"/>
    <cellStyle name="multiple 7 3 2" xfId="42355" xr:uid="{D90B4DAA-6FDF-4112-AA2E-919C6D94D3F8}"/>
    <cellStyle name="multiple 7 3_Loans &amp; comm." xfId="42354" xr:uid="{713AD97D-F8FA-47FB-8DBD-104DBB011A9F}"/>
    <cellStyle name="multiple 7 4" xfId="42356" xr:uid="{46D5ED32-ABCB-4BA3-A93C-A6B6B576D4EA}"/>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21" xr:uid="{DA5A9FB7-9ACE-4E17-ADE7-4708216379FD}"/>
    <cellStyle name="MultipleBelow 3" xfId="28822" xr:uid="{C3CCAA07-FB77-484B-908E-BA12E66205B8}"/>
    <cellStyle name="MultipleBelow_AVA DVA EL" xfId="28823" xr:uid="{AFDF65F2-98F5-48D1-8B60-32C995C55FEF}"/>
    <cellStyle name="Nagłówek 1" xfId="7636" xr:uid="{67668BD4-4CD3-4D1F-AAE3-624DF7732A88}"/>
    <cellStyle name="Nagłówek 1 2" xfId="28824" xr:uid="{C79DB38C-F58B-4662-90FC-74DB6B562BBE}"/>
    <cellStyle name="Nagłówek 1 3" xfId="28825" xr:uid="{82FBFB00-9E37-4BF7-82FA-25F2DEA310F4}"/>
    <cellStyle name="Nagłówek 1_AVA DVA EL" xfId="28826" xr:uid="{A065BF68-0EAD-4DE5-89BF-55043D306C15}"/>
    <cellStyle name="Nagłówek 2" xfId="7637" xr:uid="{5561881A-3C89-47AB-AA5E-35A9F43FC084}"/>
    <cellStyle name="Nagłówek 2 2" xfId="28827" xr:uid="{CDE363AB-6FC1-407C-AC90-A060C1A23E95}"/>
    <cellStyle name="Nagłówek 2 3" xfId="28828" xr:uid="{BC78A865-6F78-48E4-B072-8554D7CFDE0F}"/>
    <cellStyle name="Nagłówek 2_AVA DVA EL" xfId="28829" xr:uid="{78D6E52F-8546-4745-97AE-4258528488E2}"/>
    <cellStyle name="Nagłówek 3" xfId="7638" xr:uid="{A2359F8E-05A6-4AFD-B17B-C53F8C9434CD}"/>
    <cellStyle name="Nagłówek 3 2" xfId="28830" xr:uid="{CED06E0C-A927-409E-817F-4249AED573DB}"/>
    <cellStyle name="Nagłówek 3 3" xfId="28831" xr:uid="{5FDCA90A-EACF-404A-A44A-49A2CB9545B3}"/>
    <cellStyle name="Nagłówek 3_AVA DVA EL" xfId="28832" xr:uid="{E11BB48B-EE03-4BAD-8C2A-8B009633972F}"/>
    <cellStyle name="Nagłówek 4" xfId="7639" xr:uid="{BA438CF5-9966-423C-9C2F-23156B38F25F}"/>
    <cellStyle name="Nagłówek 4 2" xfId="28833" xr:uid="{D4A41BAC-05C8-4F0C-8D18-CBAE32675856}"/>
    <cellStyle name="Nagłówek 4 3" xfId="28834" xr:uid="{62D2499F-5BEC-4EC6-838F-944A2B1330FE}"/>
    <cellStyle name="Nagłówek 4_AVA DVA EL" xfId="28835" xr:uid="{67A39208-3C41-4D1B-9860-BEACA697008E}"/>
    <cellStyle name="Navadno_List1" xfId="28836" xr:uid="{BFF4E252-F590-4660-A1E5-A0CADBBAECDA}"/>
    <cellStyle name="Neutral" xfId="7640" xr:uid="{C4BCDFA1-AA4F-4D03-8FBD-B97153F40CE3}"/>
    <cellStyle name="Neutral 10" xfId="28837" xr:uid="{40A81FD6-0AAD-4034-B317-18504B2ADA06}"/>
    <cellStyle name="Neutral 10 2" xfId="28838" xr:uid="{F3C986B0-417C-4F6B-8D70-9A2361CE269C}"/>
    <cellStyle name="Neutral 10 3" xfId="28839" xr:uid="{54A5C1EE-6605-40F1-BC67-FB88B45F7910}"/>
    <cellStyle name="Neutral 10_AVA DVA EL" xfId="28840" xr:uid="{BCAB56FB-1EA0-4A5B-9359-48FF24918B1E}"/>
    <cellStyle name="Neutral 11" xfId="28841" xr:uid="{A4C9A1F7-AF47-46D8-83C1-9D9D783A6B86}"/>
    <cellStyle name="Neutral 11 2" xfId="28842" xr:uid="{3F094567-5E21-4F73-BA5B-170CFF405778}"/>
    <cellStyle name="Neutral 11 3" xfId="28843" xr:uid="{97B37DF8-23BC-4350-AF65-F31A9EF150DB}"/>
    <cellStyle name="Neutral 11_AVA DVA EL" xfId="28844" xr:uid="{6FA4FA92-E7D3-4C14-96C6-F3B5F53E3D91}"/>
    <cellStyle name="Neutral 12" xfId="28845" xr:uid="{E9FD1E1C-D41B-4F46-B532-4BD552B0DFA1}"/>
    <cellStyle name="Neutral 12 2" xfId="28846" xr:uid="{20EBE951-9BCF-462C-A152-4CE3ED0062A9}"/>
    <cellStyle name="Neutral 12 3" xfId="28847" xr:uid="{4E51AAB7-3CB7-419A-9714-28CD2E4E325B}"/>
    <cellStyle name="Neutral 12_AVA DVA EL" xfId="28848" xr:uid="{9F9E63A5-275C-4265-80A5-004D42B1BB44}"/>
    <cellStyle name="Neutral 13" xfId="28849" xr:uid="{979F23E2-3D53-4630-B54B-5DE3B3643CDB}"/>
    <cellStyle name="Neutral 13 2" xfId="28850" xr:uid="{135EC2D1-69B1-4763-BEC5-812A6402F368}"/>
    <cellStyle name="Neutral 13 3" xfId="28851" xr:uid="{B5373314-21F4-431D-8452-095D43D1BFEF}"/>
    <cellStyle name="Neutral 13_AVA DVA EL" xfId="28852" xr:uid="{2E5BD202-9CE5-4694-83A4-786116E816EF}"/>
    <cellStyle name="Neutral 15" xfId="42729" xr:uid="{16A7B5CF-C9C0-4B77-9498-07FC9E7DC858}"/>
    <cellStyle name="Neutral 16" xfId="42767" xr:uid="{2D4FD7B5-37C2-42A6-ABE8-929ECA8F37FA}"/>
    <cellStyle name="Neutral 17" xfId="42805" xr:uid="{AD386FC4-F2C9-4AC5-8C44-ECA5D4047B7F}"/>
    <cellStyle name="Neutral 2" xfId="7641" xr:uid="{E33773E3-5817-42F6-8152-FF38461440B3}"/>
    <cellStyle name="Neutral 2 2" xfId="28853" xr:uid="{ECE2867D-7285-4C59-87A2-3950714F5360}"/>
    <cellStyle name="Neutral 2 2 2" xfId="28854" xr:uid="{8A1D0122-B9AF-4858-816F-9EC1F6E4E633}"/>
    <cellStyle name="Neutral 2 2 2 2" xfId="28855" xr:uid="{3340E2F6-B77A-412E-A5EE-4836392A4D47}"/>
    <cellStyle name="Neutral 2 2 2 3" xfId="28856" xr:uid="{893BB8C2-3EE3-4B91-8C23-986253AC2828}"/>
    <cellStyle name="Neutral 2 2 2_AVA DVA EL" xfId="28857" xr:uid="{C8B11850-CB18-465A-A528-7F0B6DA93E93}"/>
    <cellStyle name="Neutral 2 2 3" xfId="28858" xr:uid="{653563B5-D837-4B28-8A6F-EE82B7BFA0EC}"/>
    <cellStyle name="Neutral 2 2 3 2" xfId="28859" xr:uid="{952ED530-4E73-4B27-AF20-2078574B65AB}"/>
    <cellStyle name="Neutral 2 2 3 3" xfId="28860" xr:uid="{BA15F325-2BBD-4922-BF85-D3FCBB4F739C}"/>
    <cellStyle name="Neutral 2 2 3_AVA DVA EL" xfId="28861" xr:uid="{2689CA72-A7A7-40D3-B8DD-CDAE4E779086}"/>
    <cellStyle name="Neutral 2 2 4" xfId="28862" xr:uid="{588C2850-3D84-4E6B-988D-70C01FDBFCC5}"/>
    <cellStyle name="Neutral 2 2 4 2" xfId="28863" xr:uid="{38515FF4-3711-479B-BE8B-A19FF8A7FA96}"/>
    <cellStyle name="Neutral 2 2 4 3" xfId="28864" xr:uid="{FB0C7E4B-49FB-4456-A066-424782B2AEB0}"/>
    <cellStyle name="Neutral 2 2 4_AVA DVA EL" xfId="28865" xr:uid="{367F6ECC-6734-4150-8580-08FF30034CC3}"/>
    <cellStyle name="Neutral 2 2 5" xfId="28866" xr:uid="{505309CD-99B2-447D-8A57-197A5FB929CF}"/>
    <cellStyle name="Neutral 2 2 5 2" xfId="28867" xr:uid="{DFCA151A-5FBC-4C1C-8B88-755D74AD1D6F}"/>
    <cellStyle name="Neutral 2 2 5 3" xfId="28868" xr:uid="{6AFF2F78-1382-41EE-8D3A-780F3A1C8FC3}"/>
    <cellStyle name="Neutral 2 2 5_AVA DVA EL" xfId="28869" xr:uid="{8CFFB165-CE07-494C-A2E7-F0D8EEE32D49}"/>
    <cellStyle name="Neutral 2 2 6" xfId="28870" xr:uid="{8DEC0980-9106-49C4-897A-5CA30B55ABF4}"/>
    <cellStyle name="Neutral 2 2 6 2" xfId="28871" xr:uid="{70C97049-6D05-4466-AB7B-B860076F34B3}"/>
    <cellStyle name="Neutral 2 2 6 3" xfId="28872" xr:uid="{EFFF1D35-77D3-4253-8173-23D418946ABB}"/>
    <cellStyle name="Neutral 2 2 6_AVA DVA EL" xfId="28873" xr:uid="{305349E2-4B82-4C40-A185-9225A182D6F1}"/>
    <cellStyle name="Neutral 2 2 7" xfId="28874" xr:uid="{798AED3B-110E-431A-BB82-9677C2BEDC5D}"/>
    <cellStyle name="Neutral 2 2_AVA DVA EL" xfId="28875" xr:uid="{7A7ACC4C-5AA5-42CE-BB70-3663449FC8F9}"/>
    <cellStyle name="Neutral 2 3" xfId="28876" xr:uid="{1875840D-5981-4B9F-BC1E-279FA05CB7D3}"/>
    <cellStyle name="Neutral 2 3 2" xfId="28877" xr:uid="{323D40F6-EBC7-420D-8D9A-E666D72DE812}"/>
    <cellStyle name="Neutral 2 3 3" xfId="28878" xr:uid="{2A11F80D-7A7C-496C-B46B-6F771A6C3F6F}"/>
    <cellStyle name="Neutral 2 3_AVA DVA EL" xfId="28879" xr:uid="{B7F35D09-BBFE-4E0F-AF56-FE1F9902A6FF}"/>
    <cellStyle name="Neutral 2 4" xfId="28880" xr:uid="{B18FCB5D-465C-4258-8DF7-422147835F95}"/>
    <cellStyle name="Neutral 2 4 2" xfId="28881" xr:uid="{3C1D71E9-EF9F-4226-B9E5-38D0575BF7D5}"/>
    <cellStyle name="Neutral 2 4 3" xfId="28882" xr:uid="{09EECBC9-5C9C-4867-A8AA-08ACB00D4320}"/>
    <cellStyle name="Neutral 2 4_AVA DVA EL" xfId="28883" xr:uid="{5C31CF0B-59C1-4A2E-A606-F3466877B04C}"/>
    <cellStyle name="Neutral 2 5" xfId="28884" xr:uid="{16F94863-1F3C-4E3E-9518-0C8D216A7E2B}"/>
    <cellStyle name="Neutral 2 5 2" xfId="28885" xr:uid="{D638E61F-6480-44EB-95D4-9D22D243684E}"/>
    <cellStyle name="Neutral 2 5 3" xfId="28886" xr:uid="{1B987231-717B-4923-BAF1-79DE191DADEE}"/>
    <cellStyle name="Neutral 2 5_AVA DVA EL" xfId="28887" xr:uid="{645F0281-8B6E-46CB-A4B5-90B71C5BCD4E}"/>
    <cellStyle name="Neutral 2 6" xfId="28888" xr:uid="{50860C26-D2B4-4DFC-96D0-41DA4F18CA84}"/>
    <cellStyle name="Neutral 2 6 2" xfId="28889" xr:uid="{8B3E5D2C-7EDF-4218-814E-48568738CDDD}"/>
    <cellStyle name="Neutral 2 6 3" xfId="28890" xr:uid="{CDE0DE34-0670-4602-9A13-DEBA25D4BEC4}"/>
    <cellStyle name="Neutral 2 6_AVA DVA EL" xfId="28891" xr:uid="{91ABE699-6B56-4502-81C7-4B2503A023C8}"/>
    <cellStyle name="Neutral 2 7" xfId="28892" xr:uid="{D408B1BD-1984-4084-AA74-532071F03427}"/>
    <cellStyle name="Neutral 2 7 2" xfId="28893" xr:uid="{7B5F454B-19B8-430A-9CE4-A71A21C2E868}"/>
    <cellStyle name="Neutral 2 7 3" xfId="28894" xr:uid="{77C864FB-56EF-469E-8242-CAABCC95F178}"/>
    <cellStyle name="Neutral 2 7_AVA DVA EL" xfId="28895" xr:uid="{81B9ECE2-FCCF-48B1-8B71-E46E490D096F}"/>
    <cellStyle name="Neutral 2 8" xfId="28896" xr:uid="{EF34D0EC-B054-473B-A21C-A85C34D42667}"/>
    <cellStyle name="Neutral 2_4Q16" xfId="28897" xr:uid="{B9B2A96E-3A15-43EE-B9AD-25A033766B1E}"/>
    <cellStyle name="Neutral 3" xfId="28898" xr:uid="{48885AC8-7201-4566-817E-389A63DF74FB}"/>
    <cellStyle name="Neutral 3 2" xfId="28899" xr:uid="{F3ABD1E2-5E30-41CD-9955-DCE1D360403D}"/>
    <cellStyle name="Neutral 3 2 2" xfId="28900" xr:uid="{0F2D0026-EA04-478E-8F23-4790D16033C1}"/>
    <cellStyle name="Neutral 3 2 3" xfId="28901" xr:uid="{B93F6DD7-E6E4-486D-AC03-819FB4B2EEEA}"/>
    <cellStyle name="Neutral 3 2_AVA DVA EL" xfId="28902" xr:uid="{DA044DFE-5A4D-4FAF-BA8E-8B24B8A18839}"/>
    <cellStyle name="Neutral 3 3" xfId="28903" xr:uid="{4835DF42-B6B7-4366-B26A-E154A9CDDCD7}"/>
    <cellStyle name="Neutral 3_AVA DVA EL" xfId="28904" xr:uid="{2F106B4D-E551-4A78-B472-A78182B8B432}"/>
    <cellStyle name="Neutral 4" xfId="28905" xr:uid="{9AEA0E8E-DE49-4938-9AE4-87A5B3C1274C}"/>
    <cellStyle name="Neutral 4 2" xfId="28906" xr:uid="{58B51E4A-0CD1-4FD0-8B88-55579E60A8A3}"/>
    <cellStyle name="Neutral 4 2 2" xfId="28907" xr:uid="{041B4289-E223-49D0-B247-C0536050D580}"/>
    <cellStyle name="Neutral 4 2 3" xfId="28908" xr:uid="{7C56CD4A-3081-49FB-ABEA-7E4E7ED943CE}"/>
    <cellStyle name="Neutral 4 2_AVA DVA EL" xfId="28909" xr:uid="{080DDF0C-9190-425F-A9CA-4EE70E5C09FE}"/>
    <cellStyle name="Neutral 4 3" xfId="28910" xr:uid="{2417CC4A-940C-4592-9C7A-B6E13EF52F4D}"/>
    <cellStyle name="Neutral 4 3 2" xfId="28911" xr:uid="{78EBF9E0-6034-4ADC-A9BD-18E0A0A73D35}"/>
    <cellStyle name="Neutral 4 3 3" xfId="28912" xr:uid="{A6F53312-C696-4E52-92BB-1E791ECD9FF4}"/>
    <cellStyle name="Neutral 4 3_AVA DVA EL" xfId="28913" xr:uid="{7F28BABC-71E2-4B3E-B364-BB52A8254C85}"/>
    <cellStyle name="Neutral 4 4" xfId="28914" xr:uid="{88358933-D005-4419-AC82-CFF6A2F43BAB}"/>
    <cellStyle name="Neutral 4 4 2" xfId="28915" xr:uid="{467F4476-3A3A-4BC6-A552-4D9387D1CA4C}"/>
    <cellStyle name="Neutral 4 4 3" xfId="28916" xr:uid="{DF3EF38D-5E8F-4FF6-A028-0A3F5AB8C7B1}"/>
    <cellStyle name="Neutral 4 4_AVA DVA EL" xfId="28917" xr:uid="{0DECB99B-2CE6-469A-A3ED-FD37B546528E}"/>
    <cellStyle name="Neutral 4 5" xfId="28918" xr:uid="{50994245-AF3C-4E3B-B0AD-325DB4390692}"/>
    <cellStyle name="Neutral 4_AVA DVA EL" xfId="28919" xr:uid="{12FE6CC7-6F23-4A3E-A7EF-E0C922DAF797}"/>
    <cellStyle name="Neutral 5" xfId="28920" xr:uid="{3BE8E628-49EE-4F7D-844A-258CA87A4DC8}"/>
    <cellStyle name="Neutral 5 2" xfId="28921" xr:uid="{E6883F34-8AD3-4BBC-A23E-2306CE6C461F}"/>
    <cellStyle name="Neutral 5 2 2" xfId="28922" xr:uid="{C72E66AF-1198-46F5-8180-209B1ECFA9EF}"/>
    <cellStyle name="Neutral 5 2 3" xfId="28923" xr:uid="{4C51F27A-A01C-4160-B91D-1616FB5360B4}"/>
    <cellStyle name="Neutral 5 2_AVA DVA EL" xfId="28924" xr:uid="{9E729120-2E80-4815-8C2E-E6D614E56CE6}"/>
    <cellStyle name="Neutral 5 3" xfId="28925" xr:uid="{08A8A8B4-EC41-4EA3-8510-035AE5E0C680}"/>
    <cellStyle name="Neutral 5_AVA DVA EL" xfId="28926" xr:uid="{4B78FEA7-96F4-441D-8547-BA43F905EF8E}"/>
    <cellStyle name="Neutral 6" xfId="28927" xr:uid="{722B6850-365E-4773-8032-10F41B882B82}"/>
    <cellStyle name="Neutral 6 2" xfId="28928" xr:uid="{D2C6FD74-1851-4335-A0F8-7DA94185BEBB}"/>
    <cellStyle name="Neutral 6 2 2" xfId="28929" xr:uid="{936873B4-2732-4ECC-8274-8C94DB89581C}"/>
    <cellStyle name="Neutral 6 2 3" xfId="28930" xr:uid="{BFC2D900-98DF-4442-90B0-C6C8F15354F7}"/>
    <cellStyle name="Neutral 6 2_AVA DVA EL" xfId="28931" xr:uid="{3736123C-4F16-4F23-A9FB-ACD15FB7C95C}"/>
    <cellStyle name="Neutral 6 3" xfId="28932" xr:uid="{A358FEEF-EEF1-410D-AD43-7DD0B843E843}"/>
    <cellStyle name="Neutral 6_AVA DVA EL" xfId="28933" xr:uid="{D6208896-5B27-4235-804C-C8551FDE868B}"/>
    <cellStyle name="Neutral 7" xfId="28934" xr:uid="{6182916C-C24B-4274-B773-0BF13818A333}"/>
    <cellStyle name="Neutral 7 2" xfId="28935" xr:uid="{733A733A-18E8-41F9-849A-FADBDB4E3EE3}"/>
    <cellStyle name="Neutral 7 2 2" xfId="28936" xr:uid="{1DB54359-1254-48C7-B778-3A54D454D621}"/>
    <cellStyle name="Neutral 7 2 3" xfId="28937" xr:uid="{57C33A7D-9D27-4C59-B279-35D3090FB2AF}"/>
    <cellStyle name="Neutral 7 2_AVA DVA EL" xfId="28938" xr:uid="{92AF5863-832E-40ED-8DB0-84BE2A4ACF1B}"/>
    <cellStyle name="Neutral 7 3" xfId="28939" xr:uid="{0345478C-B27E-47F5-B182-F709C5016D9A}"/>
    <cellStyle name="Neutral 7_AVA DVA EL" xfId="28940" xr:uid="{331275C7-BCC9-4408-8FED-59914409FFE7}"/>
    <cellStyle name="Neutral 8" xfId="28941" xr:uid="{2CE85B3B-2069-410E-B029-BAAF9F97E3B4}"/>
    <cellStyle name="Neutral 8 2" xfId="28942" xr:uid="{8DC15A91-8239-45AA-972A-7CD087240CAF}"/>
    <cellStyle name="Neutral 8 2 2" xfId="28943" xr:uid="{7904E585-ABFC-4279-A3F7-54D11D71AAA4}"/>
    <cellStyle name="Neutral 8 2 3" xfId="28944" xr:uid="{B19FAA48-B3DE-499F-A975-40A6B82B5050}"/>
    <cellStyle name="Neutral 8 2_AVA DVA EL" xfId="28945" xr:uid="{BF0BE0BC-DE01-489A-9B34-35D3DD34EA5D}"/>
    <cellStyle name="Neutral 8 3" xfId="28946" xr:uid="{FD6CBB6F-1ECB-4832-B39C-44876CD9E6A5}"/>
    <cellStyle name="Neutral 8_AVA DVA EL" xfId="28947" xr:uid="{FC264D3F-DB1C-40AF-9414-C0EF79B2DA8E}"/>
    <cellStyle name="Neutral 9" xfId="28948" xr:uid="{9639C123-3560-427B-A29F-2BB0596CDF08}"/>
    <cellStyle name="Neutral 9 2" xfId="28949" xr:uid="{4621E25E-68F3-48B1-9988-C45F36D75ABB}"/>
    <cellStyle name="Neutral 9 2 2" xfId="28950" xr:uid="{2D22DC60-24FD-4AB0-A758-81AEA0FE1D2C}"/>
    <cellStyle name="Neutral 9 2 3" xfId="28951" xr:uid="{ED6E280F-F265-4C17-88FB-EA01C765DCBB}"/>
    <cellStyle name="Neutral 9 2_AVA DVA EL" xfId="28952" xr:uid="{ABA1FD84-3CC4-4CE3-882F-C4EE041C2A69}"/>
    <cellStyle name="Neutral 9 3" xfId="28953" xr:uid="{BD2A1927-4C10-4D8E-B9B3-1AB7F2D55B2D}"/>
    <cellStyle name="Neutral 9_AVA DVA EL" xfId="28954" xr:uid="{0B4B3DFE-4DD3-449F-BFF2-1448C53504A0}"/>
    <cellStyle name="Neutral_4Q16" xfId="28955" xr:uid="{3810E3F2-43C9-490D-87E8-89A6AD3026B1}"/>
    <cellStyle name="Neutralne" xfId="7642" xr:uid="{94940905-A64A-4233-B9CE-4D7259709EEC}"/>
    <cellStyle name="Neutralne 2" xfId="28956" xr:uid="{A00D0E84-FDE8-4B15-B25B-33BA7345E9EA}"/>
    <cellStyle name="Neutralne 3" xfId="28957" xr:uid="{DF99AE64-2140-4965-A608-BD75697392C1}"/>
    <cellStyle name="Neutralne_AVA DVA EL" xfId="28958" xr:uid="{52765F2A-26A8-4C0F-B780-9CAD884E1AAF}"/>
    <cellStyle name="Neutralus" xfId="7643" xr:uid="{C4F105C2-6A04-418D-AE66-F7CFE4AB8BE2}"/>
    <cellStyle name="Neutralus 2" xfId="28959" xr:uid="{B5C81578-D6D1-4C74-A015-964E4AC097F7}"/>
    <cellStyle name="Neutralus_AVA DVA EL" xfId="28960" xr:uid="{B4B3B8FD-CFF8-4E8B-8C75-AA5920BA2FFA}"/>
    <cellStyle name="New" xfId="28961" xr:uid="{0D27CD78-85EA-4F40-B607-F05DE2852CAC}"/>
    <cellStyle name="New 2" xfId="28962" xr:uid="{05E578F8-4543-4864-BC4F-5B4CC5994478}"/>
    <cellStyle name="New_AVA DVA EL" xfId="28963" xr:uid="{B0F11A39-DC74-4D74-A1B3-238ADB022A02}"/>
    <cellStyle name="Nil" xfId="7644" xr:uid="{74B6D65C-8F96-44D1-BCB9-08881A3FA2A2}"/>
    <cellStyle name="Nil 2" xfId="28964" xr:uid="{EA7606A3-7DDE-4AFB-87A8-F3E4F228166A}"/>
    <cellStyle name="Nil 3" xfId="28965" xr:uid="{73A2CB3E-8750-46C9-B1E9-18577513D404}"/>
    <cellStyle name="Nil_AVA DVA EL" xfId="28966"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 2 2" xfId="42358" xr:uid="{1A72939A-BECF-4FF6-B2EC-3ECE7270D456}"/>
    <cellStyle name="nonmultiple 2 2 2_Loans &amp; comm." xfId="42357" xr:uid="{9892F23E-622E-4FBB-B8D7-0BF227552853}"/>
    <cellStyle name="nonmultiple 2 2 3" xfId="42359" xr:uid="{8C04BFEE-DB68-4D66-B915-6C3BAD2C7049}"/>
    <cellStyle name="nonmultiple 2 2_3Q19" xfId="7654" xr:uid="{F7BA7B53-DF24-44D6-BFF5-7362EE458C36}"/>
    <cellStyle name="nonmultiple 2 3" xfId="7655" xr:uid="{81179DC0-A125-4A89-808B-0700BFAECA9F}"/>
    <cellStyle name="nonmultiple 2 3 2" xfId="42361" xr:uid="{54071949-1DEC-48B1-A2FE-E74077A81677}"/>
    <cellStyle name="nonmultiple 2 3_Loans &amp; comm." xfId="42360" xr:uid="{EE0B748D-E79A-4735-A90B-8AAAE19005A9}"/>
    <cellStyle name="nonmultiple 2 4" xfId="42362" xr:uid="{BD41E012-1B4C-42E3-A7F3-90875218BEF4}"/>
    <cellStyle name="nonmultiple 2 4 2" xfId="42363" xr:uid="{D65FF55B-F302-4BB2-9B3D-F8709CECE293}"/>
    <cellStyle name="nonmultiple 2 5" xfId="42364" xr:uid="{231CA614-B54F-41D0-8FD7-D031B5DC8666}"/>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 2 2" xfId="42366" xr:uid="{4D0F570F-F516-420A-B3E4-4060537355B5}"/>
    <cellStyle name="nonmultiple 4 2 2_Loans &amp; comm." xfId="42365" xr:uid="{26963D7D-8915-40F1-ADC7-F9425F65B1EB}"/>
    <cellStyle name="nonmultiple 4 2 3" xfId="42367" xr:uid="{86FA646F-BD4D-438D-BC0F-76A78233C692}"/>
    <cellStyle name="nonmultiple 4 2_3Q19" xfId="7672" xr:uid="{B6343B82-A503-4A68-976F-529E5C91C858}"/>
    <cellStyle name="nonmultiple 4 3" xfId="7673" xr:uid="{859098E1-AE32-4BAE-BCF1-A2A96F1ED80E}"/>
    <cellStyle name="nonmultiple 4 3 2" xfId="42369" xr:uid="{18DADAB8-5311-481D-AF8C-75D2FA1985C6}"/>
    <cellStyle name="nonmultiple 4 3_Loans &amp; comm." xfId="42368" xr:uid="{7F105577-A811-4CE4-8D07-9A2C966651F3}"/>
    <cellStyle name="nonmultiple 4 4" xfId="42370" xr:uid="{0D341620-8D4B-42AF-BE46-98069153C2C8}"/>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 2 2" xfId="42372" xr:uid="{46A94D63-1D16-44F3-92A9-94EEAD2C8F76}"/>
    <cellStyle name="nonmultiple 5 2 2_Loans &amp; comm." xfId="42371" xr:uid="{BDB1DEA0-7498-421C-B77A-49E4891E361C}"/>
    <cellStyle name="nonmultiple 5 2 3" xfId="42373" xr:uid="{3F7BB369-3327-48FA-80BC-8FDE89A86A25}"/>
    <cellStyle name="nonmultiple 5 2_3Q19" xfId="7678" xr:uid="{8FEB9A00-0D0C-4BE2-BE21-16DFD35CCE48}"/>
    <cellStyle name="nonmultiple 5 3" xfId="7679" xr:uid="{B6DA281B-5E36-428F-97BB-235210D0F3A7}"/>
    <cellStyle name="nonmultiple 5 3 2" xfId="42375" xr:uid="{1E9CBEDA-BFBF-4EA6-A83D-C8D62CF348A7}"/>
    <cellStyle name="nonmultiple 5 3_Loans &amp; comm." xfId="42374" xr:uid="{D8338564-1039-4B18-B9F4-AAFA9A901E7B}"/>
    <cellStyle name="nonmultiple 5 4" xfId="7680" xr:uid="{51F1B761-A129-483E-96B0-E2A6BC9402E1}"/>
    <cellStyle name="nonmultiple 5 5" xfId="7681" xr:uid="{E7C5967B-341D-4323-9625-F79F59C385FC}"/>
    <cellStyle name="nonmultiple 5 6" xfId="41604"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 2 2" xfId="42377" xr:uid="{55D54F88-4902-40DB-81C2-1695E91DF29B}"/>
    <cellStyle name="nonmultiple 6 2 2_Loans &amp; comm." xfId="42376" xr:uid="{2A200342-B7D8-4CFB-A12E-218673EE7CF5}"/>
    <cellStyle name="nonmultiple 6 2 3" xfId="42378" xr:uid="{11CF9D34-7CD3-4764-A778-6ECA3259E32E}"/>
    <cellStyle name="nonmultiple 6 2_3Q19" xfId="7686" xr:uid="{575866C4-76F5-40BE-A75D-E76E367A0A7F}"/>
    <cellStyle name="nonmultiple 6 3" xfId="7687" xr:uid="{E639FC77-BFC3-4DE1-B67F-F8B9519D3424}"/>
    <cellStyle name="nonmultiple 6 3 2" xfId="42380" xr:uid="{4B2A73F3-0566-4CBF-85DE-348F34D4215A}"/>
    <cellStyle name="nonmultiple 6 3_Loans &amp; comm." xfId="42379" xr:uid="{954D4706-D721-4730-B061-71D492FD01F5}"/>
    <cellStyle name="nonmultiple 6 4" xfId="42381" xr:uid="{F5A25AC8-A569-46C1-A1E7-8E9AB58CB0B8}"/>
    <cellStyle name="nonmultiple 6_3Q19" xfId="7688" xr:uid="{F71634C8-A23C-4143-88AA-856FD1B157AC}"/>
    <cellStyle name="nonmultiple 7" xfId="7689" xr:uid="{865B3568-30C7-4728-8F0A-EA44C2ADE750}"/>
    <cellStyle name="nonmultiple 7 2" xfId="7690" xr:uid="{22159A5B-C6C4-4BE6-88BE-0995CAD6679B}"/>
    <cellStyle name="nonmultiple 7 2 2" xfId="42383" xr:uid="{73B15969-28F6-4A0A-A9F1-2259BC826E56}"/>
    <cellStyle name="nonmultiple 7 2_Loans &amp; comm." xfId="42382" xr:uid="{987B78B8-BE53-4D63-9F23-160B1B738B23}"/>
    <cellStyle name="nonmultiple 7 3" xfId="7691" xr:uid="{89C42C4B-674D-47B2-8453-7E44A70AF9F5}"/>
    <cellStyle name="nonmultiple 7 3 2" xfId="42385" xr:uid="{CA7B5855-723A-40B6-B160-78FFEB3BA1CB}"/>
    <cellStyle name="nonmultiple 7 3_Loans &amp; comm." xfId="42384" xr:uid="{3DDBBB37-7257-4038-94EC-F16ADEF6429B}"/>
    <cellStyle name="nonmultiple 7 4" xfId="42386" xr:uid="{4CF9DAD2-A7AD-4B80-8D95-B1A26F1C6B0C}"/>
    <cellStyle name="nonmultiple 7_3Q19" xfId="7692" xr:uid="{66A4FEA9-9CBF-4710-9267-78C5B592EE81}"/>
    <cellStyle name="nonmultiple 8" xfId="7693" xr:uid="{C2A47CB8-E6EB-4068-82C6-55FE32D6FE10}"/>
    <cellStyle name="nonmultiple 8 2" xfId="42388" xr:uid="{6FC39867-B167-466E-8DA5-062C52D392A5}"/>
    <cellStyle name="nonmultiple 8_Loans &amp; comm." xfId="42387" xr:uid="{36B1C96E-DBDF-480F-8BE0-D9A77E8C74E5}"/>
    <cellStyle name="nonmultiple 9" xfId="7694" xr:uid="{8422DC62-5BB2-4EC4-97BB-AE1CF76F8C13}"/>
    <cellStyle name="nonmultiple 9 2" xfId="42390" xr:uid="{9D831F49-CAA2-414D-B5DA-9D4FDCDA7F3C}"/>
    <cellStyle name="nonmultiple 9_Loans &amp; comm." xfId="42389" xr:uid="{81282033-F809-4394-8CED-793FD1D43D71}"/>
    <cellStyle name="nonmultiple_1" xfId="7695" xr:uid="{0DD1595B-AF4A-4124-9BE4-A0DFBA60398F}"/>
    <cellStyle name="NonPrintingArea" xfId="7696" xr:uid="{78D6C393-3694-40F0-BC03-150818DB83C3}"/>
    <cellStyle name="NonPrintingArea 2" xfId="28967" xr:uid="{045A6885-D75D-4606-A761-756081CFA6FE}"/>
    <cellStyle name="NonPrintingArea 3" xfId="28968" xr:uid="{CCCF5AC6-3F6A-4CB8-B691-67F31F0B0DDF}"/>
    <cellStyle name="NonPrintingArea_AVA DVA EL" xfId="28969" xr:uid="{546E0738-678D-4351-8B37-AF49731D3349}"/>
    <cellStyle name="Normal" xfId="0" builtinId="0"/>
    <cellStyle name="Normal 10" xfId="7697" xr:uid="{ED1B1D21-9716-42BC-8499-5F54BC198D99}"/>
    <cellStyle name="Normal 10 10" xfId="7698" xr:uid="{25CDAD89-691D-422E-8D74-538C6AD8A4A1}"/>
    <cellStyle name="Normal 10 10 10" xfId="42391" xr:uid="{1CF4CD83-B6AA-4663-A919-FE89E2049112}"/>
    <cellStyle name="Normal 10 10 2" xfId="28970" xr:uid="{C8C291BB-1AA4-4F4E-9B2A-4DC232B38B89}"/>
    <cellStyle name="Normal 10 10 2 2" xfId="42392" xr:uid="{E3535711-C67B-4E72-B52C-F6705857F2D8}"/>
    <cellStyle name="Normal 10 10 2 3" xfId="42393" xr:uid="{206CECA7-C8B6-4249-925A-C76DE07C6AD3}"/>
    <cellStyle name="Normal 10 10 2 4" xfId="42394" xr:uid="{E383320C-51B2-4C50-BBC0-C626EA888692}"/>
    <cellStyle name="Normal 10 10 3" xfId="28971" xr:uid="{09C11299-59AE-4348-8407-70BA9C36DFB3}"/>
    <cellStyle name="Normal 10 10 3 2" xfId="42395" xr:uid="{EF885ED5-9DEC-4028-A353-6283B995C659}"/>
    <cellStyle name="Normal 10 10 3 3" xfId="42396" xr:uid="{B1169036-3481-4F47-A766-89CF55F88888}"/>
    <cellStyle name="Normal 10 10 3 4" xfId="42397" xr:uid="{5545AFB8-BC13-4F66-AF89-395214221360}"/>
    <cellStyle name="Normal 10 10 4" xfId="42398" xr:uid="{55B3DA2F-7125-40E0-8746-350A62DC1E2E}"/>
    <cellStyle name="Normal 10 10 4 2" xfId="42399" xr:uid="{A3CABD8D-3A6E-4333-99BD-8DCEAF01AFE1}"/>
    <cellStyle name="Normal 10 10 4 3" xfId="42400" xr:uid="{40B0B54D-F30E-420C-812C-FD1B8C49DF3D}"/>
    <cellStyle name="Normal 10 10 4 4" xfId="42401" xr:uid="{05D2FD92-1008-44AE-8281-18ACF95BAF00}"/>
    <cellStyle name="Normal 10 10 5" xfId="42402" xr:uid="{17E96F22-F5A5-4258-87CD-1B43A76DC64A}"/>
    <cellStyle name="Normal 10 10 5 2" xfId="42403" xr:uid="{258E5325-B1DA-441E-846B-C4E9D5B56197}"/>
    <cellStyle name="Normal 10 10 5 3" xfId="42404" xr:uid="{A9C697E7-B322-4489-B83B-4E5834F8F94C}"/>
    <cellStyle name="Normal 10 10 6" xfId="42405" xr:uid="{74DA47EC-A6C0-4002-9C0F-C2FBD96FC04C}"/>
    <cellStyle name="Normal 10 10 6 2" xfId="42406" xr:uid="{8D8DF2CE-90BB-4B3A-821A-99B11C0F3368}"/>
    <cellStyle name="Normal 10 10 6 3" xfId="42407" xr:uid="{9F505C7A-D9BD-4337-AE71-151454C413AA}"/>
    <cellStyle name="Normal 10 10 7" xfId="42408" xr:uid="{9B1766C7-A415-4BD9-AA0D-C0E4F7497143}"/>
    <cellStyle name="Normal 10 10 7 2" xfId="42409" xr:uid="{2B109BC7-D4B3-4A20-A166-2A0B4F249CF7}"/>
    <cellStyle name="Normal 10 10 7 3" xfId="42410" xr:uid="{28691877-3413-4714-87DD-7FC70088545E}"/>
    <cellStyle name="Normal 10 10 8" xfId="42411" xr:uid="{0AEB63BE-5E60-48EB-9D0C-BCA773950034}"/>
    <cellStyle name="Normal 10 10 9" xfId="42412" xr:uid="{9B0FB386-1650-45B7-8F4C-84E7BD2D7A23}"/>
    <cellStyle name="Normal 10 10_AVA DVA EL" xfId="28972" xr:uid="{8131C68B-AF7C-486D-967F-68A3478C9C99}"/>
    <cellStyle name="Normal 10 11" xfId="28973" xr:uid="{00246413-0480-46DD-9600-1034CEF43B4C}"/>
    <cellStyle name="Normal 10 11 10" xfId="42413" xr:uid="{7F3DA729-3E82-4670-8BAB-4AAB25A41E2E}"/>
    <cellStyle name="Normal 10 11 2" xfId="42414" xr:uid="{7658DEB9-EA51-42DD-B505-C22DFD4ECC36}"/>
    <cellStyle name="Normal 10 11 2 2" xfId="42415" xr:uid="{3AB77486-7BED-4790-BF03-13AA94C06B12}"/>
    <cellStyle name="Normal 10 11 2 3" xfId="42416" xr:uid="{95C505AF-548F-4704-BCB4-FA8494EEAB31}"/>
    <cellStyle name="Normal 10 11 2 4" xfId="42417" xr:uid="{16133DD8-B43C-4CB5-B976-1314CB2DE6ED}"/>
    <cellStyle name="Normal 10 11 3" xfId="42418" xr:uid="{36FF72D3-44D4-4FEF-8B6B-157963020D69}"/>
    <cellStyle name="Normal 10 11 3 2" xfId="42419" xr:uid="{BE111976-6F16-4624-9621-76BCCE5C4263}"/>
    <cellStyle name="Normal 10 11 3 3" xfId="42420" xr:uid="{E858D2DC-0961-446E-B805-84D67857E34B}"/>
    <cellStyle name="Normal 10 11 3 4" xfId="42421" xr:uid="{5773D391-4B32-45B7-A2DA-725D0ACE1074}"/>
    <cellStyle name="Normal 10 11 4" xfId="42422" xr:uid="{01CDF664-2EA0-4021-B790-9974B8E4EA32}"/>
    <cellStyle name="Normal 10 11 4 2" xfId="42423" xr:uid="{DD42335C-B840-40A5-9E50-53AED0C00772}"/>
    <cellStyle name="Normal 10 11 4 3" xfId="42424" xr:uid="{C7CD4111-F337-4FAD-8E5E-A5742B740322}"/>
    <cellStyle name="Normal 10 11 4 4" xfId="42425" xr:uid="{764A127D-E33B-4524-9F90-CE1826D81F05}"/>
    <cellStyle name="Normal 10 11 5" xfId="42426" xr:uid="{62AF7E05-ED0C-4E12-9B8D-F5FA9BE3CCE1}"/>
    <cellStyle name="Normal 10 11 5 2" xfId="42427" xr:uid="{7A5F3023-98D9-4330-9D81-65979DD42CBA}"/>
    <cellStyle name="Normal 10 11 5 3" xfId="42428" xr:uid="{B0F99E62-7CD3-42FB-90D8-80B7A42483C1}"/>
    <cellStyle name="Normal 10 11 6" xfId="42429" xr:uid="{930063F9-D0C7-462C-8AAE-94DEB73CD320}"/>
    <cellStyle name="Normal 10 11 6 2" xfId="42430" xr:uid="{7DA38A6F-90F5-4A20-BB74-DF8784C0DAE4}"/>
    <cellStyle name="Normal 10 11 6 3" xfId="42431" xr:uid="{1E082062-0B26-4985-A458-31A5386F97E9}"/>
    <cellStyle name="Normal 10 11 7" xfId="42432" xr:uid="{CD90EC2F-484E-4599-A2FA-CB70FE90BF88}"/>
    <cellStyle name="Normal 10 11 7 2" xfId="42433" xr:uid="{564D1D47-0FD4-422E-AA67-D954BBD9712A}"/>
    <cellStyle name="Normal 10 11 7 3" xfId="42434" xr:uid="{E0A514AE-3726-4E7C-950B-9E6C0817949F}"/>
    <cellStyle name="Normal 10 11 8" xfId="42435" xr:uid="{9682C608-7AE4-4AA3-B7C8-5760BC1F6773}"/>
    <cellStyle name="Normal 10 11 9" xfId="42436" xr:uid="{3B79A696-2566-49AE-9108-7505AC7798BA}"/>
    <cellStyle name="Normal 10 12" xfId="28974" xr:uid="{CE76A08E-57A7-4672-82CB-E2E908A38A63}"/>
    <cellStyle name="Normal 10 13" xfId="28975" xr:uid="{1E2829ED-E28F-4CF1-8C0B-B496B6E1444A}"/>
    <cellStyle name="Normal 10 13 2" xfId="42437" xr:uid="{B020C4CF-8D37-4ABE-A781-71F15FD042A0}"/>
    <cellStyle name="Normal 10 13 3" xfId="42438" xr:uid="{C9238A04-0FAF-48A7-8258-5C9772A61144}"/>
    <cellStyle name="Normal 10 13 4" xfId="42439" xr:uid="{6BA3C9F9-AECB-43E6-ADDC-D2C4DD7B1920}"/>
    <cellStyle name="Normal 10 14" xfId="42440" xr:uid="{2E8CC007-5C3A-467F-AA7F-CF782D499012}"/>
    <cellStyle name="Normal 10 14 2" xfId="42441" xr:uid="{2782E7FA-52AA-4B7C-9A17-0D269BC2BDDD}"/>
    <cellStyle name="Normal 10 14 3" xfId="42442" xr:uid="{F44F7A7D-0640-4A36-AB20-3DC852901FA3}"/>
    <cellStyle name="Normal 10 14 4" xfId="42443" xr:uid="{A1CE819B-B8EC-469B-BF26-BB92B954CD76}"/>
    <cellStyle name="Normal 10 15" xfId="42444" xr:uid="{50CFE9CD-9F3B-45DE-B2A5-EB5D2D8B1DC0}"/>
    <cellStyle name="Normal 10 15 2" xfId="42445" xr:uid="{30C728C9-7105-4910-B107-60C4D87F4754}"/>
    <cellStyle name="Normal 10 15 3" xfId="42446" xr:uid="{8C8F44DD-E47E-4FFF-8F0B-770D00E617DE}"/>
    <cellStyle name="Normal 10 15 4" xfId="42447" xr:uid="{8E038F34-95B8-43DD-9FA7-55E30C510FB7}"/>
    <cellStyle name="Normal 10 16" xfId="42448" xr:uid="{7F377F4B-C53B-4A35-A70A-0B71AE35FC12}"/>
    <cellStyle name="Normal 10 16 2" xfId="42449" xr:uid="{060F621A-7EC8-4582-A967-31660F4A44B4}"/>
    <cellStyle name="Normal 10 16 3" xfId="42450" xr:uid="{42230230-73C7-4938-B857-7BFD272CCCB2}"/>
    <cellStyle name="Normal 10 17" xfId="42451" xr:uid="{B5B7938C-CD4D-4FBB-B09C-023DF7036B72}"/>
    <cellStyle name="Normal 10 17 2" xfId="42452" xr:uid="{F1B2FF0A-129F-4780-943E-7978BC32DE17}"/>
    <cellStyle name="Normal 10 17 3" xfId="42453" xr:uid="{ACCA8590-908C-44D3-85B1-E314603E6653}"/>
    <cellStyle name="Normal 10 18" xfId="42454" xr:uid="{AEDA1ECD-14B3-4F9A-AB5D-B917540B54C2}"/>
    <cellStyle name="Normal 10 18 2" xfId="42455" xr:uid="{A4A87A19-B01C-4938-8356-6DD1B31F34E4}"/>
    <cellStyle name="Normal 10 18 3" xfId="42456" xr:uid="{7CC03BA9-4240-4DCD-A330-92EC69B4903E}"/>
    <cellStyle name="Normal 10 19" xfId="42457" xr:uid="{DCC2FF08-CACB-448D-AF61-686508341369}"/>
    <cellStyle name="Normal 10 2" xfId="7699" xr:uid="{5DD97F48-256A-4C00-804E-98285C43F21E}"/>
    <cellStyle name="Normal 10 2 10" xfId="28976" xr:uid="{FB9EC2C7-7B50-4C1A-9D7F-630E19947B54}"/>
    <cellStyle name="Normal 10 2 10 2" xfId="28977" xr:uid="{08806366-6DF1-48B5-844E-E0C04FF0BA6E}"/>
    <cellStyle name="Normal 10 2 10 3" xfId="28978" xr:uid="{EE2C0321-9525-4745-A1D3-F479BD7E4DF9}"/>
    <cellStyle name="Normal 10 2 10_AVA DVA EL" xfId="28979" xr:uid="{55AB074C-80C8-40C3-B5C0-94219D73D02E}"/>
    <cellStyle name="Normal 10 2 11" xfId="28980" xr:uid="{C3AD1D73-753A-4F20-8EE9-9C7043AC02B4}"/>
    <cellStyle name="Normal 10 2 12" xfId="28981" xr:uid="{2225FE4F-0C4F-4E37-95EC-218300421D51}"/>
    <cellStyle name="Normal 10 2 2" xfId="7700" xr:uid="{24F7DA3F-7825-416C-BC06-CCD5C4665994}"/>
    <cellStyle name="Normal 10 2 2 2" xfId="7701" xr:uid="{A44B3573-5143-4A3C-A9B1-07247539F92E}"/>
    <cellStyle name="Normal 10 2 2 2 2" xfId="28982" xr:uid="{ED14FD33-B759-4261-B8C6-3E796C3D26E1}"/>
    <cellStyle name="Normal 10 2 2 2 2 2" xfId="28983" xr:uid="{51D096E2-F1BC-442A-BFEB-044581408EAF}"/>
    <cellStyle name="Normal 10 2 2 2 2 3" xfId="28984" xr:uid="{61DA6FBE-ED67-4902-9925-3BBB16DCC27B}"/>
    <cellStyle name="Normal 10 2 2 2 2_AVA DVA EL" xfId="28985" xr:uid="{D12D2128-D3E5-49CD-A203-F4741B4F0B59}"/>
    <cellStyle name="Normal 10 2 2 2 3" xfId="28986" xr:uid="{7F85BE39-0A1B-43AE-893A-A8508F9D5E9A}"/>
    <cellStyle name="Normal 10 2 2 2 3 2" xfId="28987" xr:uid="{F785D908-93D2-4E16-BE23-402D7FB078C3}"/>
    <cellStyle name="Normal 10 2 2 2 3 3" xfId="28988" xr:uid="{9F7E3B98-478A-4196-B375-4929B4CB0824}"/>
    <cellStyle name="Normal 10 2 2 2 3_AVA DVA EL" xfId="28989" xr:uid="{143C5E7E-A5F9-4542-9C38-4EF190CF00D9}"/>
    <cellStyle name="Normal 10 2 2 2 4" xfId="28990" xr:uid="{C3AB26AD-AD42-4821-9F5D-29A25B5B9C92}"/>
    <cellStyle name="Normal 10 2 2 2 4 2" xfId="28991" xr:uid="{8B23ED76-02CA-46BB-9EA4-F6192F4807E1}"/>
    <cellStyle name="Normal 10 2 2 2 4 3" xfId="28992" xr:uid="{54F9811D-96FF-4C37-A2AE-AB3DB905E05D}"/>
    <cellStyle name="Normal 10 2 2 2 4_AVA DVA EL" xfId="28993" xr:uid="{81FB3810-D03A-435A-89F0-9F1667FB1FF5}"/>
    <cellStyle name="Normal 10 2 2 2 5" xfId="28994" xr:uid="{4AACB7B2-ECFF-4D1B-8F88-F1A2DF139DB7}"/>
    <cellStyle name="Normal 10 2 2 2 5 2" xfId="28995" xr:uid="{2A0BC8FE-079D-4065-B34A-FC18E4D741F5}"/>
    <cellStyle name="Normal 10 2 2 2 5 3" xfId="28996" xr:uid="{29A42194-54C0-4544-AA4D-4B81BE5174E0}"/>
    <cellStyle name="Normal 10 2 2 2 5_AVA DVA EL" xfId="28997" xr:uid="{5A613187-C3C7-491C-9936-F7D2609F1F49}"/>
    <cellStyle name="Normal 10 2 2 2 6" xfId="28998" xr:uid="{AF1EFC53-05D6-4B67-95E6-E0F8F1577ED7}"/>
    <cellStyle name="Normal 10 2 2 2 7" xfId="28999" xr:uid="{15070C61-A7E6-4B65-BF1F-C1AEC5A886DB}"/>
    <cellStyle name="Normal 10 2 2 2_AVA DVA EL" xfId="29000" xr:uid="{F444E171-DAEA-4E15-B9A8-FFCC2C521094}"/>
    <cellStyle name="Normal 10 2 2 3" xfId="29001" xr:uid="{3D10592A-5F77-4A84-A455-06B60926C709}"/>
    <cellStyle name="Normal 10 2 2 3 2" xfId="29002" xr:uid="{10D6720C-2A0F-476D-AF09-780E9534360C}"/>
    <cellStyle name="Normal 10 2 2 3 2 2" xfId="29003" xr:uid="{176ED1C6-3125-4CD0-9B94-4AEACEEEA127}"/>
    <cellStyle name="Normal 10 2 2 3 2_AVA DVA EL" xfId="29004" xr:uid="{CE15732B-AD8C-4CE8-9AB8-D5BFEFD47AED}"/>
    <cellStyle name="Normal 10 2 2 3 3" xfId="29005" xr:uid="{B919060F-8E2B-4ED0-B66E-1FFDBD639CD9}"/>
    <cellStyle name="Normal 10 2 2 3 4" xfId="29006" xr:uid="{9E9D0305-8680-4D5A-8AEE-05E7697F874F}"/>
    <cellStyle name="Normal 10 2 2 3_AVA DVA EL" xfId="29007" xr:uid="{0E853011-9733-4A4D-A2E7-D16C92C20BBB}"/>
    <cellStyle name="Normal 10 2 2 4" xfId="29008" xr:uid="{D1F20DF2-9EEE-4B8A-9FC6-A42731B378F2}"/>
    <cellStyle name="Normal 10 2 2 4 2" xfId="29009" xr:uid="{E255D1B8-58F8-40CC-AD6C-4E64968DD289}"/>
    <cellStyle name="Normal 10 2 2 4 2 2" xfId="29010" xr:uid="{19BBAA77-8DEB-4DE4-84B9-5B10A0F4EB78}"/>
    <cellStyle name="Normal 10 2 2 4 2_AVA DVA EL" xfId="29011" xr:uid="{E5D6AA03-F59B-48BD-859A-7178F68E7DC7}"/>
    <cellStyle name="Normal 10 2 2 4 3" xfId="29012" xr:uid="{DBFFCFD0-F29C-4460-92F5-AD01C5928604}"/>
    <cellStyle name="Normal 10 2 2 4 4" xfId="29013" xr:uid="{F5BCFA1E-06EB-4D2B-99C8-99308631C8F3}"/>
    <cellStyle name="Normal 10 2 2 4_AVA DVA EL" xfId="29014" xr:uid="{48B9209E-4584-4280-81E4-EC6F1B35E9E4}"/>
    <cellStyle name="Normal 10 2 2 5" xfId="29015" xr:uid="{340FEB65-7E15-4781-8B2B-CB2BE0A14610}"/>
    <cellStyle name="Normal 10 2 2 5 2" xfId="29016" xr:uid="{5DC93672-131D-4D59-91C2-F98013189746}"/>
    <cellStyle name="Normal 10 2 2 5 3" xfId="29017" xr:uid="{285F0EA3-C896-4447-ACA6-E429AEF61CCD}"/>
    <cellStyle name="Normal 10 2 2 5_AVA DVA EL" xfId="29018" xr:uid="{A91A01A2-ABA5-45C6-B92D-0832BC9F76E5}"/>
    <cellStyle name="Normal 10 2 2 6" xfId="29019" xr:uid="{1A3CBB9F-2186-477D-A49E-26F19B6A03C1}"/>
    <cellStyle name="Normal 10 2 2 6 2" xfId="29020" xr:uid="{D2823F46-31BD-4CBB-9FF4-0BBF2AB2A96F}"/>
    <cellStyle name="Normal 10 2 2 6 3" xfId="29021" xr:uid="{04DF08E3-73BB-4C27-A3BC-A8C7AA0903AF}"/>
    <cellStyle name="Normal 10 2 2 6_AVA DVA EL" xfId="29022" xr:uid="{917C508F-6DE6-4315-AAC3-C64FD14B1477}"/>
    <cellStyle name="Normal 10 2 2 7" xfId="29023"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24" xr:uid="{62476E08-BD6A-4A94-92C2-9945B1E509E9}"/>
    <cellStyle name="Normal 10 2 3 2 2 2" xfId="29025" xr:uid="{AE96F346-5F4F-4706-A877-3F40C023F3CC}"/>
    <cellStyle name="Normal 10 2 3 2 2_AVA DVA EL" xfId="29026" xr:uid="{56BAE6A1-6CEC-46B3-B1A8-DAF179AC0EBA}"/>
    <cellStyle name="Normal 10 2 3 2 3" xfId="29027" xr:uid="{ABCCE095-DAC7-424D-94E3-20347BB5BD82}"/>
    <cellStyle name="Normal 10 2 3 2 4" xfId="29028" xr:uid="{7317FC0B-A784-4895-ACA3-2F7CDCE82DCB}"/>
    <cellStyle name="Normal 10 2 3 2_AVA DVA EL" xfId="29029" xr:uid="{CB260EBA-FE68-4F7A-B98D-11B7A3E5C55D}"/>
    <cellStyle name="Normal 10 2 3 3" xfId="29030" xr:uid="{C7EBEB20-DB48-4B86-BC95-554A9557418F}"/>
    <cellStyle name="Normal 10 2 3 3 2" xfId="29031" xr:uid="{BAF84BFF-0824-4572-A2D2-63ECFD569C66}"/>
    <cellStyle name="Normal 10 2 3 3 3" xfId="29032" xr:uid="{DF83D8F5-A0FC-4EF4-A730-F2DB90CAB9C7}"/>
    <cellStyle name="Normal 10 2 3 3_AVA DVA EL" xfId="29033" xr:uid="{A9AF1961-ACA1-4869-9C72-CA258A3F1663}"/>
    <cellStyle name="Normal 10 2 3 4" xfId="29034" xr:uid="{E0DB33FF-E20D-491F-9ECD-FED628A9E3E2}"/>
    <cellStyle name="Normal 10 2 3 4 2" xfId="29035" xr:uid="{CE64382B-5921-4A7A-A01F-93C269039AC6}"/>
    <cellStyle name="Normal 10 2 3 4 3" xfId="29036" xr:uid="{999F45C4-6057-4D8B-AE67-3066A19913C5}"/>
    <cellStyle name="Normal 10 2 3 4_AVA DVA EL" xfId="29037" xr:uid="{002BF8B7-F445-45C5-8215-2CC099C17258}"/>
    <cellStyle name="Normal 10 2 3 5" xfId="29038" xr:uid="{0BA70B5F-8549-4701-A600-1494EEB5BF75}"/>
    <cellStyle name="Normal 10 2 3 5 2" xfId="29039" xr:uid="{89968A6A-F222-44FA-8CA5-2A4E27B9662C}"/>
    <cellStyle name="Normal 10 2 3 5 3" xfId="29040" xr:uid="{8DEF074F-2743-4EE4-A85E-46714C96320F}"/>
    <cellStyle name="Normal 10 2 3 5_AVA DVA EL" xfId="29041" xr:uid="{B66ED76F-8E9B-476D-8BA2-111E4F618941}"/>
    <cellStyle name="Normal 10 2 3 6" xfId="29042" xr:uid="{C9203952-C19E-4B66-9ED4-C87B0D65D739}"/>
    <cellStyle name="Normal 10 2 3 6 2" xfId="29043" xr:uid="{4C06B666-EF35-45D6-90E7-DE784C38E218}"/>
    <cellStyle name="Normal 10 2 3 6_AVA DVA EL" xfId="29044" xr:uid="{B0E0CC4D-53EB-4792-BAF7-00EF52DF161C}"/>
    <cellStyle name="Normal 10 2 3 7" xfId="29045" xr:uid="{740B3020-6BA2-4809-BA58-6D85FF9FAF11}"/>
    <cellStyle name="Normal 10 2 3_3. Chng in credit spreads" xfId="7705" xr:uid="{56DE57F5-9098-4DE8-9C5F-1436564182C4}"/>
    <cellStyle name="Normal 10 2 4" xfId="29046" xr:uid="{D53D8DE2-BBF3-425C-AF18-466F295E1D8F}"/>
    <cellStyle name="Normal 10 2 4 2" xfId="29047" xr:uid="{72450C51-4492-4F2E-95AB-BCFB7F2A6C60}"/>
    <cellStyle name="Normal 10 2 4 2 2" xfId="29048" xr:uid="{C6B0286E-33F5-4730-851F-35BA33A457C1}"/>
    <cellStyle name="Normal 10 2 4 2 3" xfId="29049" xr:uid="{5BFF28DB-ED97-45C1-8A7C-511B1AE7A475}"/>
    <cellStyle name="Normal 10 2 4 2_AVA DVA EL" xfId="29050" xr:uid="{A523B50D-CDA1-4B71-9A9F-C25A8FBCAA72}"/>
    <cellStyle name="Normal 10 2 4 3" xfId="29051" xr:uid="{8715FAD2-E47F-47ED-967B-06A4B0E17461}"/>
    <cellStyle name="Normal 10 2 4 3 2" xfId="29052" xr:uid="{A63FC580-822B-4AC9-86DA-CC1DCA148AEE}"/>
    <cellStyle name="Normal 10 2 4 3_AVA DVA EL" xfId="29053" xr:uid="{996D472C-3F33-4E92-85F1-B6F374A3118D}"/>
    <cellStyle name="Normal 10 2 4 4" xfId="29054" xr:uid="{8210F7ED-51F9-4AC0-AAC8-D58724096B1E}"/>
    <cellStyle name="Normal 10 2 4 5" xfId="29055" xr:uid="{3476F6D3-4C4A-4D21-9771-EB24B1679E36}"/>
    <cellStyle name="Normal 10 2 4_AVA DVA EL" xfId="29056" xr:uid="{C24E1D69-2820-496F-BE5F-616135DBEFD0}"/>
    <cellStyle name="Normal 10 2 5" xfId="29057" xr:uid="{4B3574C6-4B9D-45F8-AB6F-98CDAA07C917}"/>
    <cellStyle name="Normal 10 2 5 2" xfId="29058" xr:uid="{0EBD6311-5B82-4DD8-936A-E88BB42F0AFF}"/>
    <cellStyle name="Normal 10 2 5 2 2" xfId="29059" xr:uid="{6B52C027-7391-44B7-B2FC-2085312E710A}"/>
    <cellStyle name="Normal 10 2 5 2 3" xfId="29060" xr:uid="{4C4CBE6E-D89D-4AF7-88F8-CADA0737850E}"/>
    <cellStyle name="Normal 10 2 5 2_AVA DVA EL" xfId="29061" xr:uid="{69D299CF-C685-4728-B47B-80E5C9C5F5A0}"/>
    <cellStyle name="Normal 10 2 5 3" xfId="29062" xr:uid="{1D746BAB-151B-400E-9054-0742D29C20D8}"/>
    <cellStyle name="Normal 10 2 5 3 2" xfId="29063" xr:uid="{0F99AE5E-41B6-46D6-8A73-1A805896C9F8}"/>
    <cellStyle name="Normal 10 2 5 3_AVA DVA EL" xfId="29064" xr:uid="{2788B946-D570-49E2-B89B-015ED4A486CC}"/>
    <cellStyle name="Normal 10 2 5 4" xfId="29065" xr:uid="{196B87FB-76E3-4E1A-A9EC-9B22ACCBB990}"/>
    <cellStyle name="Normal 10 2 5 5" xfId="29066" xr:uid="{ED1DBD51-6E90-4BF3-81F6-0D9F38DE1E9E}"/>
    <cellStyle name="Normal 10 2 5_AVA DVA EL" xfId="29067" xr:uid="{361003F6-4EDC-44CB-8C41-3A74DD9C3F35}"/>
    <cellStyle name="Normal 10 2 6" xfId="29068" xr:uid="{EE910067-C41A-4662-AB4E-FC5F5FD2572F}"/>
    <cellStyle name="Normal 10 2 6 2" xfId="29069" xr:uid="{8D9D9E5B-7E72-4C6D-8F47-95A494D6574F}"/>
    <cellStyle name="Normal 10 2 6 2 2" xfId="29070" xr:uid="{9B4E409A-96AB-4B21-BF09-C3DC303C9AB1}"/>
    <cellStyle name="Normal 10 2 6 2 3" xfId="29071" xr:uid="{F06EA999-5EA0-4064-AFD7-05D102AF88A1}"/>
    <cellStyle name="Normal 10 2 6 2_AVA DVA EL" xfId="29072" xr:uid="{4B15E463-8798-4806-A435-85C0EBEC29A3}"/>
    <cellStyle name="Normal 10 2 6 3" xfId="29073" xr:uid="{BDC44F54-805C-45B5-B636-4C747D91A7A8}"/>
    <cellStyle name="Normal 10 2 6 3 2" xfId="29074" xr:uid="{B37EB047-17D0-456D-ACD4-AD0986FF6F7D}"/>
    <cellStyle name="Normal 10 2 6 3_AVA DVA EL" xfId="29075" xr:uid="{15672C21-2D3A-4057-B820-7374E916E2E8}"/>
    <cellStyle name="Normal 10 2 6 4" xfId="29076" xr:uid="{97A5DBDE-4907-49DD-B5AC-56B494C63109}"/>
    <cellStyle name="Normal 10 2 6 5" xfId="29077" xr:uid="{81083D93-E489-4F76-BFF7-26D1746BD153}"/>
    <cellStyle name="Normal 10 2 6_AVA DVA EL" xfId="29078" xr:uid="{939E847A-BB96-4D5A-AE4C-3864A7FBDE47}"/>
    <cellStyle name="Normal 10 2 7" xfId="29079" xr:uid="{BE50E641-8D06-46AA-8FEC-6970D92AAC62}"/>
    <cellStyle name="Normal 10 2 7 2" xfId="29080" xr:uid="{4DAB909B-BBE3-4726-9FA4-0BA5CE673567}"/>
    <cellStyle name="Normal 10 2 7 2 2" xfId="29081" xr:uid="{553BC8CD-2D80-408E-8907-C4B255F0F0BB}"/>
    <cellStyle name="Normal 10 2 7 2 3" xfId="29082" xr:uid="{95F591AE-498C-436B-9F21-AE41AF29FE0E}"/>
    <cellStyle name="Normal 10 2 7 2_AVA DVA EL" xfId="29083" xr:uid="{6761DBD1-8F5A-4E7A-80E3-4249A316D40E}"/>
    <cellStyle name="Normal 10 2 7 3" xfId="29084" xr:uid="{0399DF5A-C179-464C-B0C3-4431C9F6D27C}"/>
    <cellStyle name="Normal 10 2 7 3 2" xfId="29085" xr:uid="{8EFDF89C-7724-4ACF-98FA-D74A0EF06F3D}"/>
    <cellStyle name="Normal 10 2 7 3_AVA DVA EL" xfId="29086" xr:uid="{1774A583-2357-49A2-83EC-99566CE763A7}"/>
    <cellStyle name="Normal 10 2 7 4" xfId="29087" xr:uid="{325B1348-9FAD-4CA9-BB84-567DD1FAD7ED}"/>
    <cellStyle name="Normal 10 2 7 5" xfId="29088" xr:uid="{27D5AD24-1C28-4C46-933A-1BF27DE8601C}"/>
    <cellStyle name="Normal 10 2 7_AVA DVA EL" xfId="29089" xr:uid="{926E261F-AE75-46DB-AA77-8A81AA5CF93A}"/>
    <cellStyle name="Normal 10 2 8" xfId="29090" xr:uid="{161F4CA4-9C05-4353-B383-16A87F5051E1}"/>
    <cellStyle name="Normal 10 2 8 2" xfId="29091" xr:uid="{4C754454-2374-412A-8116-254BEDBB2542}"/>
    <cellStyle name="Normal 10 2 8 2 2" xfId="29092" xr:uid="{8EE3A9CD-1F61-4C9E-B55B-F84CF7F4F9CB}"/>
    <cellStyle name="Normal 10 2 8 2 3" xfId="29093" xr:uid="{3E9A2FCB-361B-4F94-9A67-5503CE517870}"/>
    <cellStyle name="Normal 10 2 8 2_AVA DVA EL" xfId="29094" xr:uid="{F58A98B3-4158-4E5F-87A5-53F80F5B1013}"/>
    <cellStyle name="Normal 10 2 8 3" xfId="29095" xr:uid="{F918853D-31A4-4AFC-A32A-B06847D2BD6E}"/>
    <cellStyle name="Normal 10 2 8 4" xfId="29096" xr:uid="{F12F4AC0-C74B-4D20-B35A-90CAF217346C}"/>
    <cellStyle name="Normal 10 2 8_AVA DVA EL" xfId="29097" xr:uid="{6E156038-D329-4D19-A1CB-EEED8B4B61BD}"/>
    <cellStyle name="Normal 10 2 9" xfId="29098" xr:uid="{AD0F1E2E-640A-4E0F-B937-A7B856B012C7}"/>
    <cellStyle name="Normal 10 2 9 2" xfId="29099" xr:uid="{F0B06B05-9C27-41D3-B961-90C04010EFFA}"/>
    <cellStyle name="Normal 10 2 9 2 2" xfId="29100" xr:uid="{A9D25EB0-E343-4DDA-A2A6-F339B5F8C185}"/>
    <cellStyle name="Normal 10 2 9 2 3" xfId="29101" xr:uid="{15C84605-01A0-4C33-B5D6-4EA84BFCC8B7}"/>
    <cellStyle name="Normal 10 2 9 2_AVA DVA EL" xfId="29102" xr:uid="{11FD56DB-B446-4831-8F50-F6AA00C41C7F}"/>
    <cellStyle name="Normal 10 2 9 3" xfId="29103" xr:uid="{5FB151E7-D120-43A5-8DA3-8C11AF92F78C}"/>
    <cellStyle name="Normal 10 2 9 4" xfId="29104" xr:uid="{F03A964D-FB7A-45C7-8C16-712479D2C44E}"/>
    <cellStyle name="Normal 10 2 9_AVA DVA EL" xfId="29105" xr:uid="{A1A8554F-5E03-4F35-9C8B-92F00F92517D}"/>
    <cellStyle name="Normal 10 2_3Q19" xfId="7706" xr:uid="{94256506-1C30-48A5-9BA8-358A548D41BD}"/>
    <cellStyle name="Normal 10 20" xfId="42458" xr:uid="{0E0B0C81-9B76-4691-8FF2-1D312619B4AF}"/>
    <cellStyle name="Normal 10 21" xfId="42459" xr:uid="{3C7AD168-59DD-4485-959B-16B7DE66F068}"/>
    <cellStyle name="Normal 10 22" xfId="42460" xr:uid="{C39D577C-E936-4C12-A6B5-2FE0BB357D27}"/>
    <cellStyle name="Normal 10 3" xfId="21" xr:uid="{F848C424-FB7F-4A0F-8006-C99B787BED15}"/>
    <cellStyle name="Normal 10 3 10" xfId="42461" xr:uid="{B90D2C34-4F50-43E8-9F0E-B1614E9449B9}"/>
    <cellStyle name="Normal 10 3 11" xfId="42462" xr:uid="{0A3C6EAA-85E3-4375-A3F7-00312369A1CF}"/>
    <cellStyle name="Normal 10 3 12" xfId="42463" xr:uid="{1592B862-9976-45B3-BFDE-6DEBAA4DBCBF}"/>
    <cellStyle name="Normal 10 3 2" xfId="29106" xr:uid="{4AEBC453-C00F-48C2-9FB2-AD4B9EBD05E4}"/>
    <cellStyle name="Normal 10 3 2 10" xfId="42464" xr:uid="{97A3A414-4CB7-456B-B3AB-8E5992777E0E}"/>
    <cellStyle name="Normal 10 3 2 2" xfId="29107" xr:uid="{C33B20A8-2588-42D2-8795-2D2333CF4DC4}"/>
    <cellStyle name="Normal 10 3 2 2 2" xfId="29108" xr:uid="{6DBD5323-AAFD-4232-A728-2E102943A280}"/>
    <cellStyle name="Normal 10 3 2 2 3" xfId="29109" xr:uid="{92E91204-4A5C-49C7-AFEA-E4317B35430A}"/>
    <cellStyle name="Normal 10 3 2 2 4" xfId="42465" xr:uid="{2D3B4B6E-14FB-4403-AD5A-4A4581CCE878}"/>
    <cellStyle name="Normal 10 3 2 2_AVA DVA EL" xfId="29110" xr:uid="{DFFA70CE-596B-44D2-A290-EDA0C8CFEB0C}"/>
    <cellStyle name="Normal 10 3 2 3" xfId="29111" xr:uid="{FE20B494-6033-4553-AC6B-CF7C45C43AC4}"/>
    <cellStyle name="Normal 10 3 2 3 2" xfId="29112" xr:uid="{86906CF8-C363-44DF-81E0-51AC9D55E76C}"/>
    <cellStyle name="Normal 10 3 2 3 3" xfId="29113" xr:uid="{96FE2804-802A-4879-9E97-91B0EAF9B77E}"/>
    <cellStyle name="Normal 10 3 2 3 4" xfId="42466" xr:uid="{912B7458-F68D-451A-8A99-130E87A39F05}"/>
    <cellStyle name="Normal 10 3 2 3_AVA DVA EL" xfId="29114" xr:uid="{79B37127-7574-481B-A6B4-9B80FEEF0FA4}"/>
    <cellStyle name="Normal 10 3 2 4" xfId="29115" xr:uid="{541B4F43-42ED-465C-9973-974CF3F05644}"/>
    <cellStyle name="Normal 10 3 2 4 2" xfId="29116" xr:uid="{6581F8D5-C60C-4D6B-846B-F2013FAC850C}"/>
    <cellStyle name="Normal 10 3 2 4 3" xfId="29117" xr:uid="{3A88081E-B446-4C23-AF07-7747FB107208}"/>
    <cellStyle name="Normal 10 3 2 4 4" xfId="42467" xr:uid="{3D73430C-6EBC-4276-93F1-6E4DA5D41F5B}"/>
    <cellStyle name="Normal 10 3 2 4_AVA DVA EL" xfId="29118" xr:uid="{A2DB7B5B-B82A-44D1-8851-667DF7B14034}"/>
    <cellStyle name="Normal 10 3 2 5" xfId="29119" xr:uid="{ED17C997-191F-46D3-8A64-AE1C184F4221}"/>
    <cellStyle name="Normal 10 3 2 5 2" xfId="29120" xr:uid="{0732EB4F-D7F4-4912-918F-795B06526DA4}"/>
    <cellStyle name="Normal 10 3 2 5 3" xfId="29121" xr:uid="{3DF2C4CC-A44E-49C2-9982-6970A3EC8688}"/>
    <cellStyle name="Normal 10 3 2 5_AVA DVA EL" xfId="29122" xr:uid="{17B4DB2E-37B8-434E-9C76-233B578E77C1}"/>
    <cellStyle name="Normal 10 3 2 6" xfId="29123" xr:uid="{D2C87FFA-0322-4090-AE87-B8B4F62CB23C}"/>
    <cellStyle name="Normal 10 3 2 6 2" xfId="42468" xr:uid="{B297A37C-DBAD-473D-AB50-C495C0AB91BC}"/>
    <cellStyle name="Normal 10 3 2 6 3" xfId="42469" xr:uid="{53D26EF7-FE1B-40FE-BB47-D6FC656F5A31}"/>
    <cellStyle name="Normal 10 3 2 7" xfId="29124" xr:uid="{B8E0505D-9019-4548-8045-AAB6D0113A49}"/>
    <cellStyle name="Normal 10 3 2 7 2" xfId="42470" xr:uid="{54579463-EDB2-4818-B470-6142365E08DF}"/>
    <cellStyle name="Normal 10 3 2 7 3" xfId="42471" xr:uid="{3CBB931F-E08E-4171-9B70-78952DA86690}"/>
    <cellStyle name="Normal 10 3 2 8" xfId="42472" xr:uid="{D4D8FB6B-60EE-4FFA-86F8-F12C834C6B09}"/>
    <cellStyle name="Normal 10 3 2 9" xfId="42473" xr:uid="{8550B5B4-53C8-46AA-86CB-41A15E5C5443}"/>
    <cellStyle name="Normal 10 3 2_AVA DVA EL" xfId="29125" xr:uid="{9B845C8A-CE80-4BD3-80A3-8FDEDA6A0464}"/>
    <cellStyle name="Normal 10 3 3" xfId="29126" xr:uid="{F0E58036-5135-4430-8C06-A42365DDAB50}"/>
    <cellStyle name="Normal 10 3 3 10" xfId="42474" xr:uid="{744E954D-8009-4155-A327-CAAC242E7BA4}"/>
    <cellStyle name="Normal 10 3 3 2" xfId="29127" xr:uid="{310914A9-6F76-40C5-8DDA-97FB19FBEF78}"/>
    <cellStyle name="Normal 10 3 3 2 2" xfId="29128" xr:uid="{E631C1A0-4E91-40FC-9DC3-32EC928A9DF8}"/>
    <cellStyle name="Normal 10 3 3 2 3" xfId="42475" xr:uid="{D11EE04F-4DC2-4A0B-91ED-2DC6A340D7A9}"/>
    <cellStyle name="Normal 10 3 3 2 4" xfId="42476" xr:uid="{0EEFC48D-3CB6-4B49-BA38-0A475FB5B893}"/>
    <cellStyle name="Normal 10 3 3 2_AVA DVA EL" xfId="29129" xr:uid="{A213623A-22E8-4859-861B-506675BA801A}"/>
    <cellStyle name="Normal 10 3 3 3" xfId="29130" xr:uid="{360E8173-3859-4F68-9433-DB19C6173C5A}"/>
    <cellStyle name="Normal 10 3 3 3 2" xfId="42477" xr:uid="{C68907DD-7282-4C21-A008-4D5B07395E71}"/>
    <cellStyle name="Normal 10 3 3 3 3" xfId="42478" xr:uid="{BECD4472-2AF7-4766-BF0C-6D6974946590}"/>
    <cellStyle name="Normal 10 3 3 3 4" xfId="42479" xr:uid="{5122B146-0078-48E0-A28B-1E763CA95C22}"/>
    <cellStyle name="Normal 10 3 3 4" xfId="29131" xr:uid="{5AB16ADD-1056-40B7-8E6D-A9A2B2CA8691}"/>
    <cellStyle name="Normal 10 3 3 4 2" xfId="42480" xr:uid="{72DD473A-2A34-499B-9DB4-7C41C37D293F}"/>
    <cellStyle name="Normal 10 3 3 4 3" xfId="42481" xr:uid="{16571791-4C44-4908-B78B-B49C35AE70F0}"/>
    <cellStyle name="Normal 10 3 3 4 4" xfId="42482" xr:uid="{F6F8C3C9-1026-491F-8077-3B9A126DBAC3}"/>
    <cellStyle name="Normal 10 3 3 5" xfId="42483" xr:uid="{C33A513C-8A5D-4949-ACD7-61A966C2DCDF}"/>
    <cellStyle name="Normal 10 3 3 5 2" xfId="42484" xr:uid="{9F255B4C-7B64-4DA6-8EA5-FAFB52F7FF85}"/>
    <cellStyle name="Normal 10 3 3 5 3" xfId="42485" xr:uid="{8EAEB162-4A55-4515-8805-BCEFEDCE9CA3}"/>
    <cellStyle name="Normal 10 3 3 6" xfId="42486" xr:uid="{BEF980AC-1FAD-4516-A072-9723EC8D49BB}"/>
    <cellStyle name="Normal 10 3 3 6 2" xfId="42487" xr:uid="{46573C26-9B73-4ABE-BB15-EC5969A1084E}"/>
    <cellStyle name="Normal 10 3 3 6 3" xfId="42488" xr:uid="{D12487AA-BC80-4999-884B-911192133ED7}"/>
    <cellStyle name="Normal 10 3 3 7" xfId="42489" xr:uid="{7F314890-A32C-4443-9151-CEA5CA823D4C}"/>
    <cellStyle name="Normal 10 3 3 7 2" xfId="42490" xr:uid="{874A62B4-2527-4291-9ACB-EA84190ED839}"/>
    <cellStyle name="Normal 10 3 3 7 3" xfId="42491" xr:uid="{E3E6CED6-DF1C-40D2-AEDC-210A2AE61E64}"/>
    <cellStyle name="Normal 10 3 3 8" xfId="42492" xr:uid="{AC8CA18E-51E0-4627-AEB8-24ED53256337}"/>
    <cellStyle name="Normal 10 3 3 9" xfId="42493" xr:uid="{88516F95-5121-4494-A9D1-E5E176FAA6EA}"/>
    <cellStyle name="Normal 10 3 3_AVA DVA EL" xfId="29132" xr:uid="{6359283D-BAB7-49D9-BDEB-8D5F0B927D28}"/>
    <cellStyle name="Normal 10 3 4" xfId="29133" xr:uid="{6144D236-BA99-444C-A3F3-B64BD292AC92}"/>
    <cellStyle name="Normal 10 3 4 2" xfId="29134" xr:uid="{D719A7EF-CA6C-4EFA-8D57-449E43D66694}"/>
    <cellStyle name="Normal 10 3 4 2 2" xfId="29135" xr:uid="{FB9670C3-9B4A-4DC3-A1F2-B58C5096FC5C}"/>
    <cellStyle name="Normal 10 3 4 2_AVA DVA EL" xfId="29136" xr:uid="{86E0B04B-F726-4A95-81FA-CC38041DEC47}"/>
    <cellStyle name="Normal 10 3 4 3" xfId="29137" xr:uid="{BA7F9EC8-B101-452F-A0C9-A75DC3B297CA}"/>
    <cellStyle name="Normal 10 3 4 4" xfId="29138" xr:uid="{9118AD93-6667-470F-8E9B-6F735B2C782B}"/>
    <cellStyle name="Normal 10 3 4_AVA DVA EL" xfId="29139" xr:uid="{5A975918-254D-46CB-B126-7E5265452740}"/>
    <cellStyle name="Normal 10 3 5" xfId="29140" xr:uid="{7F37350F-9657-44C9-BC1F-81997621DD25}"/>
    <cellStyle name="Normal 10 3 5 2" xfId="29141" xr:uid="{3D3ACD30-8C4E-4E7F-82D2-F69506CE583B}"/>
    <cellStyle name="Normal 10 3 5 3" xfId="29142" xr:uid="{AC1B13E9-E3EB-43D2-8F62-C74ED9FBA42C}"/>
    <cellStyle name="Normal 10 3 5 4" xfId="42494" xr:uid="{647271B4-6F5C-4DF3-BA39-823B7B64666C}"/>
    <cellStyle name="Normal 10 3 5_AVA DVA EL" xfId="29143" xr:uid="{0F053B8A-F878-45B8-B684-DD5FF56D4765}"/>
    <cellStyle name="Normal 10 3 6" xfId="29144" xr:uid="{D0EFFCE5-31F9-44ED-8202-7C9E1D6B48E8}"/>
    <cellStyle name="Normal 10 3 6 2" xfId="29145" xr:uid="{113B5803-83BD-42D4-A023-1D3974F164BF}"/>
    <cellStyle name="Normal 10 3 6 3" xfId="29146" xr:uid="{500BA7EA-1473-45A2-8E0B-F53909A8B291}"/>
    <cellStyle name="Normal 10 3 6 4" xfId="42495" xr:uid="{45C9D5C4-C85C-4EF1-A5D3-ED686588894E}"/>
    <cellStyle name="Normal 10 3 6_AVA DVA EL" xfId="29147" xr:uid="{B85BAD89-FBB2-4F6D-8B0B-456020AA970D}"/>
    <cellStyle name="Normal 10 3 7" xfId="29148" xr:uid="{0079731C-92EE-4662-A073-8D733B84EAC7}"/>
    <cellStyle name="Normal 10 3 7 2" xfId="42496" xr:uid="{0B093DB4-6F1B-4650-B9B4-AF18AEA55966}"/>
    <cellStyle name="Normal 10 3 7 3" xfId="42497" xr:uid="{C3FBD0DD-C9EE-441D-AA0D-314EAC201314}"/>
    <cellStyle name="Normal 10 3 8" xfId="42498" xr:uid="{98D89A41-A68C-4478-884E-B4899E399B9F}"/>
    <cellStyle name="Normal 10 3 8 2" xfId="42499" xr:uid="{3F91B719-DACF-41EE-9A0D-3FCC0A2C7E32}"/>
    <cellStyle name="Normal 10 3 8 3" xfId="42500" xr:uid="{138523D1-F64A-483D-B930-D9F0593B654B}"/>
    <cellStyle name="Normal 10 3 9" xfId="42501" xr:uid="{4BF93C8A-56C7-4BDD-ABF1-D64CDCF149CE}"/>
    <cellStyle name="Normal 10 3 9 2" xfId="42502" xr:uid="{6EAB86E1-B2A1-4C98-B262-9696D3BD8E14}"/>
    <cellStyle name="Normal 10 3 9 3" xfId="42503" xr:uid="{6305AFAF-1E49-4D85-A139-F202064EE449}"/>
    <cellStyle name="Normal 10 3_Balanse bankkonsern" xfId="29149" xr:uid="{9C400778-909B-4263-B51F-53A8FF5EB7CD}"/>
    <cellStyle name="Normal 10 4" xfId="7707" xr:uid="{FE2B47B8-B97A-4AE9-B7F0-2288244D1FD7}"/>
    <cellStyle name="Normal 10 4 10" xfId="42504" xr:uid="{1E48F5E5-B2F2-4928-AE1D-8462A384592D}"/>
    <cellStyle name="Normal 10 4 11" xfId="42505" xr:uid="{BF87EBDE-850C-4448-8C2D-3EC2A6150967}"/>
    <cellStyle name="Normal 10 4 12" xfId="42506" xr:uid="{4B2AA00A-644B-41C0-8946-9BBFA815E766}"/>
    <cellStyle name="Normal 10 4 2" xfId="7708" xr:uid="{8ADBDBDE-FBBB-4341-8C22-1F05DA501C16}"/>
    <cellStyle name="Normal 10 4 2 10" xfId="42507" xr:uid="{049387DA-A4F8-4D62-923E-E4451F9A651E}"/>
    <cellStyle name="Normal 10 4 2 2" xfId="29150" xr:uid="{CBEFCA54-44CC-4658-B470-4AD660068EF3}"/>
    <cellStyle name="Normal 10 4 2 2 2" xfId="29151" xr:uid="{2B745FF8-A487-4CF4-8226-1B6C74E08A41}"/>
    <cellStyle name="Normal 10 4 2 2 3" xfId="42508" xr:uid="{E65909C1-A497-445F-87ED-C38C918FA30E}"/>
    <cellStyle name="Normal 10 4 2 2 4" xfId="42509" xr:uid="{A81616CD-A005-4FED-B4B2-A0C4F023DD0B}"/>
    <cellStyle name="Normal 10 4 2 2_AVA DVA EL" xfId="29152" xr:uid="{3B5FB80A-7178-418E-8062-A52668164621}"/>
    <cellStyle name="Normal 10 4 2 3" xfId="29153" xr:uid="{8F1E46D7-0698-4DFE-8C80-94EB4048A7B7}"/>
    <cellStyle name="Normal 10 4 2 3 2" xfId="42510" xr:uid="{A2552DE2-051B-4998-AC21-CE91530B9F24}"/>
    <cellStyle name="Normal 10 4 2 3 3" xfId="42511" xr:uid="{D0AF3AEF-FAA0-4F6F-B174-5DD6D7313F7A}"/>
    <cellStyle name="Normal 10 4 2 3 4" xfId="42512" xr:uid="{4163A1A0-2AF9-4452-9664-116F52778A5C}"/>
    <cellStyle name="Normal 10 4 2 4" xfId="29154" xr:uid="{8A4FF527-EF3D-4625-888F-A96650D0F8D7}"/>
    <cellStyle name="Normal 10 4 2 4 2" xfId="42513" xr:uid="{5371E6B0-33A3-4075-BAA1-7C6448D9D0E9}"/>
    <cellStyle name="Normal 10 4 2 4 3" xfId="42514" xr:uid="{B8126104-9A1E-4C13-9F99-CB1F5221C9AB}"/>
    <cellStyle name="Normal 10 4 2 4 4" xfId="42515" xr:uid="{1B927EB0-3BF6-4E6D-BBF7-27F30F63D492}"/>
    <cellStyle name="Normal 10 4 2 5" xfId="42516" xr:uid="{A530C8E5-BD38-4555-BAA8-CA6E10830EAF}"/>
    <cellStyle name="Normal 10 4 2 5 2" xfId="42517" xr:uid="{962F20C9-EC24-4818-B394-7BF7F9F46D8F}"/>
    <cellStyle name="Normal 10 4 2 5 3" xfId="42518" xr:uid="{5EBA1EA8-56D8-4612-B02D-B3AF2CA79B07}"/>
    <cellStyle name="Normal 10 4 2 6" xfId="42519" xr:uid="{6902D4CF-C990-4ED7-854E-E633DDA154D5}"/>
    <cellStyle name="Normal 10 4 2 6 2" xfId="42520" xr:uid="{921719CA-2F70-4E79-9997-7678C5F62739}"/>
    <cellStyle name="Normal 10 4 2 6 3" xfId="42521" xr:uid="{9F9BE66F-1DDB-401B-B9A1-E7037019F513}"/>
    <cellStyle name="Normal 10 4 2 7" xfId="42522" xr:uid="{29545F38-F8E5-4089-A386-32F051FED84D}"/>
    <cellStyle name="Normal 10 4 2 7 2" xfId="42523" xr:uid="{2445D470-F279-4529-8A89-C86A196D03E0}"/>
    <cellStyle name="Normal 10 4 2 7 3" xfId="42524" xr:uid="{39A8CF01-0136-4290-B8F3-7A415F71DC8E}"/>
    <cellStyle name="Normal 10 4 2 8" xfId="42525" xr:uid="{25919BF6-5C17-4F60-93A9-30FDE73AB8B8}"/>
    <cellStyle name="Normal 10 4 2 9" xfId="42526" xr:uid="{E43DBA89-17B8-445A-883B-7086C06ACCF5}"/>
    <cellStyle name="Normal 10 4 2_AVA DVA EL" xfId="29155" xr:uid="{F608AB60-B705-4D5E-AD3A-731396FEF950}"/>
    <cellStyle name="Normal 10 4 3" xfId="29156" xr:uid="{FEBD4996-79A2-4038-B494-FB148917A727}"/>
    <cellStyle name="Normal 10 4 3 10" xfId="42527" xr:uid="{10BE9EF8-9E34-49BC-B0AC-BFE1EA7E47A4}"/>
    <cellStyle name="Normal 10 4 3 2" xfId="29157" xr:uid="{6336DEC5-6136-4F65-B73E-F3EB374638B5}"/>
    <cellStyle name="Normal 10 4 3 2 2" xfId="42528" xr:uid="{18930F48-4862-4864-BA65-CBA6DED0F5B7}"/>
    <cellStyle name="Normal 10 4 3 2 3" xfId="42529" xr:uid="{7BA5EB07-7112-4A87-AA69-07415AD71268}"/>
    <cellStyle name="Normal 10 4 3 2 4" xfId="42530" xr:uid="{272FD74D-FF69-454A-A6F2-5AEBEFB7D3FC}"/>
    <cellStyle name="Normal 10 4 3 3" xfId="29158" xr:uid="{D13A17A0-34D5-4EAD-8FA1-2A088A2F41B5}"/>
    <cellStyle name="Normal 10 4 3 3 2" xfId="42531" xr:uid="{AD75C39E-026C-4243-AEAF-75FE02C94111}"/>
    <cellStyle name="Normal 10 4 3 3 3" xfId="42532" xr:uid="{921BF879-FA45-48D3-8E57-C42E63072DFB}"/>
    <cellStyle name="Normal 10 4 3 3 4" xfId="42533" xr:uid="{6956D3A2-E4FB-4802-B5E7-998D8CB14C12}"/>
    <cellStyle name="Normal 10 4 3 4" xfId="42534" xr:uid="{3CBC5A07-8F78-4503-9C2D-94439B52F4F6}"/>
    <cellStyle name="Normal 10 4 3 4 2" xfId="42535" xr:uid="{A18AB249-1BDE-4630-9386-AA8517897779}"/>
    <cellStyle name="Normal 10 4 3 4 3" xfId="42536" xr:uid="{B03AE027-A8A2-4C07-AEDE-A4A9018995E1}"/>
    <cellStyle name="Normal 10 4 3 4 4" xfId="42537" xr:uid="{B6BDD652-B841-4F61-B015-D625AEE1F93C}"/>
    <cellStyle name="Normal 10 4 3 5" xfId="42538" xr:uid="{ACBB1964-20FF-4F17-AF67-39ADDDF485F7}"/>
    <cellStyle name="Normal 10 4 3 5 2" xfId="42539" xr:uid="{B2A76EC7-630D-4020-8F6D-4D61069F6885}"/>
    <cellStyle name="Normal 10 4 3 5 3" xfId="42540" xr:uid="{2768A010-E090-4BFD-A833-EB2B13AF6340}"/>
    <cellStyle name="Normal 10 4 3 6" xfId="42541" xr:uid="{DAABA9FB-882E-4C88-9567-90459B9A6BCA}"/>
    <cellStyle name="Normal 10 4 3 6 2" xfId="42542" xr:uid="{D903556E-DC35-42DD-B4E7-332DE046BBDE}"/>
    <cellStyle name="Normal 10 4 3 6 3" xfId="42543" xr:uid="{2038006A-879E-43A4-B332-D5BB0574CC78}"/>
    <cellStyle name="Normal 10 4 3 7" xfId="42544" xr:uid="{D70A0AE1-3D02-4B4D-9F5C-CEC2D126E118}"/>
    <cellStyle name="Normal 10 4 3 7 2" xfId="42545" xr:uid="{DBEAFFF2-8AC9-497F-8F2D-409DC3F9ED3C}"/>
    <cellStyle name="Normal 10 4 3 7 3" xfId="42546" xr:uid="{1B911755-7DF2-4574-9526-3DB81C7AF007}"/>
    <cellStyle name="Normal 10 4 3 8" xfId="42547" xr:uid="{A92D351B-D175-4787-9B6F-C5225FEEFBFD}"/>
    <cellStyle name="Normal 10 4 3 9" xfId="42548" xr:uid="{E905FAE1-7463-4A97-96E8-C367DF61FE3F}"/>
    <cellStyle name="Normal 10 4 3_AVA DVA EL" xfId="29159" xr:uid="{05783E64-A30E-40DD-92C2-647DAFCD3DD7}"/>
    <cellStyle name="Normal 10 4 4" xfId="29160" xr:uid="{152D52A7-0A16-4A2F-B579-AB108C5D5F7A}"/>
    <cellStyle name="Normal 10 4 4 2" xfId="29161" xr:uid="{0AA51D77-617B-49DA-B507-876435E80548}"/>
    <cellStyle name="Normal 10 4 4 3" xfId="29162" xr:uid="{6919DAC0-3970-4C57-830D-D1C7DC610FE8}"/>
    <cellStyle name="Normal 10 4 4 4" xfId="42549" xr:uid="{3B6F9608-B472-48DF-BA84-4FA90D09C341}"/>
    <cellStyle name="Normal 10 4 4_AVA DVA EL" xfId="29163" xr:uid="{CE604DB5-137D-47E8-8DE2-BB527AE6184B}"/>
    <cellStyle name="Normal 10 4 5" xfId="29164" xr:uid="{79EE7E21-F1A7-49EC-AE11-1F9BCEAFA239}"/>
    <cellStyle name="Normal 10 4 5 2" xfId="29165" xr:uid="{19329288-67AC-43FD-9924-1BD6FE4451BA}"/>
    <cellStyle name="Normal 10 4 5 3" xfId="29166" xr:uid="{79AFF316-FA53-41D9-8BEA-D250B7185F1D}"/>
    <cellStyle name="Normal 10 4 5 4" xfId="42550" xr:uid="{C0752F96-E2F4-4CC5-88E6-106B98C2EDF5}"/>
    <cellStyle name="Normal 10 4 5_AVA DVA EL" xfId="29167" xr:uid="{ACA3C3ED-3B56-42C4-A949-967241184AD5}"/>
    <cellStyle name="Normal 10 4 6" xfId="29168" xr:uid="{E3B80FC5-2453-4835-B23B-C17D5AD7D37C}"/>
    <cellStyle name="Normal 10 4 6 2" xfId="29169" xr:uid="{3F13ECEA-936A-44E6-83BD-1735D9CA1D31}"/>
    <cellStyle name="Normal 10 4 6 3" xfId="42551" xr:uid="{70B3D236-99E0-4DDF-A63D-60F4E9A094E5}"/>
    <cellStyle name="Normal 10 4 6 4" xfId="42552" xr:uid="{77B8BC19-9CFF-4DB7-A6D0-3E195E2AB46D}"/>
    <cellStyle name="Normal 10 4 6_AVA DVA EL" xfId="29170" xr:uid="{60EA2465-B0AF-457A-9863-77AC24398233}"/>
    <cellStyle name="Normal 10 4 7" xfId="29171" xr:uid="{69399B53-89F3-456D-85C7-38C6F96AE4D3}"/>
    <cellStyle name="Normal 10 4 7 2" xfId="42553" xr:uid="{B91422B5-5466-45D0-84B9-3926A0B02275}"/>
    <cellStyle name="Normal 10 4 7 3" xfId="42554" xr:uid="{339A6B2B-3485-4A99-9AFD-D84DD1BCF866}"/>
    <cellStyle name="Normal 10 4 8" xfId="42555" xr:uid="{A7F827C6-2258-4F8C-BC9E-96D7FDF3200F}"/>
    <cellStyle name="Normal 10 4 8 2" xfId="42556" xr:uid="{3C60E767-F83D-4B90-80DD-626E0A9D1B2F}"/>
    <cellStyle name="Normal 10 4 8 3" xfId="42557" xr:uid="{B14FBA01-DDA3-4AB6-87CE-83B524596F33}"/>
    <cellStyle name="Normal 10 4 9" xfId="42558" xr:uid="{52FB2E4D-291F-45DF-AE4C-7DCD028B2EB3}"/>
    <cellStyle name="Normal 10 4 9 2" xfId="42559" xr:uid="{13A72BEE-194D-4679-BB51-D0378A6D6389}"/>
    <cellStyle name="Normal 10 4 9 3" xfId="42560" xr:uid="{D184460C-BA47-482F-99DD-1E524D7627EE}"/>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172" xr:uid="{A7D4E4BC-FB26-438C-8CAB-5E5DD6EF2E7B}"/>
    <cellStyle name="Normal 10 5 2 3" xfId="29173" xr:uid="{047C235B-A8AF-4C64-B056-76249428E353}"/>
    <cellStyle name="Normal 10 5 2_AVA DVA EL" xfId="29174" xr:uid="{15E16B94-8C70-410C-9256-BEE8DC56C995}"/>
    <cellStyle name="Normal 10 5 3" xfId="29175" xr:uid="{C27C729A-10D4-490C-BCA8-951A846F9A2E}"/>
    <cellStyle name="Normal 10 5 3 2" xfId="29176" xr:uid="{21F1E709-7D7E-46F2-8321-CA5C88A44AC3}"/>
    <cellStyle name="Normal 10 5 3_AVA DVA EL" xfId="29177" xr:uid="{B2673B47-E530-40D1-8177-CC97D019E5A0}"/>
    <cellStyle name="Normal 10 5 4" xfId="29178" xr:uid="{642E6539-15E9-4D8C-A45E-42848EE4BB7A}"/>
    <cellStyle name="Normal 10 5 5" xfId="29179" xr:uid="{570D6498-BDC0-4098-8147-8790B7652715}"/>
    <cellStyle name="Normal 10 5_3. Chng in credit spreads" xfId="7712" xr:uid="{4395B808-A0B4-4833-8A06-A47C3CFF43D1}"/>
    <cellStyle name="Normal 10 6" xfId="29180" xr:uid="{DD35F13E-DA10-4248-8FF0-5D0DE74C97B6}"/>
    <cellStyle name="Normal 10 6 10" xfId="42561" xr:uid="{A160C584-DDE6-4BC0-85AA-A962502A2C7E}"/>
    <cellStyle name="Normal 10 6 11" xfId="42562" xr:uid="{3D2FEDE4-DE29-4E25-81C8-790E2815A72D}"/>
    <cellStyle name="Normal 10 6 12" xfId="42563" xr:uid="{30CA8281-57B0-4C2D-9340-B77A9364DFCE}"/>
    <cellStyle name="Normal 10 6 2" xfId="29181" xr:uid="{A49C6D92-ECDE-4E03-B11B-0E398967E343}"/>
    <cellStyle name="Normal 10 6 2 10" xfId="42564" xr:uid="{0BC8D480-99C5-4E0E-8299-3B5A16B206E9}"/>
    <cellStyle name="Normal 10 6 2 2" xfId="29182" xr:uid="{9C2D18EB-8F69-4418-A915-17A36300DD83}"/>
    <cellStyle name="Normal 10 6 2 2 2" xfId="42565" xr:uid="{756C5150-811B-4585-827C-AD52F1A7A016}"/>
    <cellStyle name="Normal 10 6 2 2 3" xfId="42566" xr:uid="{0215D2B8-A04C-479B-806F-ECAEE01A044C}"/>
    <cellStyle name="Normal 10 6 2 2 4" xfId="42567" xr:uid="{20EE2E37-2D2B-4041-9D6B-D31D257D3039}"/>
    <cellStyle name="Normal 10 6 2 3" xfId="29183" xr:uid="{EE022EE8-D156-4A0C-9648-EB227F816D95}"/>
    <cellStyle name="Normal 10 6 2 3 2" xfId="42568" xr:uid="{5105CA86-9C42-4AA7-96CD-59E7B050DF41}"/>
    <cellStyle name="Normal 10 6 2 3 3" xfId="42569" xr:uid="{9C470725-1067-417B-B89E-1DE70B1339FA}"/>
    <cellStyle name="Normal 10 6 2 3 4" xfId="42570" xr:uid="{03444270-44B6-421E-AE84-6D99D1D684FD}"/>
    <cellStyle name="Normal 10 6 2 4" xfId="42571" xr:uid="{03712553-6405-41C5-9B20-561D71A17836}"/>
    <cellStyle name="Normal 10 6 2 4 2" xfId="42572" xr:uid="{4309A3F6-D652-4320-9B39-E8BC72C0D9CF}"/>
    <cellStyle name="Normal 10 6 2 4 3" xfId="42573" xr:uid="{8F32A47E-3D8C-4BEC-A9FE-E1D7E8A386BE}"/>
    <cellStyle name="Normal 10 6 2 4 4" xfId="42574" xr:uid="{E6CFBCE5-22CF-496A-8378-61395F046841}"/>
    <cellStyle name="Normal 10 6 2 5" xfId="42575" xr:uid="{B053B1AA-51D6-4E63-AF62-B2FBEDE8F79F}"/>
    <cellStyle name="Normal 10 6 2 5 2" xfId="42576" xr:uid="{92469519-4387-4F7F-8CEB-E73016722AA0}"/>
    <cellStyle name="Normal 10 6 2 5 3" xfId="42577" xr:uid="{02AE72C4-7C82-433A-B04B-C7990E8B2580}"/>
    <cellStyle name="Normal 10 6 2 6" xfId="42578" xr:uid="{15E9F02B-AE3D-4387-83D0-50F7F3A17B0C}"/>
    <cellStyle name="Normal 10 6 2 6 2" xfId="42579" xr:uid="{87DF3B91-8CAF-4539-B253-276A4F36D6C9}"/>
    <cellStyle name="Normal 10 6 2 6 3" xfId="42580" xr:uid="{98D63438-6C2D-4A27-8A93-B2C8A0271BE7}"/>
    <cellStyle name="Normal 10 6 2 7" xfId="42581" xr:uid="{407B7C9F-6189-46E0-8CAF-AB638518E207}"/>
    <cellStyle name="Normal 10 6 2 7 2" xfId="42582" xr:uid="{BE51B9BB-FE40-45E6-87D4-0741DDDEE75A}"/>
    <cellStyle name="Normal 10 6 2 7 3" xfId="42583" xr:uid="{F84BCDAA-3019-4A56-BF81-36AD0544BAD3}"/>
    <cellStyle name="Normal 10 6 2 8" xfId="42584" xr:uid="{BF0D06F7-A4E2-4969-9295-A6282995E8D8}"/>
    <cellStyle name="Normal 10 6 2 9" xfId="42585" xr:uid="{BEE84224-F76B-4C59-93C1-940873EE2336}"/>
    <cellStyle name="Normal 10 6 2_AVA DVA EL" xfId="29184" xr:uid="{EC15A585-FDA2-4404-AADD-CEBAFA7E8B30}"/>
    <cellStyle name="Normal 10 6 3" xfId="29185" xr:uid="{277B1D74-4301-46C3-B4B8-58DFD6AFD379}"/>
    <cellStyle name="Normal 10 6 3 10" xfId="42586" xr:uid="{42102047-82E3-4462-BB7F-857A3C8B29F8}"/>
    <cellStyle name="Normal 10 6 3 2" xfId="29186" xr:uid="{242A9837-941A-4F78-B35B-962158E7E1EB}"/>
    <cellStyle name="Normal 10 6 3 2 2" xfId="42587" xr:uid="{7A87719C-4ACF-492C-B059-BF4018B783B2}"/>
    <cellStyle name="Normal 10 6 3 2 3" xfId="42588" xr:uid="{BC20E324-AA5B-44CA-9482-0EAB5A377078}"/>
    <cellStyle name="Normal 10 6 3 2 4" xfId="42589" xr:uid="{1CA0D34A-EB61-492C-8F15-9A0B62006B7A}"/>
    <cellStyle name="Normal 10 6 3 3" xfId="42590" xr:uid="{168C99C9-BCA0-4D79-9550-78D2CDF75876}"/>
    <cellStyle name="Normal 10 6 3 3 2" xfId="42591" xr:uid="{05F6DD65-6670-4A93-8C49-87E0C0F10F84}"/>
    <cellStyle name="Normal 10 6 3 3 3" xfId="42592" xr:uid="{81BC90B2-CCC5-4F14-9753-ABB7AF72965B}"/>
    <cellStyle name="Normal 10 6 3 3 4" xfId="42593" xr:uid="{0C305264-793D-4A6A-8773-3B0D3055825B}"/>
    <cellStyle name="Normal 10 6 3 4" xfId="42594" xr:uid="{F8602C2A-4774-4A3D-B255-30E417931E6A}"/>
    <cellStyle name="Normal 10 6 3 4 2" xfId="42595" xr:uid="{51327788-A1F8-44C5-9423-98A2E87A50B4}"/>
    <cellStyle name="Normal 10 6 3 4 3" xfId="42596" xr:uid="{E8578B69-63D1-466A-A890-FEAFB3AA6B55}"/>
    <cellStyle name="Normal 10 6 3 4 4" xfId="42597" xr:uid="{E1FA20AE-7AC4-4963-917D-2D0A646DF306}"/>
    <cellStyle name="Normal 10 6 3 5" xfId="42598" xr:uid="{471CFE16-954F-4A66-9B3A-7DE3344C1504}"/>
    <cellStyle name="Normal 10 6 3 5 2" xfId="42599" xr:uid="{02B7A71A-968E-4039-9134-646A2ADB60D0}"/>
    <cellStyle name="Normal 10 6 3 5 3" xfId="42600" xr:uid="{2EAEF10C-F25F-44AA-86F6-BFCB54E23CDE}"/>
    <cellStyle name="Normal 10 6 3 6" xfId="42601" xr:uid="{D1AFAB1E-0C49-4972-A1F3-02C8A3A88E4E}"/>
    <cellStyle name="Normal 10 6 3 6 2" xfId="42602" xr:uid="{3EDD6CD6-097B-4CAD-9D33-2C4BB8A45653}"/>
    <cellStyle name="Normal 10 6 3 6 3" xfId="42603" xr:uid="{3F453159-328F-44D5-AE9B-566691AC336C}"/>
    <cellStyle name="Normal 10 6 3 7" xfId="42604" xr:uid="{60EC5F2B-3C1E-4123-8283-08405D4CF830}"/>
    <cellStyle name="Normal 10 6 3 7 2" xfId="42605" xr:uid="{C1BF9D40-4EA1-4AEB-A48F-EFBCCA61DC12}"/>
    <cellStyle name="Normal 10 6 3 7 3" xfId="42606" xr:uid="{9462E01B-1C09-435D-BDC9-B125CB0E7F76}"/>
    <cellStyle name="Normal 10 6 3 8" xfId="42607" xr:uid="{963E7F3B-7C97-4A71-9C63-C460DAF85EA4}"/>
    <cellStyle name="Normal 10 6 3 9" xfId="42608" xr:uid="{70733F1F-D886-439A-9C85-E36BD0157996}"/>
    <cellStyle name="Normal 10 6 3_AVA DVA EL" xfId="29187" xr:uid="{16010F3C-FF46-42E5-B4DC-5CD3E3E6DBEA}"/>
    <cellStyle name="Normal 10 6 4" xfId="29188" xr:uid="{FC96A8BD-6630-4CBE-A9AC-5981EF08E2AF}"/>
    <cellStyle name="Normal 10 6 4 2" xfId="42609" xr:uid="{B921FADD-F18D-4F82-A754-F0F0C05F6745}"/>
    <cellStyle name="Normal 10 6 4 3" xfId="42610" xr:uid="{896E941A-2E7C-4BDC-99E6-AD63D1A0A988}"/>
    <cellStyle name="Normal 10 6 4 4" xfId="42611" xr:uid="{3341FEAD-DA3F-491C-9543-94D46A02DA71}"/>
    <cellStyle name="Normal 10 6 5" xfId="29189" xr:uid="{87935EBB-3805-4C6D-8547-D863B9B3A6A4}"/>
    <cellStyle name="Normal 10 6 5 2" xfId="42612" xr:uid="{20CFB6C5-BD3A-498E-AC73-F63750BBE96C}"/>
    <cellStyle name="Normal 10 6 5 3" xfId="42613" xr:uid="{842BE225-FD6D-4E00-B327-F7B48728DEEC}"/>
    <cellStyle name="Normal 10 6 5 4" xfId="42614" xr:uid="{11085D8A-FC29-465E-AD07-370BB7E9FA86}"/>
    <cellStyle name="Normal 10 6 6" xfId="42615" xr:uid="{4A37DB47-8D26-4912-9E99-9262B52231CD}"/>
    <cellStyle name="Normal 10 6 6 2" xfId="42616" xr:uid="{B5A1CC7D-7BAB-4DE5-AC9E-674A60390ED2}"/>
    <cellStyle name="Normal 10 6 6 3" xfId="42617" xr:uid="{262C6592-9D35-4F50-8D5A-7402AA7C98CE}"/>
    <cellStyle name="Normal 10 6 6 4" xfId="42618" xr:uid="{1CBE52A5-7AA0-41E4-B08A-A0EF36863661}"/>
    <cellStyle name="Normal 10 6 7" xfId="42619" xr:uid="{AA21EC15-0368-4006-9B44-AF68798308BF}"/>
    <cellStyle name="Normal 10 6 7 2" xfId="42620" xr:uid="{A1614AF4-8CC3-4EDB-9EE8-3245EC52E10E}"/>
    <cellStyle name="Normal 10 6 7 3" xfId="42621" xr:uid="{48340530-84C7-4540-B2C9-9CF009AC5E16}"/>
    <cellStyle name="Normal 10 6 8" xfId="42622" xr:uid="{BE4A60E7-0FE0-4C47-88EE-BF02D8492560}"/>
    <cellStyle name="Normal 10 6 8 2" xfId="42623" xr:uid="{1DE2B11F-0996-49C0-8264-0F3B75BA9F97}"/>
    <cellStyle name="Normal 10 6 8 3" xfId="42624" xr:uid="{125F5BEB-B886-4774-B852-B6D0B2B3C3EC}"/>
    <cellStyle name="Normal 10 6 9" xfId="42625" xr:uid="{76FE2BB2-B011-492A-92B1-D9D2B50D27ED}"/>
    <cellStyle name="Normal 10 6 9 2" xfId="42626" xr:uid="{73187667-43EE-4C60-A4C1-BC16E5C18EB8}"/>
    <cellStyle name="Normal 10 6 9 3" xfId="42627" xr:uid="{A4B52EC9-B003-483D-AEB1-FB744A9D0114}"/>
    <cellStyle name="Normal 10 6_Balanse bankkonsern" xfId="29190" xr:uid="{FD251605-F479-4BAC-B3FF-D188E5547296}"/>
    <cellStyle name="Normal 10 7" xfId="29191" xr:uid="{73791CB1-9153-4DBB-A97F-249B84CB233A}"/>
    <cellStyle name="Normal 10 7 10" xfId="42628" xr:uid="{DDE9A942-6142-4740-AE2B-B87A283080E9}"/>
    <cellStyle name="Normal 10 7 2" xfId="29192" xr:uid="{90FE43DA-CA60-42DD-B72D-9637E3B03A14}"/>
    <cellStyle name="Normal 10 7 2 2" xfId="29193" xr:uid="{ACF58A5D-46D2-41A5-A989-DE0B7A6F65EE}"/>
    <cellStyle name="Normal 10 7 2 3" xfId="29194" xr:uid="{B983B501-4999-4E40-96DD-BD2027DABC7C}"/>
    <cellStyle name="Normal 10 7 2 4" xfId="42629" xr:uid="{54F03F95-14BC-4371-9A42-04A9F6A2B86E}"/>
    <cellStyle name="Normal 10 7 2_AVA DVA EL" xfId="29195" xr:uid="{6F48BBDF-4732-4961-A5D4-A6DBC8C5C081}"/>
    <cellStyle name="Normal 10 7 3" xfId="29196" xr:uid="{AFCF7378-F499-4EA3-B2EA-33338B1218C1}"/>
    <cellStyle name="Normal 10 7 3 2" xfId="29197" xr:uid="{96D6F278-E82E-4134-8CC1-90A3E58E33DA}"/>
    <cellStyle name="Normal 10 7 3 3" xfId="42630" xr:uid="{C6B4BCFD-DC3B-43E5-8EC8-C3C1FB11376A}"/>
    <cellStyle name="Normal 10 7 3 4" xfId="42631" xr:uid="{8E0C98C2-54D7-4654-B0DA-A577F46F6F23}"/>
    <cellStyle name="Normal 10 7 3_AVA DVA EL" xfId="29198" xr:uid="{7B78BEC2-2B5F-4B3C-9E1F-9129A15601CB}"/>
    <cellStyle name="Normal 10 7 4" xfId="29199" xr:uid="{FC95321F-BD4D-4571-901A-19875617EEF8}"/>
    <cellStyle name="Normal 10 7 4 2" xfId="42632" xr:uid="{2FE1992C-315E-47F3-B6FF-40E1EA30E510}"/>
    <cellStyle name="Normal 10 7 4 3" xfId="42633" xr:uid="{4013FA3F-3E64-499C-991E-10201FE79D36}"/>
    <cellStyle name="Normal 10 7 4 4" xfId="42634" xr:uid="{7A4177F4-A66C-4C8F-B52D-99B5E7C3C322}"/>
    <cellStyle name="Normal 10 7 5" xfId="29200" xr:uid="{80AF04EA-C64F-44B5-9A90-90A07F81EB2E}"/>
    <cellStyle name="Normal 10 7 5 2" xfId="42635" xr:uid="{93EED694-22A0-436F-8E2F-88846570561E}"/>
    <cellStyle name="Normal 10 7 5 3" xfId="42636" xr:uid="{AFB994BA-7088-4730-9707-C7BFE1A8FBCE}"/>
    <cellStyle name="Normal 10 7 6" xfId="42637" xr:uid="{441B4F60-3AB6-4984-B98E-79399CAAC124}"/>
    <cellStyle name="Normal 10 7 6 2" xfId="42638" xr:uid="{0C3DEC00-B51C-47A7-AB18-26FEE5906806}"/>
    <cellStyle name="Normal 10 7 6 3" xfId="42639" xr:uid="{00B862EE-FE57-4AD8-AE44-03917909DC66}"/>
    <cellStyle name="Normal 10 7 7" xfId="42640" xr:uid="{5AE02D7B-4F05-4174-A1A7-CF0DF600E9CC}"/>
    <cellStyle name="Normal 10 7 7 2" xfId="42641" xr:uid="{E8716DC0-DA54-4FDB-8B5A-2206C3F1071B}"/>
    <cellStyle name="Normal 10 7 7 3" xfId="42642" xr:uid="{619F3EC3-18D8-4D11-8183-F70DDD906091}"/>
    <cellStyle name="Normal 10 7 8" xfId="42643" xr:uid="{00B6686D-FEC2-42AB-9F93-CDB230A79ED9}"/>
    <cellStyle name="Normal 10 7 9" xfId="42644" xr:uid="{58B64261-E1A3-4173-8789-842E6270BF3C}"/>
    <cellStyle name="Normal 10 7_AVA DVA EL" xfId="29201" xr:uid="{8050DB96-0FEA-4D08-8D7D-6C8AC9FAC032}"/>
    <cellStyle name="Normal 10 8" xfId="29202" xr:uid="{B8C80B69-A638-4FC7-994A-808D858A14D3}"/>
    <cellStyle name="Normal 10 8 10" xfId="42645" xr:uid="{D47E2176-A31F-40FD-B4D1-C93FFBFC44F2}"/>
    <cellStyle name="Normal 10 8 2" xfId="29203" xr:uid="{D5D5C9EB-7DD8-456D-BFC2-93F6E6E4AC81}"/>
    <cellStyle name="Normal 10 8 2 2" xfId="29204" xr:uid="{9E0906E4-E926-4C12-ACA5-E27B1EEFA096}"/>
    <cellStyle name="Normal 10 8 2 3" xfId="42646" xr:uid="{BD096359-62A1-4513-A83D-23FACC6009B7}"/>
    <cellStyle name="Normal 10 8 2 4" xfId="42647" xr:uid="{BEDD17DA-5F3D-4771-9A72-AE90FDA288C8}"/>
    <cellStyle name="Normal 10 8 2_AVA DVA EL" xfId="29205" xr:uid="{98B8D881-9CB9-439D-B72B-C97CD6A171FB}"/>
    <cellStyle name="Normal 10 8 3" xfId="29206" xr:uid="{F1066498-166E-48B4-8F48-8138B1B14A3D}"/>
    <cellStyle name="Normal 10 8 3 2" xfId="42648" xr:uid="{F3EBC42C-CA5C-4B62-86B0-72BBA06743AE}"/>
    <cellStyle name="Normal 10 8 3 3" xfId="42649" xr:uid="{461BFDF8-5806-465B-91CC-03E36A7CAC67}"/>
    <cellStyle name="Normal 10 8 3 4" xfId="42650" xr:uid="{F09856FB-4002-4DE0-BE45-6DB6A682C55B}"/>
    <cellStyle name="Normal 10 8 4" xfId="29207" xr:uid="{8ADC3234-750D-4CB9-AA36-BF2D2735EE7B}"/>
    <cellStyle name="Normal 10 8 4 2" xfId="42651" xr:uid="{BBE7CB83-C2AA-41BE-BDAA-A7F66EB35CB3}"/>
    <cellStyle name="Normal 10 8 4 3" xfId="42652" xr:uid="{A897CB01-368F-46D2-96CB-F2B96CADA4ED}"/>
    <cellStyle name="Normal 10 8 4 4" xfId="42653" xr:uid="{A5E43BAB-00D3-4CEE-B863-CCE83E9EF6C8}"/>
    <cellStyle name="Normal 10 8 5" xfId="42654" xr:uid="{09FB945B-CCEF-490B-8834-A24C2694C435}"/>
    <cellStyle name="Normal 10 8 5 2" xfId="42655" xr:uid="{D3127F6F-F313-4057-89CF-5723401F27C7}"/>
    <cellStyle name="Normal 10 8 5 3" xfId="42656" xr:uid="{12BC7ACF-3EF5-4B5F-B091-BA0609A366FA}"/>
    <cellStyle name="Normal 10 8 6" xfId="42657" xr:uid="{B5CBDD88-10C8-407C-8D3E-81C4A84188FE}"/>
    <cellStyle name="Normal 10 8 6 2" xfId="42658" xr:uid="{34D4D95E-4F39-421D-B058-E265D98CE8E5}"/>
    <cellStyle name="Normal 10 8 6 3" xfId="42659" xr:uid="{A265BED7-480C-4301-8A75-43F683F6CA46}"/>
    <cellStyle name="Normal 10 8 7" xfId="42660" xr:uid="{7697F033-B4DB-4B51-BFD1-C4F4C8322EF6}"/>
    <cellStyle name="Normal 10 8 7 2" xfId="42661" xr:uid="{0B24F8A5-2BBA-4396-8A58-F87179808203}"/>
    <cellStyle name="Normal 10 8 7 3" xfId="42662" xr:uid="{B2BB63CE-BDA8-4FB6-878B-9A6F5F4F01D6}"/>
    <cellStyle name="Normal 10 8 8" xfId="42663" xr:uid="{DC2A0300-D9DE-459E-9655-0AF70305BF8A}"/>
    <cellStyle name="Normal 10 8 9" xfId="42664" xr:uid="{4315E6CF-E681-4594-92E1-5FF25173F7C8}"/>
    <cellStyle name="Normal 10 8_AVA DVA EL" xfId="29208" xr:uid="{0016CF39-E223-4F8F-B60D-EF86306F2ADA}"/>
    <cellStyle name="Normal 10 9" xfId="29209" xr:uid="{67447E6D-2073-492C-A7E8-7D6B61A496A3}"/>
    <cellStyle name="Normal 10 9 10" xfId="42665" xr:uid="{33A885FB-7809-4D8F-9B9D-62D7D94B0776}"/>
    <cellStyle name="Normal 10 9 2" xfId="29210" xr:uid="{BF39A4A2-F7C8-4D88-A6AB-7EA806F44CD6}"/>
    <cellStyle name="Normal 10 9 2 2" xfId="29211" xr:uid="{6E365742-1314-4130-9982-B86F6370B778}"/>
    <cellStyle name="Normal 10 9 2 3" xfId="29212" xr:uid="{3B9E0E8F-F7DF-4B1F-BBE1-C78D363537C1}"/>
    <cellStyle name="Normal 10 9 2 4" xfId="42666" xr:uid="{46BE2F8F-D7D2-4ECF-8A5C-8744404BCD18}"/>
    <cellStyle name="Normal 10 9 2_AVA DVA EL" xfId="29213" xr:uid="{C5317FA7-C6BA-4C62-827A-41C6327E71C8}"/>
    <cellStyle name="Normal 10 9 3" xfId="29214" xr:uid="{20925B8B-5F00-4D16-A545-017E6AE797EE}"/>
    <cellStyle name="Normal 10 9 3 2" xfId="42667" xr:uid="{91D254DE-2B47-42A4-BB2D-5E632E002790}"/>
    <cellStyle name="Normal 10 9 3 3" xfId="42668" xr:uid="{8565EE71-4791-4D59-A9B8-E18D5D264166}"/>
    <cellStyle name="Normal 10 9 3 4" xfId="42669" xr:uid="{E515D30A-5CCC-467D-886A-BA786570BE68}"/>
    <cellStyle name="Normal 10 9 4" xfId="29215" xr:uid="{03AC3078-1FCB-4621-9E55-4EAD378A342C}"/>
    <cellStyle name="Normal 10 9 4 2" xfId="42670" xr:uid="{8B006988-0349-4960-AAD2-6AD70946950D}"/>
    <cellStyle name="Normal 10 9 4 3" xfId="42671" xr:uid="{481C6B5E-8E1B-45A2-BEFF-4F334F40F31C}"/>
    <cellStyle name="Normal 10 9 4 4" xfId="42672" xr:uid="{F4D4672B-1D3B-4CEC-8CFC-C5BD9DA8B072}"/>
    <cellStyle name="Normal 10 9 5" xfId="42673" xr:uid="{5E53571D-400C-4DDC-A37F-4E06D0227F42}"/>
    <cellStyle name="Normal 10 9 5 2" xfId="42674" xr:uid="{9876A36C-59D7-4EB6-BB7F-699AFA94AD2C}"/>
    <cellStyle name="Normal 10 9 5 3" xfId="42675" xr:uid="{39A59AE5-A9FF-4ACD-A67B-BDBCFF2DC736}"/>
    <cellStyle name="Normal 10 9 6" xfId="42676" xr:uid="{FC45C4CF-88A8-444D-81A2-54667396099C}"/>
    <cellStyle name="Normal 10 9 6 2" xfId="42677" xr:uid="{06755ADB-AD4C-45E6-BCB7-0384D743DDC2}"/>
    <cellStyle name="Normal 10 9 6 3" xfId="42678" xr:uid="{73668A2F-62D4-41B6-90E7-C13D6CE6CC86}"/>
    <cellStyle name="Normal 10 9 7" xfId="42679" xr:uid="{F13C3416-A244-46EC-9F5A-A6066341CE6C}"/>
    <cellStyle name="Normal 10 9 7 2" xfId="42680" xr:uid="{6517752A-772D-40B1-A021-F5F1C92EE4CF}"/>
    <cellStyle name="Normal 10 9 7 3" xfId="42681" xr:uid="{CC9BE5A4-102A-45EE-840C-7BA069ABCB43}"/>
    <cellStyle name="Normal 10 9 8" xfId="42682" xr:uid="{98674019-B347-4102-BB23-260EC7135E28}"/>
    <cellStyle name="Normal 10 9 9" xfId="42683" xr:uid="{AB6D9153-3EF4-4B35-BA3B-94F27B45E8EB}"/>
    <cellStyle name="Normal 10 9_AVA DVA EL" xfId="29216" xr:uid="{80E022CD-7534-4A9A-A987-ED8FEA0D78A0}"/>
    <cellStyle name="Normal 10_3Q19" xfId="7713" xr:uid="{8E152D44-0040-4318-8A79-5D769DE206AC}"/>
    <cellStyle name="Normal 100" xfId="29217" xr:uid="{2D3C3B6C-D054-47CB-B269-6562CF7A7363}"/>
    <cellStyle name="Normal 100 2" xfId="29218" xr:uid="{3CAEBDB5-E39C-44AF-B375-164D1801475B}"/>
    <cellStyle name="Normal 100 2 2" xfId="29219" xr:uid="{DD121FFA-186E-4A5B-B8EC-7EAA7519354C}"/>
    <cellStyle name="Normal 100 2 3" xfId="29220" xr:uid="{50A6EDDB-7BBC-4AA1-B6D8-9FA0F3BA905A}"/>
    <cellStyle name="Normal 100 2_AVA DVA EL" xfId="29221" xr:uid="{031700B4-7DC0-40BC-A6A1-F2F5B146371A}"/>
    <cellStyle name="Normal 100 3" xfId="29222" xr:uid="{374BD132-FC5D-49C2-81BF-DE00E89E5E2D}"/>
    <cellStyle name="Normal 100 4" xfId="29223" xr:uid="{5D7B60B9-7391-4F94-A9E5-3CCD0DF19770}"/>
    <cellStyle name="Normal 100_AVA DVA EL" xfId="29224" xr:uid="{2CBA1D61-C8C1-4DB0-B6A2-6C11A7560228}"/>
    <cellStyle name="Normal 101" xfId="29225" xr:uid="{17D6B54A-AAD1-4B41-B611-B38A7AEB211C}"/>
    <cellStyle name="Normal 101 2" xfId="29226" xr:uid="{5B389CEB-5B4C-4433-B775-888B98E09FCE}"/>
    <cellStyle name="Normal 101 2 2" xfId="29227" xr:uid="{436BCEA4-65B5-4E78-9C9C-4083455BC5CA}"/>
    <cellStyle name="Normal 101 2 3" xfId="29228" xr:uid="{902C18B2-5DD2-47E1-9920-02BB87B17CF6}"/>
    <cellStyle name="Normal 101 2_AVA DVA EL" xfId="29229" xr:uid="{3319F0C7-99C3-4025-B558-55B66EA15D19}"/>
    <cellStyle name="Normal 101 3" xfId="29230" xr:uid="{117B6669-E8E9-4D37-B8A1-907072D0F481}"/>
    <cellStyle name="Normal 101 4" xfId="29231" xr:uid="{A8069981-3DA1-4B8F-8C63-F120B474C60A}"/>
    <cellStyle name="Normal 101_AVA DVA EL" xfId="29232" xr:uid="{FC4AA0BA-23CC-46CA-8A7C-22710B790BBC}"/>
    <cellStyle name="Normal 102" xfId="29233" xr:uid="{1A58A2E4-C8BE-4699-8CAC-E6969D41BAF1}"/>
    <cellStyle name="Normal 102 2" xfId="29234" xr:uid="{69A8CE3C-90AB-47F9-9CCA-A55A56040B0C}"/>
    <cellStyle name="Normal 102 3" xfId="29235" xr:uid="{7D0BD29E-D154-44AC-9C4F-D12F5413ADFF}"/>
    <cellStyle name="Normal 102_AVA DVA EL" xfId="29236" xr:uid="{9E6A1C44-34B0-4DFC-9CA8-097C34235D7D}"/>
    <cellStyle name="Normal 103" xfId="29237" xr:uid="{6B62F68D-12F8-456C-A7E2-BDB2B59EB0A3}"/>
    <cellStyle name="Normal 103 2" xfId="29238" xr:uid="{2F5A3410-F744-4B88-A72E-7EAF949C5DEA}"/>
    <cellStyle name="Normal 103 3" xfId="29239" xr:uid="{EA42A54B-FEAC-4320-86FD-1DB3C1C0A646}"/>
    <cellStyle name="Normal 103_AVA DVA EL" xfId="29240" xr:uid="{F2E07B14-522E-4C27-871D-3017A9F09F6B}"/>
    <cellStyle name="Normal 104" xfId="29241" xr:uid="{2631DDAA-D1E3-4D05-8675-788442163E67}"/>
    <cellStyle name="Normal 104 2" xfId="29242" xr:uid="{1B646FB3-CC40-42BB-8F38-549246D068F8}"/>
    <cellStyle name="Normal 104 3" xfId="29243" xr:uid="{E68F91C3-B807-4B8E-9F5F-9EBB58B46B25}"/>
    <cellStyle name="Normal 104_AVA DVA EL" xfId="29244" xr:uid="{BFC25C19-1BEF-4024-989F-27554396E8F2}"/>
    <cellStyle name="Normal 105" xfId="29245" xr:uid="{48F121E7-66E0-444F-BD4B-2423B9C8C6E9}"/>
    <cellStyle name="Normal 105 2" xfId="29246" xr:uid="{08A1437B-77C4-45C7-97CF-D1C903D703E2}"/>
    <cellStyle name="Normal 105 3" xfId="29247" xr:uid="{4FC9AE31-2139-44F7-A94D-380D3AF6755C}"/>
    <cellStyle name="Normal 105_AVA DVA EL" xfId="29248" xr:uid="{D2C1B621-AC1A-4587-8817-0CFAEC8AF276}"/>
    <cellStyle name="Normal 106" xfId="29249" xr:uid="{CC239EC3-0C3D-452B-8FFB-6E34ADFBF453}"/>
    <cellStyle name="Normal 106 2" xfId="29250" xr:uid="{0FAC08DC-F6CD-4BE4-9CD4-B69A267F2934}"/>
    <cellStyle name="Normal 106 3" xfId="29251" xr:uid="{237AF881-051B-46DC-85BC-F17AE9E3071D}"/>
    <cellStyle name="Normal 106_AVA DVA EL" xfId="29252" xr:uid="{513901C8-8F68-4BC9-8C13-EF9B786F2661}"/>
    <cellStyle name="Normal 107" xfId="29253" xr:uid="{B40F86DC-8677-4116-8092-7727A075C8F8}"/>
    <cellStyle name="Normal 107 2" xfId="29254" xr:uid="{129FD33D-FFD9-4EB0-A0DF-1BB748F37027}"/>
    <cellStyle name="Normal 107 3" xfId="29255" xr:uid="{16943D47-5D36-49A2-857F-7F0A5F6697AF}"/>
    <cellStyle name="Normal 107_AVA DVA EL" xfId="29256" xr:uid="{E4A5BF3D-BD7A-44C6-945B-B45264F0DB69}"/>
    <cellStyle name="Normal 108" xfId="29257" xr:uid="{FD250728-684E-48E0-AF71-74E3E1EE4664}"/>
    <cellStyle name="Normal 108 2" xfId="29258" xr:uid="{7073625E-C0D6-4854-BCF0-85884E59E511}"/>
    <cellStyle name="Normal 108 3" xfId="29259" xr:uid="{3BC9FE3D-793A-468B-8079-9E39B610DE3E}"/>
    <cellStyle name="Normal 108_AVA DVA EL" xfId="29260" xr:uid="{C533B51A-438C-4B7C-9417-340FB79241CD}"/>
    <cellStyle name="Normal 109" xfId="29261" xr:uid="{ED5667DD-BD96-4903-BC50-5F7059C4CCEC}"/>
    <cellStyle name="Normal 109 2" xfId="29262" xr:uid="{1FAE333E-0938-48B7-8F8F-9FDE7F255CFC}"/>
    <cellStyle name="Normal 109 3" xfId="29263" xr:uid="{4A5E2BF4-80B9-4DB5-9BB8-B0478F5A0294}"/>
    <cellStyle name="Normal 109_AVA DVA EL" xfId="29264" xr:uid="{DC1332D6-4369-4A8D-9713-02C30056ECEF}"/>
    <cellStyle name="Normal 11" xfId="7714" xr:uid="{694755D9-029D-42C1-B42C-D087436FEFB7}"/>
    <cellStyle name="Normal 11 10" xfId="29265" xr:uid="{211CA9FB-7299-4168-A3A3-84AEF29D8BB2}"/>
    <cellStyle name="Normal 11 10 2" xfId="29266" xr:uid="{69B7177D-9710-4659-AEBF-FD7481FC85C9}"/>
    <cellStyle name="Normal 11 10_AVA DVA EL" xfId="29267" xr:uid="{3372F3AD-DD63-47F5-8CB1-50C257693AD2}"/>
    <cellStyle name="Normal 11 11" xfId="29268" xr:uid="{7394B564-1936-45D6-AD95-B2ED1F399354}"/>
    <cellStyle name="Normal 11 11 2" xfId="29269" xr:uid="{7EBC6408-DCA6-4068-B67E-62129E14172C}"/>
    <cellStyle name="Normal 11 11_AVA DVA EL" xfId="29270" xr:uid="{3246169A-3D8F-4A9D-B4B4-C123A281138A}"/>
    <cellStyle name="Normal 11 12" xfId="29271" xr:uid="{AD18D8AB-81FD-4B51-988E-807265E077B2}"/>
    <cellStyle name="Normal 11 12 2" xfId="29272" xr:uid="{66BAC7B3-AF51-4CD8-BDD5-97618FC14F70}"/>
    <cellStyle name="Normal 11 12 2 2" xfId="29273" xr:uid="{78F1AD0A-003A-4DD8-995F-BAB1FC243CAB}"/>
    <cellStyle name="Normal 11 12 2_AVA DVA EL" xfId="29274" xr:uid="{E1018A53-6B0F-4F4A-A92E-74BEF6691D70}"/>
    <cellStyle name="Normal 11 12 3" xfId="29275" xr:uid="{0940A0F2-130F-4594-86D7-5A7DBF59B351}"/>
    <cellStyle name="Normal 11 12_4Q16" xfId="29276" xr:uid="{ADA37269-0521-439E-B223-7B290BD73D40}"/>
    <cellStyle name="Normal 11 13" xfId="29277" xr:uid="{97A5F899-B015-4F87-A4C0-704BCEB3DDAE}"/>
    <cellStyle name="Normal 11 13 2" xfId="29278" xr:uid="{F4BAA14A-F1F9-4919-8CCB-C8571A452666}"/>
    <cellStyle name="Normal 11 13 2 2" xfId="29279" xr:uid="{0BCB0248-888E-4094-9986-2FAC573C912F}"/>
    <cellStyle name="Normal 11 13 2_AVA DVA EL" xfId="29280" xr:uid="{80A9E7D9-845D-44E9-B1B6-3509E0E653DE}"/>
    <cellStyle name="Normal 11 13 3" xfId="29281" xr:uid="{6CE320B9-A83D-4FC5-9834-83566CD09891}"/>
    <cellStyle name="Normal 11 13_4Q16" xfId="29282" xr:uid="{42B70C8F-9039-4FEA-BCE7-DB848D0C2695}"/>
    <cellStyle name="Normal 11 14" xfId="29283" xr:uid="{D9FA8757-C40B-47EC-B6E4-02413F3928E6}"/>
    <cellStyle name="Normal 11 14 2" xfId="29284" xr:uid="{FB67D94C-A747-4AE2-A7A5-DB43E898C291}"/>
    <cellStyle name="Normal 11 14 2 2" xfId="29285" xr:uid="{4580DFEB-FF4D-468A-869B-71BCBFF07818}"/>
    <cellStyle name="Normal 11 14 2_AVA DVA EL" xfId="29286" xr:uid="{652BE433-5B06-4951-B047-3861442AF7D6}"/>
    <cellStyle name="Normal 11 14 3" xfId="29287" xr:uid="{74F67C32-5FDA-4ED5-BE70-90E002B9E254}"/>
    <cellStyle name="Normal 11 14_4Q16" xfId="29288" xr:uid="{40179278-356F-499E-AE22-593A0771402A}"/>
    <cellStyle name="Normal 11 15" xfId="29289" xr:uid="{7E9B9914-F30C-4E9E-91CF-C8B8144DC712}"/>
    <cellStyle name="Normal 11 15 2" xfId="29290" xr:uid="{1E318676-D3C6-419A-B9B6-1D40A453D0EB}"/>
    <cellStyle name="Normal 11 15_AVA DVA EL" xfId="29291" xr:uid="{6AD8A01F-524F-470B-AD83-F213F63C7C1E}"/>
    <cellStyle name="Normal 11 16" xfId="29292" xr:uid="{8AB91821-D0CA-432D-B9AF-9208393BD42D}"/>
    <cellStyle name="Normal 11 16 2" xfId="29293" xr:uid="{589D6625-44C0-46F5-939A-3340BBEF80D0}"/>
    <cellStyle name="Normal 11 16_AVA DVA EL" xfId="29294" xr:uid="{79A8FAE1-91F7-4982-8928-A2F747C83DF6}"/>
    <cellStyle name="Normal 11 17" xfId="29295" xr:uid="{56E34EB1-C342-4A5B-99B6-C686494FD913}"/>
    <cellStyle name="Normal 11 17 2" xfId="29296" xr:uid="{1B9D3EF9-E8C8-49E8-801F-76077E8A1D1F}"/>
    <cellStyle name="Normal 11 17 3" xfId="29297" xr:uid="{48020254-A9D7-4A86-81F9-0F1532A1B929}"/>
    <cellStyle name="Normal 11 17_AVA DVA EL" xfId="29298" xr:uid="{0E643E5B-604F-48F3-8848-2579C7F56C3A}"/>
    <cellStyle name="Normal 11 18" xfId="29299" xr:uid="{504A8422-00D7-4F01-AE88-F7C9021B3A81}"/>
    <cellStyle name="Normal 11 18 2" xfId="29300" xr:uid="{2B0DD66B-DB06-4630-8A14-83ECC278E3C3}"/>
    <cellStyle name="Normal 11 18 3" xfId="29301" xr:uid="{06176E47-C8FC-4AAA-BD4A-670DD804D482}"/>
    <cellStyle name="Normal 11 18_AVA DVA EL" xfId="29302" xr:uid="{0BACD2DC-024F-432C-9C21-E6AD3E9C2FCB}"/>
    <cellStyle name="Normal 11 19" xfId="29303" xr:uid="{89F81693-0C75-41EF-B2D7-4CB2D8A35868}"/>
    <cellStyle name="Normal 11 19 2" xfId="29304" xr:uid="{07974F94-4D91-440B-87C6-272F27E7C6B5}"/>
    <cellStyle name="Normal 11 19_AVA DVA EL" xfId="29305" xr:uid="{6D15C9CF-5ED6-4DD3-A08C-273DC9C80B27}"/>
    <cellStyle name="Normal 11 2" xfId="7715" xr:uid="{0DC0793D-3C1E-4169-8384-EE381A649038}"/>
    <cellStyle name="Normal 11 2 10" xfId="29306" xr:uid="{93D129EC-0400-477E-8A99-4EA1700B0A65}"/>
    <cellStyle name="Normal 11 2 2" xfId="29307" xr:uid="{B190981D-4A1B-4F0D-9F08-5461B2E498D1}"/>
    <cellStyle name="Normal 11 2 2 2" xfId="29308" xr:uid="{2228CF4B-D646-42BF-B3C1-409797726936}"/>
    <cellStyle name="Normal 11 2 2 3" xfId="29309" xr:uid="{C7F645E5-AD35-4A9D-A732-5AD11F84708A}"/>
    <cellStyle name="Normal 11 2 2_AVA DVA EL" xfId="29310" xr:uid="{D8A211B2-F69C-449D-A263-7CBF75B3B0B9}"/>
    <cellStyle name="Normal 11 2 3" xfId="29311" xr:uid="{81879105-4EAF-4BA8-B05B-5B789E1A005A}"/>
    <cellStyle name="Normal 11 2 3 2" xfId="29312" xr:uid="{FAAFE1C4-D69B-421B-966F-DEC884AD3596}"/>
    <cellStyle name="Normal 11 2 3 3" xfId="29313" xr:uid="{B8FF61DD-A32B-46A2-BD8A-5C576C190B9A}"/>
    <cellStyle name="Normal 11 2 3_AVA DVA EL" xfId="29314" xr:uid="{504D986E-4231-41D1-AE83-60927BD0C88C}"/>
    <cellStyle name="Normal 11 2 4" xfId="29315" xr:uid="{213B1E17-9584-4036-99F1-78BA2D841FA7}"/>
    <cellStyle name="Normal 11 2 4 2" xfId="29316" xr:uid="{2AF55B53-0D94-4EB5-ACC8-1587A6632132}"/>
    <cellStyle name="Normal 11 2 4 3" xfId="29317" xr:uid="{7B044DA7-19E9-4A61-ABAC-5C4DCB2CD8FC}"/>
    <cellStyle name="Normal 11 2 4_AVA DVA EL" xfId="29318" xr:uid="{CBCF2292-622F-462D-B56E-C01BC7F55AAF}"/>
    <cellStyle name="Normal 11 2 5" xfId="29319" xr:uid="{FF703ECF-F03A-40B6-912D-F92B7841FD9A}"/>
    <cellStyle name="Normal 11 2 5 2" xfId="29320" xr:uid="{F8995A35-665F-45F2-B288-60BAE1FA0698}"/>
    <cellStyle name="Normal 11 2 5 3" xfId="29321" xr:uid="{CE34C3E2-C2B2-46BA-B7A5-50564C86D6A1}"/>
    <cellStyle name="Normal 11 2 5_AVA DVA EL" xfId="29322" xr:uid="{B65CDB54-3D79-4999-84DA-46376D3CD1DE}"/>
    <cellStyle name="Normal 11 2 6" xfId="29323" xr:uid="{26DF2220-2A93-4592-96A2-D5731CA05990}"/>
    <cellStyle name="Normal 11 2 6 2" xfId="29324" xr:uid="{C1CB8779-8A7C-42C5-941A-B932C57504DB}"/>
    <cellStyle name="Normal 11 2 6 3" xfId="29325" xr:uid="{A380D0CD-49D5-4B63-82F9-411BE1C6927B}"/>
    <cellStyle name="Normal 11 2 6_AVA DVA EL" xfId="29326" xr:uid="{981ABB57-7892-4F01-9413-F3EB1092EB7A}"/>
    <cellStyle name="Normal 11 2 7" xfId="29327" xr:uid="{C0B623F7-B067-45DF-A7CD-82C24AB4F7F0}"/>
    <cellStyle name="Normal 11 2 7 2" xfId="29328" xr:uid="{47DBEC7C-F00D-4038-9ED0-8164F76456CF}"/>
    <cellStyle name="Normal 11 2 7 3" xfId="29329" xr:uid="{DE9AFF06-908C-454C-BE0B-37B6D7372B81}"/>
    <cellStyle name="Normal 11 2 7_AVA DVA EL" xfId="29330" xr:uid="{248270FE-06A5-477A-887B-40C36A9284E2}"/>
    <cellStyle name="Normal 11 2 8" xfId="29331" xr:uid="{76DFA3DA-B7BE-4A7B-9B89-EB47E5FFD353}"/>
    <cellStyle name="Normal 11 2 8 2" xfId="29332" xr:uid="{FC8C5634-0A2F-454E-BF46-4A0167F3D973}"/>
    <cellStyle name="Normal 11 2 8 3" xfId="29333" xr:uid="{119DE269-E6CA-4710-9E15-C92C79DBF6BA}"/>
    <cellStyle name="Normal 11 2 8_AVA DVA EL" xfId="29334" xr:uid="{B7DE3E93-E12D-424C-AA20-AC9F9169F8F5}"/>
    <cellStyle name="Normal 11 2 9" xfId="29335" xr:uid="{E2181B63-D9C6-423A-BDE3-804B5A4D097F}"/>
    <cellStyle name="Normal 11 2 9 2" xfId="29336" xr:uid="{824EEAC2-C046-4C23-81E6-71EA3748855B}"/>
    <cellStyle name="Normal 11 2 9 3" xfId="29337" xr:uid="{D28AC2A7-EF0C-47D7-BE07-95C48B920032}"/>
    <cellStyle name="Normal 11 2 9_AVA DVA EL" xfId="29338" xr:uid="{CF5BE890-A029-48BC-980D-B2544D6D7F25}"/>
    <cellStyle name="Normal 11 2_AVA DVA EL" xfId="29339" xr:uid="{0C4FAE0F-1EA9-421F-B7AB-A5D8EEAD1347}"/>
    <cellStyle name="Normal 11 20" xfId="29340" xr:uid="{D326FEDA-BD72-4B20-A618-0ED43DD3CEE2}"/>
    <cellStyle name="Normal 11 21" xfId="29341" xr:uid="{47319204-FF91-430B-8B2A-6435682E5FE4}"/>
    <cellStyle name="Normal 11 3" xfId="7716" xr:uid="{FBF52D5E-6534-4639-97CD-4A591EA92238}"/>
    <cellStyle name="Normal 11 3 2" xfId="29342" xr:uid="{60E06DAA-5423-4281-9B00-719595DC7A57}"/>
    <cellStyle name="Normal 11 3 2 2" xfId="29343" xr:uid="{A6504065-9FD8-418F-9BE3-2E5C0A541B6E}"/>
    <cellStyle name="Normal 11 3 2 3" xfId="29344" xr:uid="{24D453CE-5AD3-4CAB-99BD-4DB600913C33}"/>
    <cellStyle name="Normal 11 3 2_AVA DVA EL" xfId="29345" xr:uid="{75278C49-E108-4C27-92E5-BC93C6EB6C15}"/>
    <cellStyle name="Normal 11 3 3" xfId="29346" xr:uid="{F5F91466-7236-4244-A814-C1A3551B08C5}"/>
    <cellStyle name="Normal 11 3_AVA DVA EL" xfId="29347" xr:uid="{0EC75A97-D752-490B-85E0-6B02A90A402E}"/>
    <cellStyle name="Normal 11 4" xfId="7717" xr:uid="{5E05E763-D0C4-4A9E-AB1D-F3613AD2A630}"/>
    <cellStyle name="Normal 11 4 2" xfId="29348" xr:uid="{4DD2B192-3A62-47AC-8C33-875EC571A9E3}"/>
    <cellStyle name="Normal 11 4 2 2" xfId="29349" xr:uid="{BC995988-403A-4F0E-A34C-95B2C2C915DC}"/>
    <cellStyle name="Normal 11 4 2 3" xfId="29350" xr:uid="{970A5645-820A-417A-9E1D-DB209C9E7963}"/>
    <cellStyle name="Normal 11 4 2_AVA DVA EL" xfId="29351" xr:uid="{8AA0B2AD-6F48-4035-BF1D-8B9AAEA85B31}"/>
    <cellStyle name="Normal 11 4 3" xfId="29352" xr:uid="{94E1D44A-3BE5-4673-8523-EB55585BE792}"/>
    <cellStyle name="Normal 11 4_AVA DVA EL" xfId="29353" xr:uid="{4B94EDB8-8B93-4440-A13A-4619A041BE59}"/>
    <cellStyle name="Normal 11 5" xfId="29354" xr:uid="{354FA764-3E33-49DB-8E15-B361C50740EA}"/>
    <cellStyle name="Normal 11 5 2" xfId="29355" xr:uid="{C9AF7E4E-5EED-4C14-9920-077A9256AEC2}"/>
    <cellStyle name="Normal 11 5 2 2" xfId="29356" xr:uid="{FE43A4BC-D0B9-440E-BC3F-1C2F343BA5DB}"/>
    <cellStyle name="Normal 11 5 2 3" xfId="29357" xr:uid="{5FD72F57-A032-4D9D-95B3-835DCA37381B}"/>
    <cellStyle name="Normal 11 5 2_AVA DVA EL" xfId="29358" xr:uid="{6B47E663-1D90-4C69-9179-2C0DC012D06C}"/>
    <cellStyle name="Normal 11 5 3" xfId="29359" xr:uid="{6816C5AB-0385-44D5-9B85-EA945B5FB5D2}"/>
    <cellStyle name="Normal 11 5_AVA DVA EL" xfId="29360" xr:uid="{4DDBA327-4D6F-46CE-ADDA-6766EFD4EC2A}"/>
    <cellStyle name="Normal 11 6" xfId="29361" xr:uid="{3452853B-F9C5-4BC5-A5DD-87EFBDDEDB85}"/>
    <cellStyle name="Normal 11 6 2" xfId="29362" xr:uid="{F52F9871-5894-4C11-A5CD-0C8F9A6DB99D}"/>
    <cellStyle name="Normal 11 6 2 2" xfId="29363" xr:uid="{21C43CB2-43D6-418C-BF41-5C02EFB77721}"/>
    <cellStyle name="Normal 11 6 2 3" xfId="29364" xr:uid="{F417B0A2-D402-4A31-9DFF-F4FA350999F0}"/>
    <cellStyle name="Normal 11 6 2_AVA DVA EL" xfId="29365" xr:uid="{635996D0-2E5E-4146-9CFF-884A3D2DD665}"/>
    <cellStyle name="Normal 11 6 3" xfId="29366" xr:uid="{50D4FAD1-347C-4BBF-8DF9-DD892AA5C765}"/>
    <cellStyle name="Normal 11 6_AVA DVA EL" xfId="29367" xr:uid="{5B5E855C-1D20-4C37-9057-323878AF4576}"/>
    <cellStyle name="Normal 11 7" xfId="29368" xr:uid="{DF8B15E0-77F2-431B-9E7A-79A0B6AB7A4C}"/>
    <cellStyle name="Normal 11 7 2" xfId="29369" xr:uid="{59DCC290-02CA-42C6-8042-F8A939E60EC5}"/>
    <cellStyle name="Normal 11 7 2 2" xfId="29370" xr:uid="{F317DDD1-C91E-4C99-9B6D-B0E1C98EAF16}"/>
    <cellStyle name="Normal 11 7 2 3" xfId="29371" xr:uid="{917AC07F-FCF6-44DB-A928-340ED1FA4B3D}"/>
    <cellStyle name="Normal 11 7 2_AVA DVA EL" xfId="29372" xr:uid="{CAB0B090-58A5-45F4-9E73-E404F31F0E42}"/>
    <cellStyle name="Normal 11 7 3" xfId="29373" xr:uid="{7E1CA3BD-F074-4D71-B952-4DC7C5927C73}"/>
    <cellStyle name="Normal 11 7_AVA DVA EL" xfId="29374" xr:uid="{EE260648-A2C1-4DBE-9E4D-05D25FB1D4FC}"/>
    <cellStyle name="Normal 11 8" xfId="29375" xr:uid="{3CBDCEE0-BAE4-4686-A2A1-0EBA7924730E}"/>
    <cellStyle name="Normal 11 8 2" xfId="29376" xr:uid="{07E07733-CA50-4A38-B564-922DBD4E41CC}"/>
    <cellStyle name="Normal 11 8 2 2" xfId="29377" xr:uid="{9168E5A8-75B0-48A6-8072-174089F8E1C4}"/>
    <cellStyle name="Normal 11 8 2 3" xfId="29378" xr:uid="{45B3E1E4-1C68-47F0-9B9A-64E17778FB07}"/>
    <cellStyle name="Normal 11 8 2_AVA DVA EL" xfId="29379" xr:uid="{6283282B-6FD0-4927-AB84-F6529A907234}"/>
    <cellStyle name="Normal 11 8 3" xfId="29380" xr:uid="{7A12D910-C331-45AA-9AC2-6631BD1F2C8D}"/>
    <cellStyle name="Normal 11 8_AVA DVA EL" xfId="29381" xr:uid="{0903EB1A-9D28-446E-96C8-672B1A6925FF}"/>
    <cellStyle name="Normal 11 9" xfId="29382" xr:uid="{32D2207E-3F46-4FC5-8A7B-3BEA9E49DC94}"/>
    <cellStyle name="Normal 11 9 2" xfId="29383" xr:uid="{13A45F93-FD27-4478-A06F-52EF291CF9B3}"/>
    <cellStyle name="Normal 11 9 2 2" xfId="29384" xr:uid="{13F61FA4-A554-4291-BE8B-8F3004C428DE}"/>
    <cellStyle name="Normal 11 9 2 3" xfId="29385" xr:uid="{508EED90-DB70-45C4-886B-48B1863FD880}"/>
    <cellStyle name="Normal 11 9 2_AVA DVA EL" xfId="29386" xr:uid="{ED3AF6C8-5721-48B8-B13F-A4A86900C4C4}"/>
    <cellStyle name="Normal 11 9 3" xfId="29387" xr:uid="{C55957A3-9366-4DC2-9BC3-9DDF29157229}"/>
    <cellStyle name="Normal 11 9 3 2" xfId="29388" xr:uid="{6FEE7BE3-B877-4641-9D75-5D6B7D68C9A6}"/>
    <cellStyle name="Normal 11 9 3 3" xfId="29389" xr:uid="{1C7931D8-B889-46C2-86D3-95D731E474F8}"/>
    <cellStyle name="Normal 11 9 3_AVA DVA EL" xfId="29390" xr:uid="{9B6F9750-73D7-4CB8-9F72-2D6E68AF65DA}"/>
    <cellStyle name="Normal 11 9 4" xfId="29391" xr:uid="{D349B68D-E62A-440C-B742-09C73FE8A208}"/>
    <cellStyle name="Normal 11 9_AVA DVA EL" xfId="29392" xr:uid="{9CD35600-0692-464B-A656-824E9A2AD2EB}"/>
    <cellStyle name="Normal 11_3Q19" xfId="7718" xr:uid="{D1558F67-0B92-490D-8B1C-CCF5878FCE61}"/>
    <cellStyle name="Normal 110" xfId="29393" xr:uid="{8FF5E7E8-F898-4531-A9B5-77F6C7BE8292}"/>
    <cellStyle name="Normal 111" xfId="29394" xr:uid="{7683FDEC-041C-4123-A5D7-88DD8BB37930}"/>
    <cellStyle name="Normal 112" xfId="29395" xr:uid="{8EC6B762-CDD2-4ADD-84EA-051C05BAA19F}"/>
    <cellStyle name="Normal 113" xfId="29396" xr:uid="{E26446A6-6AEE-4074-837D-348C069C8D51}"/>
    <cellStyle name="Normal 114" xfId="29397" xr:uid="{A8F4EA6A-D8E6-4CB9-AD34-B4EA5723690D}"/>
    <cellStyle name="Normal 115" xfId="29398" xr:uid="{337421F6-68DE-49FD-9AEA-B3854AEF4372}"/>
    <cellStyle name="Normal 116" xfId="29399" xr:uid="{E12E68DE-CDE4-4566-88AB-B9D730A465ED}"/>
    <cellStyle name="Normal 117" xfId="29400" xr:uid="{52100C17-AD09-4586-8AA8-B48395D27D0F}"/>
    <cellStyle name="Normal 119" xfId="29401" xr:uid="{A9838823-2586-4194-A8B5-0FA30EE3C840}"/>
    <cellStyle name="Normal 12" xfId="7719" xr:uid="{68EC2660-F1B6-44B6-8374-F840B6CFA3D8}"/>
    <cellStyle name="Normal 12 2" xfId="7720" xr:uid="{8174F167-3764-4D19-B46D-B38917B50607}"/>
    <cellStyle name="Normal 12 2 2" xfId="29402" xr:uid="{43A5C375-3EE9-4C5A-AAA8-1F79C178ADBD}"/>
    <cellStyle name="Normal 12 2 2 2" xfId="29403" xr:uid="{D0C4FFC9-9E33-493F-A41C-440DA7321C1E}"/>
    <cellStyle name="Normal 12 2 2 2 2" xfId="29404" xr:uid="{8C097090-B6E5-4755-88CB-5B307FDFCB5A}"/>
    <cellStyle name="Normal 12 2 2 2 3" xfId="29405" xr:uid="{B12D4E5B-3E97-4885-B273-2D6DF457B9AC}"/>
    <cellStyle name="Normal 12 2 2 2_AVA DVA EL" xfId="29406" xr:uid="{726C873C-6077-4BCA-84F2-7CFD84B37CF8}"/>
    <cellStyle name="Normal 12 2 2 3" xfId="29407" xr:uid="{9D15802E-4BC9-41EB-BA81-EF3A0834C660}"/>
    <cellStyle name="Normal 12 2 2 4" xfId="29408" xr:uid="{C6C94897-79E3-4068-BC39-0385378D75C9}"/>
    <cellStyle name="Normal 12 2 2_AVA DVA EL" xfId="29409" xr:uid="{58C52A17-75A8-4B59-96A2-F71F1D9A7075}"/>
    <cellStyle name="Normal 12 2 3" xfId="29410" xr:uid="{7650FFD3-1577-41FB-988B-5589F05E6550}"/>
    <cellStyle name="Normal 12 2 3 2" xfId="29411" xr:uid="{08A8730F-5437-49F1-A9DC-5CE80AC2397F}"/>
    <cellStyle name="Normal 12 2 3 3" xfId="29412" xr:uid="{8B97C446-A1B9-4C0E-97A6-B9644FBE8730}"/>
    <cellStyle name="Normal 12 2 3_AVA DVA EL" xfId="29413" xr:uid="{72A0A06D-E658-4833-A202-6ED9C0FE5273}"/>
    <cellStyle name="Normal 12 2 4" xfId="29414" xr:uid="{479A74C0-C933-4474-81B1-9A3C7DD61808}"/>
    <cellStyle name="Normal 12 2 4 2" xfId="29415" xr:uid="{D14EAFD1-A358-475D-960F-EBBAFECF2987}"/>
    <cellStyle name="Normal 12 2 4_AVA DVA EL" xfId="29416" xr:uid="{BB57DE2B-2064-4518-85AB-9898CEFD6083}"/>
    <cellStyle name="Normal 12 2_Adj_comprehensive_income_Trends" xfId="41605" xr:uid="{DC93A6F3-FF31-40EE-A306-1A41A091DAD7}"/>
    <cellStyle name="Normal 12 3" xfId="7721" xr:uid="{F63BD1B8-9F87-455D-B31E-4D5F125BD15E}"/>
    <cellStyle name="Normal 12 3 2" xfId="29417" xr:uid="{DF6C8B22-220A-4D65-9950-0442A53D286B}"/>
    <cellStyle name="Normal 12 3 2 2" xfId="29418" xr:uid="{E15D227A-B82E-449B-B108-6511CC4F4C46}"/>
    <cellStyle name="Normal 12 3 2 3" xfId="29419" xr:uid="{3B2420EF-5254-4F2B-B473-C446FA3780F2}"/>
    <cellStyle name="Normal 12 3 2_AVA DVA EL" xfId="29420" xr:uid="{6EA2C084-0F48-4B60-88AB-E4D59EFAE993}"/>
    <cellStyle name="Normal 12 3 3" xfId="29421" xr:uid="{62665255-8401-4AA8-B116-5B082F499A56}"/>
    <cellStyle name="Normal 12 3 3 2" xfId="29422" xr:uid="{38802B55-07E0-4817-90A7-F14C2D6D0672}"/>
    <cellStyle name="Normal 12 3 3 3" xfId="29423" xr:uid="{6BA0D9DB-1169-473D-8E19-7549A83E1221}"/>
    <cellStyle name="Normal 12 3 3_AVA DVA EL" xfId="29424" xr:uid="{409D0E62-3CD7-4495-B781-2A548B682933}"/>
    <cellStyle name="Normal 12 3 4" xfId="29425" xr:uid="{412BC164-D793-47EC-B46C-581FC18DECE6}"/>
    <cellStyle name="Normal 12 3_AVA DVA EL" xfId="29426" xr:uid="{505067F3-FF37-4740-AE47-83DBF49A1ADE}"/>
    <cellStyle name="Normal 12 4" xfId="7722" xr:uid="{0812078D-4A09-4FA9-A9A8-8E8B9D599DEE}"/>
    <cellStyle name="Normal 12 4 2" xfId="29427" xr:uid="{D314409C-DBB8-4C26-AF90-C59FC7B6718C}"/>
    <cellStyle name="Normal 12 4 2 2" xfId="29428" xr:uid="{3197F6D4-36EA-4B62-9BB4-CAAE6AA060C9}"/>
    <cellStyle name="Normal 12 4 2 3" xfId="29429" xr:uid="{7C1440A5-E959-4CA2-A11D-CF5065961785}"/>
    <cellStyle name="Normal 12 4 2_AVA DVA EL" xfId="29430" xr:uid="{617E9F69-FA1A-4A18-AC05-3F05D8FB9250}"/>
    <cellStyle name="Normal 12 4 3" xfId="29431" xr:uid="{3D747BDD-03EF-4B41-AA31-FEC79FC4DB41}"/>
    <cellStyle name="Normal 12 4 3 2" xfId="29432" xr:uid="{EC5D8ED5-F673-4393-B7E1-35D185E876F0}"/>
    <cellStyle name="Normal 12 4 3 3" xfId="29433" xr:uid="{4FC0618C-FFF1-420B-B256-4BD54B87279E}"/>
    <cellStyle name="Normal 12 4 3_AVA DVA EL" xfId="29434" xr:uid="{5019A284-874E-42B9-AE48-6C677F669954}"/>
    <cellStyle name="Normal 12 4 4" xfId="29435" xr:uid="{F41A1555-ADE5-4D0A-A3C3-4FF92BFB489F}"/>
    <cellStyle name="Normal 12 4_AVA DVA EL" xfId="29436" xr:uid="{9480B0A3-EAB3-4B91-93F9-A8B2419815C7}"/>
    <cellStyle name="Normal 12 5" xfId="29437" xr:uid="{993C7C5A-7C3B-45E3-8DF5-FD4EDB4944CF}"/>
    <cellStyle name="Normal 12 5 2" xfId="29438" xr:uid="{E61EABA5-350B-48E8-862F-1BC13A8B25AE}"/>
    <cellStyle name="Normal 12 5 2 2" xfId="29439" xr:uid="{7D6C9C28-39A1-40D4-A4EB-443A36DB25B8}"/>
    <cellStyle name="Normal 12 5 2 3" xfId="29440" xr:uid="{D7277391-1627-401F-989C-FD9BC00E89F3}"/>
    <cellStyle name="Normal 12 5 2_AVA DVA EL" xfId="29441" xr:uid="{9A5C57BC-2DA1-4D2E-9F61-4D12B7F7C789}"/>
    <cellStyle name="Normal 12 5 3" xfId="29442" xr:uid="{8AEBDDCC-0E14-4DB3-8CA0-3A6B74181290}"/>
    <cellStyle name="Normal 12 5 3 2" xfId="29443" xr:uid="{F59AE52A-8589-48EC-9DDE-7F396B7A4D73}"/>
    <cellStyle name="Normal 12 5 3 3" xfId="29444" xr:uid="{3792ABD0-95F2-434B-B6F1-5A1AD09AADEA}"/>
    <cellStyle name="Normal 12 5 3_AVA DVA EL" xfId="29445" xr:uid="{CC18708E-1E9E-4938-AA3A-D1BAD82B86DA}"/>
    <cellStyle name="Normal 12 5 4" xfId="29446" xr:uid="{E159924E-CFEE-464E-89B0-7C80B337FDF5}"/>
    <cellStyle name="Normal 12 5_AVA DVA EL" xfId="29447" xr:uid="{174C240E-7681-4154-996A-E14456E1637D}"/>
    <cellStyle name="Normal 12 6" xfId="29448" xr:uid="{1F80FCA4-56EB-4C8C-8B67-DD01C5A191F7}"/>
    <cellStyle name="Normal 12 6 2" xfId="29449" xr:uid="{EF61CB8B-2FFB-4B46-87D1-89071AEF029F}"/>
    <cellStyle name="Normal 12 6 2 2" xfId="29450" xr:uid="{83BA432B-B285-4EC1-93DC-E64AA23D528F}"/>
    <cellStyle name="Normal 12 6 2 3" xfId="29451" xr:uid="{CF1770B2-5290-427C-B1BD-F09320E02A91}"/>
    <cellStyle name="Normal 12 6 2_AVA DVA EL" xfId="29452" xr:uid="{BAF9AB39-498C-4976-99AD-712DF612A227}"/>
    <cellStyle name="Normal 12 6 3" xfId="29453" xr:uid="{B4B46E82-3F95-43E0-B886-61A453C0F3D9}"/>
    <cellStyle name="Normal 12 6_AVA DVA EL" xfId="29454" xr:uid="{8930FD2F-1DEA-4FF3-B739-80344E10934D}"/>
    <cellStyle name="Normal 12 7" xfId="29455" xr:uid="{B5142F53-0A58-423E-9530-EA1B5D06CFE9}"/>
    <cellStyle name="Normal 12 7 2" xfId="29456" xr:uid="{04D4B19A-8C0F-4867-A439-E36EA85CF2AF}"/>
    <cellStyle name="Normal 12 7 3" xfId="29457" xr:uid="{014A8816-B541-4F89-9BB0-9A6CA5014912}"/>
    <cellStyle name="Normal 12 7_AVA DVA EL" xfId="29458" xr:uid="{982BAD59-B5C3-4D7C-87BA-DDE642E2A25D}"/>
    <cellStyle name="Normal 12 8" xfId="29459" xr:uid="{95255934-C4EC-47CD-9491-C4D34BC6619D}"/>
    <cellStyle name="Normal 12 8 2" xfId="29460" xr:uid="{C903B688-BA1A-4DF5-BB8B-582A2B216E03}"/>
    <cellStyle name="Normal 12 8 3" xfId="29461" xr:uid="{DA52064A-9D7E-48A8-A12F-5DC70ED97279}"/>
    <cellStyle name="Normal 12 8_AVA DVA EL" xfId="29462" xr:uid="{6DEAC6F3-3AE8-41C1-AEF8-96953772E4A2}"/>
    <cellStyle name="Normal 12_3Q19" xfId="7723" xr:uid="{73E4AF77-720F-4DA1-835A-5E5EF61F2E31}"/>
    <cellStyle name="Normal 120" xfId="29463" xr:uid="{FF28A646-20E6-472A-9680-05A88482DD95}"/>
    <cellStyle name="Normal 121" xfId="29464" xr:uid="{569BCD63-2523-4BCB-BAAA-3F8FE9A5C2ED}"/>
    <cellStyle name="Normal 13" xfId="7724" xr:uid="{D9323F43-D5DE-463B-A42F-67D21409099D}"/>
    <cellStyle name="Normal 13 10" xfId="29465" xr:uid="{B19C0315-0461-490D-8F78-53DBC2AFDE27}"/>
    <cellStyle name="Normal 13 10 2" xfId="29466" xr:uid="{9B013C5E-2B7E-4D5E-8AF0-6897CFE39BCE}"/>
    <cellStyle name="Normal 13 10_AVA DVA EL" xfId="29467" xr:uid="{3C8B4C11-A267-4733-A6A6-AB8DE6105F0F}"/>
    <cellStyle name="Normal 13 11" xfId="29468" xr:uid="{2FA8660E-784A-4493-861F-9FACFF26DF35}"/>
    <cellStyle name="Normal 13 2" xfId="7725" xr:uid="{1D9CD2DF-5B77-4574-B219-A8AD3813EB71}"/>
    <cellStyle name="Normal 13 2 2" xfId="29469" xr:uid="{BA1236C2-7BD1-49E6-8330-7BC94DD11DD6}"/>
    <cellStyle name="Normal 13 2 2 2" xfId="29470" xr:uid="{80F706D9-9F08-49CD-90F3-EF17ABE30AA1}"/>
    <cellStyle name="Normal 13 2 2 2 2" xfId="29471" xr:uid="{9A1DC344-C30B-4373-98D7-90597E5F1724}"/>
    <cellStyle name="Normal 13 2 2 2 3" xfId="29472" xr:uid="{9619AAFB-D63C-4185-9BD4-AB11090EFE5A}"/>
    <cellStyle name="Normal 13 2 2 2_AVA DVA EL" xfId="29473" xr:uid="{D306B594-102C-4CE5-9CF7-4A711B8CFB83}"/>
    <cellStyle name="Normal 13 2 2 3" xfId="29474" xr:uid="{37F788A1-2049-4D3B-8500-1741EA4F62D3}"/>
    <cellStyle name="Normal 13 2 2 3 2" xfId="29475" xr:uid="{BBD5B7C2-27E2-4EE7-8AEF-786142B5B20E}"/>
    <cellStyle name="Normal 13 2 2 3_AVA DVA EL" xfId="29476" xr:uid="{5258808C-627B-4CFD-BF4C-A2D3E8211016}"/>
    <cellStyle name="Normal 13 2 2 4" xfId="29477" xr:uid="{E79181C4-1C35-4491-8597-2B6E3462B872}"/>
    <cellStyle name="Normal 13 2 2 5" xfId="29478" xr:uid="{590C79A6-DE8E-4FFB-82CE-D1024AC85694}"/>
    <cellStyle name="Normal 13 2 2_AVA DVA EL" xfId="29479" xr:uid="{814513CC-2210-4EA2-81F7-17DDD6449648}"/>
    <cellStyle name="Normal 13 2 3" xfId="29480" xr:uid="{088884E2-AEE5-4855-ACBA-012A4A3ED851}"/>
    <cellStyle name="Normal 13 2 3 2" xfId="29481" xr:uid="{E1CB8842-00F2-48D5-8B4D-576A9F4D46A4}"/>
    <cellStyle name="Normal 13 2 3 2 2" xfId="29482" xr:uid="{38447CD7-0F8D-42B4-9B56-EEFBF7D17ADE}"/>
    <cellStyle name="Normal 13 2 3 2_AVA DVA EL" xfId="29483" xr:uid="{C59FB1DA-D383-441C-B6A3-989CB1E0F24B}"/>
    <cellStyle name="Normal 13 2 3 3" xfId="29484" xr:uid="{F30817EB-AE0B-4145-B1A1-272D51E96B7D}"/>
    <cellStyle name="Normal 13 2 3 4" xfId="29485" xr:uid="{ED26AD79-CCA6-4811-A7E5-00702EA145EF}"/>
    <cellStyle name="Normal 13 2 3_AVA DVA EL" xfId="29486" xr:uid="{85AC26C0-D7DF-4D75-B12C-BE6184427EB0}"/>
    <cellStyle name="Normal 13 2 4" xfId="29487" xr:uid="{98945A18-D607-41D2-AD71-77EDE1BDEFEE}"/>
    <cellStyle name="Normal 13 2 4 2" xfId="29488" xr:uid="{B7D38786-44CE-4721-8CA5-1BF98E272644}"/>
    <cellStyle name="Normal 13 2 4 2 2" xfId="29489" xr:uid="{61CAF8BF-1547-4461-980D-2F853CCD465F}"/>
    <cellStyle name="Normal 13 2 4 2_AVA DVA EL" xfId="29490" xr:uid="{9658E4DD-2C91-4159-B5E0-CD45E2E720E1}"/>
    <cellStyle name="Normal 13 2 4 3" xfId="29491" xr:uid="{5FDA987C-2856-459F-8F45-55A20892E394}"/>
    <cellStyle name="Normal 13 2 4 4" xfId="29492" xr:uid="{4DF91BFD-9FB7-4D02-9B24-7E780E67EBD0}"/>
    <cellStyle name="Normal 13 2 4_AVA DVA EL" xfId="29493" xr:uid="{334B8005-A257-4416-9B23-B2FE458DB029}"/>
    <cellStyle name="Normal 13 2 5" xfId="29494" xr:uid="{4D00AEDF-3171-42E8-A347-3CDE6B20F4EC}"/>
    <cellStyle name="Normal 13 2 5 2" xfId="29495" xr:uid="{BB9BA4E8-6C8A-4E97-ADB7-6D0DA131F028}"/>
    <cellStyle name="Normal 13 2 5 3" xfId="29496" xr:uid="{1A3D734B-A41E-4E18-8DA1-0CC44695B9AC}"/>
    <cellStyle name="Normal 13 2 5_AVA DVA EL" xfId="29497" xr:uid="{E916B43C-5446-40C8-B31B-1EFE052A5EBA}"/>
    <cellStyle name="Normal 13 2 6" xfId="29498" xr:uid="{BA5638E0-2DA7-4924-904C-B907304F5185}"/>
    <cellStyle name="Normal 13 2 6 2" xfId="29499" xr:uid="{604F4C0E-012F-4EAD-A2A7-EB56D78B5B7F}"/>
    <cellStyle name="Normal 13 2 6_AVA DVA EL" xfId="29500" xr:uid="{58D88DE5-FBC5-43F1-81A4-4A8D35C0A934}"/>
    <cellStyle name="Normal 13 2 7" xfId="29501" xr:uid="{966CBDA1-2E87-4237-8A79-28CAF4DA861B}"/>
    <cellStyle name="Normal 13 2 8" xfId="29502" xr:uid="{AB974037-EE4F-4754-BAE4-CF20EFFC23BE}"/>
    <cellStyle name="Normal 13 2_AVA DVA EL" xfId="29503" xr:uid="{039190DF-23AC-4C25-9E02-09B0FEB67270}"/>
    <cellStyle name="Normal 13 3" xfId="7726" xr:uid="{F57BD89C-E987-4355-8268-12F05D67C36F}"/>
    <cellStyle name="Normal 13 3 2" xfId="29504" xr:uid="{4CE077C0-4ECF-4DE9-AA91-D3C1218AB711}"/>
    <cellStyle name="Normal 13 3 2 2" xfId="29505" xr:uid="{EDCFACE4-53C0-4412-8831-0C832FEC9775}"/>
    <cellStyle name="Normal 13 3 2 3" xfId="29506" xr:uid="{80A1D26C-F9EB-401B-B563-D18A9A50B4B9}"/>
    <cellStyle name="Normal 13 3 2_AVA DVA EL" xfId="29507" xr:uid="{4739FBE5-DE8B-4E49-A4E7-5534C86F4378}"/>
    <cellStyle name="Normal 13 3 3" xfId="29508" xr:uid="{3138446B-9E8E-408B-BA2C-2727CA244051}"/>
    <cellStyle name="Normal 13 3 3 2" xfId="29509" xr:uid="{D71F5411-CDF3-4B24-98FC-C709173C158C}"/>
    <cellStyle name="Normal 13 3 3_AVA DVA EL" xfId="29510" xr:uid="{AE2A590A-0547-41C8-A39C-767345ECCE4A}"/>
    <cellStyle name="Normal 13 3 4" xfId="29511" xr:uid="{6BA0F8DF-9243-4CAC-BDEA-E283DB0A3665}"/>
    <cellStyle name="Normal 13 3 5" xfId="29512" xr:uid="{BF482A68-32FE-44F9-B67F-26C57CD831A8}"/>
    <cellStyle name="Normal 13 3_AVA DVA EL" xfId="29513" xr:uid="{ED6E606D-F503-4AD4-B01B-385B17CDB8AC}"/>
    <cellStyle name="Normal 13 4" xfId="7727" xr:uid="{3B91CBB5-659B-4236-8F73-5D2E11E45AF0}"/>
    <cellStyle name="Normal 13 4 2" xfId="29514" xr:uid="{83E0B810-6C3E-47E8-8B88-3A26C9282926}"/>
    <cellStyle name="Normal 13 4 2 2" xfId="29515" xr:uid="{EAE7BAEE-20A1-4968-81FF-2C211F4438AE}"/>
    <cellStyle name="Normal 13 4 2 3" xfId="29516" xr:uid="{9F92443A-2024-4CF5-BF5E-EAB53E5338B7}"/>
    <cellStyle name="Normal 13 4 2_AVA DVA EL" xfId="29517" xr:uid="{2574CEB4-FF92-4919-BB54-E649F0F97432}"/>
    <cellStyle name="Normal 13 4 3" xfId="29518" xr:uid="{C74C1D89-8FC1-474B-838A-F341A16C6EA8}"/>
    <cellStyle name="Normal 13 4 3 2" xfId="29519" xr:uid="{956BA68A-3A75-47B4-A41F-9EA9913EC166}"/>
    <cellStyle name="Normal 13 4 3_AVA DVA EL" xfId="29520" xr:uid="{8B0B6277-DEE8-472A-A86B-66474F0DD176}"/>
    <cellStyle name="Normal 13 4 4" xfId="29521" xr:uid="{5584D1CF-744E-499E-B856-69CBEA6D3BA9}"/>
    <cellStyle name="Normal 13 4 5" xfId="29522" xr:uid="{5ED050BD-2153-4AA8-BBC1-1BBD5A69FB28}"/>
    <cellStyle name="Normal 13 4_AVA DVA EL" xfId="29523" xr:uid="{5FFA61CA-71CE-444C-9470-3C1B8323675B}"/>
    <cellStyle name="Normal 13 5" xfId="29524" xr:uid="{6288B928-7E3C-44EB-93E6-474B5BFB7621}"/>
    <cellStyle name="Normal 13 5 2" xfId="29525" xr:uid="{AFE454CA-2B50-44A9-BFC1-22E1D8D65173}"/>
    <cellStyle name="Normal 13 5 2 2" xfId="29526" xr:uid="{70D6095C-1273-4DF0-B904-CDB779B7E31B}"/>
    <cellStyle name="Normal 13 5 2 3" xfId="29527" xr:uid="{62F56BF4-A231-4961-B40A-065FA51A52E4}"/>
    <cellStyle name="Normal 13 5 2_AVA DVA EL" xfId="29528" xr:uid="{F9925886-7E0A-4324-AFF8-3FABF802A24D}"/>
    <cellStyle name="Normal 13 5 3" xfId="29529" xr:uid="{69A79D0C-1C24-4D7D-9A1D-9AE44D9E7236}"/>
    <cellStyle name="Normal 13 5 3 2" xfId="29530" xr:uid="{5462E4A6-E267-4750-8ABA-DEC504C24F71}"/>
    <cellStyle name="Normal 13 5 3_AVA DVA EL" xfId="29531" xr:uid="{63FCC6D6-FDDC-49D5-AA57-7B9605FE665C}"/>
    <cellStyle name="Normal 13 5 4" xfId="29532" xr:uid="{16F40C7D-C78D-4639-A3CB-8E92C46CF2FC}"/>
    <cellStyle name="Normal 13 5 5" xfId="29533" xr:uid="{B00BCCA5-5741-4874-B1FC-BF61C31E3420}"/>
    <cellStyle name="Normal 13 5_AVA DVA EL" xfId="29534" xr:uid="{B73DEEE5-5AB7-45F8-A021-136C41CFBCCD}"/>
    <cellStyle name="Normal 13 6" xfId="29535" xr:uid="{390C0506-1E21-425A-8DA2-6CD2489FF224}"/>
    <cellStyle name="Normal 13 6 2" xfId="29536" xr:uid="{65DC2626-82EF-463F-BA27-9E6899F65CB3}"/>
    <cellStyle name="Normal 13 6 2 2" xfId="29537" xr:uid="{B31EFE79-7CF8-44DE-B93C-1BBA6063A864}"/>
    <cellStyle name="Normal 13 6 2 3" xfId="29538" xr:uid="{39C85D9E-D42A-4BE5-ACF3-281F86BA6CD6}"/>
    <cellStyle name="Normal 13 6 2_AVA DVA EL" xfId="29539" xr:uid="{928EC0BA-5974-448B-8452-5508872BC499}"/>
    <cellStyle name="Normal 13 6 3" xfId="29540" xr:uid="{6CCD25EC-DFCF-4496-BE11-DEA928555D09}"/>
    <cellStyle name="Normal 13 6 3 2" xfId="29541" xr:uid="{9AE08F75-1481-4750-9547-112F3CFB94DF}"/>
    <cellStyle name="Normal 13 6 3_AVA DVA EL" xfId="29542" xr:uid="{A667AB34-526D-4836-9083-3111EB84BED8}"/>
    <cellStyle name="Normal 13 6 4" xfId="29543" xr:uid="{1EEB491C-CC2D-4A4F-B6C7-367C6B44931F}"/>
    <cellStyle name="Normal 13 6 5" xfId="29544" xr:uid="{2C22F634-74F5-43F0-B9F2-7F93A8E1A4D9}"/>
    <cellStyle name="Normal 13 6_AVA DVA EL" xfId="29545" xr:uid="{B8DACD0B-9F85-464F-96AD-31108D5F9A04}"/>
    <cellStyle name="Normal 13 7" xfId="29546" xr:uid="{46A9646D-473D-4684-AAD7-C284C661A683}"/>
    <cellStyle name="Normal 13 7 2" xfId="29547" xr:uid="{19C4FA2E-8D73-458F-B380-369AB90774DE}"/>
    <cellStyle name="Normal 13 7 3" xfId="29548" xr:uid="{B84C441E-108C-4A8D-9F81-93119843E99F}"/>
    <cellStyle name="Normal 13 7_AVA DVA EL" xfId="29549" xr:uid="{2A1D6287-C94E-41EB-853B-8A90521152F0}"/>
    <cellStyle name="Normal 13 8" xfId="29550" xr:uid="{16CB1894-72FB-4870-A431-EB495145538D}"/>
    <cellStyle name="Normal 13 8 2" xfId="29551" xr:uid="{B04A8B46-AA0E-45B6-A3E7-5816C6D81FE1}"/>
    <cellStyle name="Normal 13 8 3" xfId="29552" xr:uid="{152817FC-4BB9-46ED-84DB-72E33347FF0B}"/>
    <cellStyle name="Normal 13 8_AVA DVA EL" xfId="29553" xr:uid="{8474CDE1-AF4D-425C-A23E-8C3FFAB7BFAA}"/>
    <cellStyle name="Normal 13 9" xfId="29554" xr:uid="{C359DC3A-2258-43E6-8400-006AE08DED2D}"/>
    <cellStyle name="Normal 13 9 2" xfId="29555" xr:uid="{E1CEEFDA-6902-457F-9688-DF1821575A8C}"/>
    <cellStyle name="Normal 13 9 3" xfId="29556" xr:uid="{6070D659-6BCE-426F-8721-0D832977F088}"/>
    <cellStyle name="Normal 13 9_AVA DVA EL" xfId="29557"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2 2" xfId="42685" xr:uid="{EBA8DA0A-967E-40CB-88E4-51AFF7F19DA3}"/>
    <cellStyle name="Normal 14 2 3" xfId="42686" xr:uid="{5375C4D6-4ACF-49B8-BD09-B8DF38BE79C8}"/>
    <cellStyle name="Normal 14 2 3 2" xfId="42687" xr:uid="{A621234B-9074-442F-ACCE-34993528CE74}"/>
    <cellStyle name="Normal 14 2 4" xfId="42688" xr:uid="{E9989884-E415-48EA-9D29-7B689E04712E}"/>
    <cellStyle name="Normal 14 2 5" xfId="42689" xr:uid="{5EEAF0C3-8CF7-494D-A406-BA87B3A5C370}"/>
    <cellStyle name="Normal 14 2_Loans &amp; comm." xfId="42684" xr:uid="{C70E7E66-E796-4C3C-A5D8-EEB03D641F3F}"/>
    <cellStyle name="Normal 14 3" xfId="7731" xr:uid="{E74B6922-9609-4DB2-BFED-714BBB133116}"/>
    <cellStyle name="Normal 14 3 2" xfId="29558" xr:uid="{1F60557B-3592-4FB9-8889-BD0E415A7FB2}"/>
    <cellStyle name="Normal 14 3_AVA DVA EL" xfId="29559" xr:uid="{2DB05909-D23E-490F-9EB6-CC05C4A2C915}"/>
    <cellStyle name="Normal 14 4" xfId="29560" xr:uid="{58766DCC-0582-45FB-9401-5CCDB35075EE}"/>
    <cellStyle name="Normal 14 4 2" xfId="29561" xr:uid="{DDE82304-E051-434F-A581-BD61C580223B}"/>
    <cellStyle name="Normal 14 4 3" xfId="29562" xr:uid="{A0B97CF6-9A21-412E-AD0B-5369C4F78BCE}"/>
    <cellStyle name="Normal 14 4_AVA DVA EL" xfId="29563" xr:uid="{D3A13969-E927-4CA4-A9FA-E0CFCB402BCC}"/>
    <cellStyle name="Normal 14 5" xfId="29564" xr:uid="{0939EEBC-0DF2-486F-9B8F-736816912109}"/>
    <cellStyle name="Normal 14 5 2" xfId="29565" xr:uid="{5BCC1BF4-C1E4-47CD-B2FB-4E52D600D169}"/>
    <cellStyle name="Normal 14 5 3" xfId="29566" xr:uid="{DE40D93F-BF1D-4DB8-9FBF-08C0839361B1}"/>
    <cellStyle name="Normal 14 5_AVA DVA EL" xfId="29567" xr:uid="{B2C6501C-F071-4D11-B10E-EE024EDAA9FA}"/>
    <cellStyle name="Normal 14 6" xfId="41606" xr:uid="{A6D86167-3611-41F2-83B3-5B91C364CEAD}"/>
    <cellStyle name="Normal 14 7" xfId="42690" xr:uid="{61075B08-4CF4-45D6-856E-845B08F198B1}"/>
    <cellStyle name="Normal 14_3Q19" xfId="7732" xr:uid="{FCFAC7AF-AC5B-47E8-BD3D-D8F2BFB4B7CD}"/>
    <cellStyle name="Normal 15" xfId="7733" xr:uid="{F2A51D9A-C1D7-4E0A-A2CE-96D49099B134}"/>
    <cellStyle name="Normal 15 10" xfId="29568" xr:uid="{6BF368EB-039D-47F6-8B1A-E78349FDBF6D}"/>
    <cellStyle name="Normal 15 2" xfId="7734" xr:uid="{7D714B4C-D820-4E7E-9B30-382B047E7A36}"/>
    <cellStyle name="Normal 15 2 2" xfId="29569" xr:uid="{8A0AD3AE-979D-4F9B-B4D9-D61FAE00E7C7}"/>
    <cellStyle name="Normal 15 2 2 2" xfId="29570" xr:uid="{895F6207-D78F-4D8A-A25D-54D62C5D875B}"/>
    <cellStyle name="Normal 15 2 2 3" xfId="29571" xr:uid="{967F17B9-711B-4EA7-95EF-4CD703CBA020}"/>
    <cellStyle name="Normal 15 2 2_AVA DVA EL" xfId="29572" xr:uid="{602B7676-728D-4070-8404-55873EAD2D2A}"/>
    <cellStyle name="Normal 15 2 3" xfId="29573" xr:uid="{BCA8E1AE-D459-4031-8E0A-987920126C99}"/>
    <cellStyle name="Normal 15 2 4" xfId="29574" xr:uid="{A45AF8DB-4BCF-4E4B-891B-789960956C48}"/>
    <cellStyle name="Normal 15 2_AVA DVA EL" xfId="29575" xr:uid="{9D019551-A97E-4680-AAE2-CFAB1716B61A}"/>
    <cellStyle name="Normal 15 3" xfId="7735" xr:uid="{8956051E-91CB-4E47-8008-56B024C5B71C}"/>
    <cellStyle name="Normal 15 3 2" xfId="7736" xr:uid="{A9FE0F50-C5D4-419F-859F-31B267B4D56B}"/>
    <cellStyle name="Normal 15 3 3" xfId="29576" xr:uid="{B3DA8163-DA5C-42F3-AB32-028E0727AD47}"/>
    <cellStyle name="Normal 15 3_3. Chng in credit spreads" xfId="7737" xr:uid="{412BFEBB-F7F4-420F-BDCE-907F718BA91F}"/>
    <cellStyle name="Normal 15 4" xfId="7738" xr:uid="{4CC308C5-2CD3-4A2F-B9B1-7B8F153E9CE3}"/>
    <cellStyle name="Normal 15 4 2" xfId="29577" xr:uid="{0A53B9DB-13E1-4A03-B87A-6B54B853498A}"/>
    <cellStyle name="Normal 15 4 3" xfId="29578" xr:uid="{F34625BD-4CDC-4AB1-8CB2-A81326E7FF5F}"/>
    <cellStyle name="Normal 15 4_AVA DVA EL" xfId="29579" xr:uid="{7DB47768-DFDC-4575-9AEE-DF86A48341E8}"/>
    <cellStyle name="Normal 15 5" xfId="29580" xr:uid="{CB0DAB9B-8236-4DB8-AA4E-01DAB7AA2264}"/>
    <cellStyle name="Normal 15 5 2" xfId="29581" xr:uid="{CDEB183B-21AE-4BE7-A67A-4BF1F4DF5A6D}"/>
    <cellStyle name="Normal 15 5 3" xfId="29582" xr:uid="{C0DC53AE-A9ED-453E-95B8-0B9B049B3279}"/>
    <cellStyle name="Normal 15 5_AVA DVA EL" xfId="29583" xr:uid="{BA47AF99-A6AB-4F94-9361-714E46459520}"/>
    <cellStyle name="Normal 15 6" xfId="29584" xr:uid="{EA3D93A3-8182-4B50-82AC-3A9471242CBD}"/>
    <cellStyle name="Normal 15 6 2" xfId="29585" xr:uid="{0253BCF9-83E8-4D89-AA66-4100670576C1}"/>
    <cellStyle name="Normal 15 6 3" xfId="29586" xr:uid="{D8B12248-0010-4641-959A-8F588C08D925}"/>
    <cellStyle name="Normal 15 6_AVA DVA EL" xfId="29587" xr:uid="{BA45B135-0276-4441-B243-FBAB3AE99CF5}"/>
    <cellStyle name="Normal 15 7" xfId="29588" xr:uid="{674785F0-F41D-4724-9C9C-0D23E386C6E8}"/>
    <cellStyle name="Normal 15 7 2" xfId="29589" xr:uid="{7E679546-A19F-4C62-9775-BA4181BA0063}"/>
    <cellStyle name="Normal 15 7 3" xfId="29590" xr:uid="{1C7A27D2-E9BE-4CD9-813A-28152A94EE7D}"/>
    <cellStyle name="Normal 15 7_AVA DVA EL" xfId="29591" xr:uid="{B3EF5ECD-5781-49E3-B468-501D35CDA492}"/>
    <cellStyle name="Normal 15 8" xfId="29592" xr:uid="{C4B177D2-643B-4E4A-A49C-47741F350F35}"/>
    <cellStyle name="Normal 15 8 2" xfId="29593" xr:uid="{01C09EAF-C532-4605-B866-B668BB30622D}"/>
    <cellStyle name="Normal 15 8 3" xfId="29594" xr:uid="{76413BB6-FD61-4E75-A4EC-922603A5E68F}"/>
    <cellStyle name="Normal 15 8_AVA DVA EL" xfId="29595" xr:uid="{9F3E801B-30D6-49B8-9328-3F90396A5A93}"/>
    <cellStyle name="Normal 15 9" xfId="29596" xr:uid="{C6252B08-2336-4281-AE8B-BB72690DAD67}"/>
    <cellStyle name="Normal 15 9 2" xfId="29597" xr:uid="{1D2E1609-CA79-406E-AAEF-57B862C275FD}"/>
    <cellStyle name="Normal 15 9 3" xfId="29598" xr:uid="{7263644B-AB84-4634-B6A6-FED77875572C}"/>
    <cellStyle name="Normal 15 9_AVA DVA EL" xfId="29599"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00" xr:uid="{0285355A-C863-4FC8-9264-1A8EF42B062B}"/>
    <cellStyle name="Normal 16 2 3" xfId="29601" xr:uid="{69480B81-E488-4B83-983D-AE27689614AB}"/>
    <cellStyle name="Normal 16 2 4" xfId="42691" xr:uid="{E0899031-98EB-4C19-8613-4D4D11FFD98D}"/>
    <cellStyle name="Normal 16 2_AVA DVA EL" xfId="29602" xr:uid="{133CAEA3-ABD3-4466-B8F9-7544A8C26090}"/>
    <cellStyle name="Normal 16 3" xfId="7742" xr:uid="{573B2414-BC5B-483B-8DBB-28B0E8EBCB97}"/>
    <cellStyle name="Normal 16 3 2" xfId="29603" xr:uid="{8D2D7A0C-792F-4966-A596-ADDF67AB3169}"/>
    <cellStyle name="Normal 16 3 3" xfId="29604" xr:uid="{7A47E64A-C3E7-4EF0-86C7-59503686BC34}"/>
    <cellStyle name="Normal 16 3_AVA DVA EL" xfId="29605" xr:uid="{F87D19E7-96F0-4EE6-B515-24DE2B2527EB}"/>
    <cellStyle name="Normal 16 4" xfId="7743" xr:uid="{4D46D35A-2933-445F-9CD6-F89A7540631B}"/>
    <cellStyle name="Normal 16 4 2" xfId="29606" xr:uid="{9BE5D540-0396-4CDA-A3E4-359E0CE9471A}"/>
    <cellStyle name="Normal 16 4 3" xfId="29607" xr:uid="{1E373C4C-D166-42C6-8F02-A4885227F04B}"/>
    <cellStyle name="Normal 16 4_AVA DVA EL" xfId="29608" xr:uid="{16C6F4BD-FA5E-4C69-98FE-EF3FA4C66930}"/>
    <cellStyle name="Normal 16 5" xfId="29609" xr:uid="{5D9EFC5A-001C-4A25-9812-850AE5CF6CB3}"/>
    <cellStyle name="Normal 16 5 2" xfId="29610" xr:uid="{CDC1E764-2177-48FA-9FE2-CCA73927995F}"/>
    <cellStyle name="Normal 16 5 3" xfId="29611" xr:uid="{C8FC6F2A-B97C-4DA4-BB1D-0F22E41A64DD}"/>
    <cellStyle name="Normal 16 5_AVA DVA EL" xfId="29612" xr:uid="{716BAE36-D31C-4ABE-B398-ECAC49FD7CF1}"/>
    <cellStyle name="Normal 16 6" xfId="29613" xr:uid="{DB3242A7-0FA3-4029-AFB8-B0E5A2FD09ED}"/>
    <cellStyle name="Normal 16 6 2" xfId="29614" xr:uid="{2C3929FC-CD41-469B-8C6C-A76439E72E3B}"/>
    <cellStyle name="Normal 16 6 3" xfId="29615" xr:uid="{7E461665-7213-4A7E-A324-EACB7FDEE164}"/>
    <cellStyle name="Normal 16 6_AVA DVA EL" xfId="29616" xr:uid="{582F4CAE-CE42-4012-A8C4-6691B9864416}"/>
    <cellStyle name="Normal 16 7" xfId="29617" xr:uid="{3F2393FD-00B0-4EF6-B6A3-D262B8D36A84}"/>
    <cellStyle name="Normal 16 7 2" xfId="29618" xr:uid="{9B77D29A-084F-450B-A879-37825555A19A}"/>
    <cellStyle name="Normal 16 7 3" xfId="29619" xr:uid="{1B27D5A5-5AE7-4546-BE33-E193CFD2786D}"/>
    <cellStyle name="Normal 16 7_AVA DVA EL" xfId="29620" xr:uid="{8F0D1E82-A333-488C-88C8-5CB48D24F31C}"/>
    <cellStyle name="Normal 16 8" xfId="29621" xr:uid="{48C50682-08FF-4D8C-9AFD-BB399A0A4C62}"/>
    <cellStyle name="Normal 16 8 2" xfId="29622" xr:uid="{D6A86DE2-A7CF-407C-9D4C-975793BA9E74}"/>
    <cellStyle name="Normal 16 8 3" xfId="29623" xr:uid="{CD7B0D7B-B1BD-4A27-B5F4-EF5C88CC5ECC}"/>
    <cellStyle name="Normal 16 8_AVA DVA EL" xfId="29624" xr:uid="{27D27CFD-AD33-4931-9560-BADC5516DD69}"/>
    <cellStyle name="Normal 16 9" xfId="29625"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26" xr:uid="{C0A07F75-A186-4876-AC58-2660D9EB90AD}"/>
    <cellStyle name="Normal 17 2 2 2" xfId="29627" xr:uid="{5848DFC8-98CB-433B-87AE-B22AB623A202}"/>
    <cellStyle name="Normal 17 2 2 3" xfId="29628" xr:uid="{DC625BCC-16D1-46A9-9DCA-C62F83202A64}"/>
    <cellStyle name="Normal 17 2 2_AVA DVA EL" xfId="29629" xr:uid="{CFBE3232-FCBD-45F4-8859-05341C8F2149}"/>
    <cellStyle name="Normal 17 2 3" xfId="29630" xr:uid="{41AB4759-6DC8-40CA-873B-825BA3C7F97D}"/>
    <cellStyle name="Normal 17 2_AVA DVA EL" xfId="29631" xr:uid="{0573F905-5553-4121-9C15-AF6173CD181F}"/>
    <cellStyle name="Normal 17 3" xfId="7747" xr:uid="{415482D5-78FD-449C-9700-2BBE55C72F32}"/>
    <cellStyle name="Normal 17 3 2" xfId="29632" xr:uid="{214B11BB-07BB-4A26-BDFA-223BECE84ABF}"/>
    <cellStyle name="Normal 17 3 2 2" xfId="29633" xr:uid="{BD5C52A4-00E5-4251-AF2F-9F19B14F51B0}"/>
    <cellStyle name="Normal 17 3 2 3" xfId="29634" xr:uid="{7E63E9E5-AF46-4FC5-96C8-0CE462AACA8D}"/>
    <cellStyle name="Normal 17 3 2_AVA DVA EL" xfId="29635" xr:uid="{33D1B69E-324A-4AAF-98AD-E53ECB9A320D}"/>
    <cellStyle name="Normal 17 3 3" xfId="29636" xr:uid="{4B78523F-D334-4209-8714-C64C35280C54}"/>
    <cellStyle name="Normal 17 3_AVA DVA EL" xfId="29637" xr:uid="{84DA6B18-96BC-4F1D-9C63-624FD4D1A794}"/>
    <cellStyle name="Normal 17 4" xfId="29638" xr:uid="{D9735A73-0268-4196-B577-05A5BA2AF5C1}"/>
    <cellStyle name="Normal 17 4 2" xfId="29639" xr:uid="{9446344B-D1F6-46DF-840E-07F2D269CA3D}"/>
    <cellStyle name="Normal 17 4 2 2" xfId="29640" xr:uid="{DAD7A882-DC4C-428C-B458-F446AD6BED63}"/>
    <cellStyle name="Normal 17 4 2 3" xfId="29641" xr:uid="{761E0FC1-225D-49EC-ACB8-3F845C668E85}"/>
    <cellStyle name="Normal 17 4 2_AVA DVA EL" xfId="29642" xr:uid="{CEB7D935-3C36-467C-9BDD-E14A7CBB85B2}"/>
    <cellStyle name="Normal 17 4 3" xfId="29643" xr:uid="{45F9E68C-CE15-4F2B-A541-990543614ACE}"/>
    <cellStyle name="Normal 17 4 4" xfId="29644" xr:uid="{8D0C36E5-071D-49B1-8B9E-C1B939E00009}"/>
    <cellStyle name="Normal 17 4_AVA DVA EL" xfId="29645" xr:uid="{4676507B-641C-4BDF-B547-AF623F0B6DAA}"/>
    <cellStyle name="Normal 17 5" xfId="29646" xr:uid="{22132F0B-D71E-47D5-8595-1DFE509181C8}"/>
    <cellStyle name="Normal 17 5 2" xfId="29647" xr:uid="{8FE416F7-B79E-4C3B-93FC-6B455931954E}"/>
    <cellStyle name="Normal 17 5 3" xfId="29648" xr:uid="{91D04CDE-B02D-48AA-A854-AF29471AE669}"/>
    <cellStyle name="Normal 17 5_AVA DVA EL" xfId="29649" xr:uid="{DF4911E0-E5DD-4D42-86A0-AFF6C3FE6EBC}"/>
    <cellStyle name="Normal 17 6" xfId="29650" xr:uid="{4F93AFCB-A58F-462D-86EF-4E5CEDAE5ED2}"/>
    <cellStyle name="Normal 17 6 2" xfId="29651" xr:uid="{A102F7E8-5365-4AF3-921C-FEC96B473879}"/>
    <cellStyle name="Normal 17 6 3" xfId="29652" xr:uid="{8BEFEA23-A1DB-4214-8344-A66D0ADD9CB5}"/>
    <cellStyle name="Normal 17 6_AVA DVA EL" xfId="29653" xr:uid="{F1F1AC81-336B-459A-9705-D9AA31D288DB}"/>
    <cellStyle name="Normal 17 7" xfId="29654" xr:uid="{76330E9A-2C13-43F7-9828-36FBBA31723B}"/>
    <cellStyle name="Normal 17 7 2" xfId="29655" xr:uid="{672CF69A-B93F-4985-98CF-EF3B95BB92B2}"/>
    <cellStyle name="Normal 17 7 3" xfId="29656" xr:uid="{D6409738-873B-469B-87E5-531A50C76E67}"/>
    <cellStyle name="Normal 17 7_AVA DVA EL" xfId="29657" xr:uid="{98D65B31-9DF6-4C2E-BA38-5DD343C1E073}"/>
    <cellStyle name="Normal 17 8" xfId="29658" xr:uid="{BDA87C1A-BE5B-489E-83E9-1D219206723C}"/>
    <cellStyle name="Normal 17 8 2" xfId="29659" xr:uid="{95E39CB4-237D-49D4-B1B3-22223D751A77}"/>
    <cellStyle name="Normal 17 8 3" xfId="29660" xr:uid="{5E4761B8-E185-4B33-B444-8F5AC98A81B7}"/>
    <cellStyle name="Normal 17 8_AVA DVA EL" xfId="29661" xr:uid="{F7286954-5620-425F-BD52-26C6615467F7}"/>
    <cellStyle name="Normal 17 9" xfId="29662"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663" xr:uid="{EDF7E9C3-40AC-4859-A463-5E03F5C83B54}"/>
    <cellStyle name="Normal 18 2 2 2" xfId="29664" xr:uid="{2A7348CC-C16D-4BB4-8CE7-C437449F2099}"/>
    <cellStyle name="Normal 18 2 2 3" xfId="29665" xr:uid="{5B99B2DB-EAF2-4BAD-92EB-4067625131A2}"/>
    <cellStyle name="Normal 18 2 2_AVA DVA EL" xfId="29666" xr:uid="{6F55EE60-B4B2-4F00-BCC6-AB1F439812AC}"/>
    <cellStyle name="Normal 18 2 3" xfId="29667" xr:uid="{DC5AC348-0DBC-48A7-AD7E-8E8400F44682}"/>
    <cellStyle name="Normal 18 2_AVA DVA EL" xfId="29668" xr:uid="{94EC5D3B-EEF1-4201-A5AB-3D4004237170}"/>
    <cellStyle name="Normal 18 3" xfId="29669" xr:uid="{8AC03F62-0958-4FD9-8062-D6F4B96F2C2A}"/>
    <cellStyle name="Normal 18 3 2" xfId="29670" xr:uid="{0F214C79-4DD5-4A41-B5EE-0672057A4F64}"/>
    <cellStyle name="Normal 18 3 3" xfId="29671" xr:uid="{0B365722-41F6-4EC6-BA25-689F00FACABB}"/>
    <cellStyle name="Normal 18 3_AVA DVA EL" xfId="29672" xr:uid="{75AE0431-48FC-4643-8972-8E48D301F24C}"/>
    <cellStyle name="Normal 18 4" xfId="29673" xr:uid="{B1AB0FA2-FFA4-462D-A9B2-FD740B238CE0}"/>
    <cellStyle name="Normal 18 4 2" xfId="29674" xr:uid="{B85871EC-8797-4B27-BEA3-B19004F70F31}"/>
    <cellStyle name="Normal 18 4 3" xfId="29675" xr:uid="{69B7972F-59F6-408B-8C12-1B532C30425C}"/>
    <cellStyle name="Normal 18 4_AVA DVA EL" xfId="29676" xr:uid="{D03A9A32-C94B-4306-A265-AD63B53483CE}"/>
    <cellStyle name="Normal 18 5" xfId="29677" xr:uid="{E1FE800B-402B-4585-B5B3-D9A481B8505E}"/>
    <cellStyle name="Normal 18 5 2" xfId="29678" xr:uid="{2726067C-E162-4FEC-ACCA-778FDD3810D4}"/>
    <cellStyle name="Normal 18 5 3" xfId="29679" xr:uid="{86078424-F29F-420C-88AB-BAA16A5501D7}"/>
    <cellStyle name="Normal 18 5_AVA DVA EL" xfId="29680" xr:uid="{B45198E9-9257-4FD1-AE67-50B7466CAF93}"/>
    <cellStyle name="Normal 18 6" xfId="29681" xr:uid="{48DBE53D-D688-45FF-8B14-DEB4AB3AD2A4}"/>
    <cellStyle name="Normal 18 6 2" xfId="29682" xr:uid="{64BEEDEC-8139-4CCD-85C9-4ED1F1DE0B1E}"/>
    <cellStyle name="Normal 18 6 3" xfId="29683" xr:uid="{880C8DB2-BEB6-4181-8FA3-8B50801F87D7}"/>
    <cellStyle name="Normal 18 6_AVA DVA EL" xfId="29684" xr:uid="{31DCC6C0-62ED-4974-8C94-1057D33ECF32}"/>
    <cellStyle name="Normal 18 7" xfId="29685" xr:uid="{04295C18-6128-4E72-8F72-592C5BE47F94}"/>
    <cellStyle name="Normal 18 7 2" xfId="29686" xr:uid="{018C73D2-BF79-44A4-97B1-BBCA3C81892A}"/>
    <cellStyle name="Normal 18 7 3" xfId="29687" xr:uid="{816003DA-75FD-4467-B5C3-79902269B6DD}"/>
    <cellStyle name="Normal 18 7_AVA DVA EL" xfId="29688" xr:uid="{1B20B957-A144-4027-8BED-DFF1FB4E6FF9}"/>
    <cellStyle name="Normal 18 8" xfId="29689" xr:uid="{E63C2EBD-6D59-4DC6-AE3F-651AB2F07171}"/>
    <cellStyle name="Normal 18 8 2" xfId="29690" xr:uid="{EF0B4E5B-5F8E-470B-97F5-D53D03FA4B25}"/>
    <cellStyle name="Normal 18 8 3" xfId="29691" xr:uid="{9BA11694-FB2B-4016-B488-D8A0934985B6}"/>
    <cellStyle name="Normal 18 8_AVA DVA EL" xfId="29692" xr:uid="{4E5A22DD-F445-4DE2-9AA7-5492CFBD2F8D}"/>
    <cellStyle name="Normal 18_4Q16" xfId="29693" xr:uid="{A592AE9A-742B-4F91-9D16-B0602C2B1A23}"/>
    <cellStyle name="Normal 19" xfId="7751" xr:uid="{6503EA4E-5B21-426A-A6AD-65CF98DE2B50}"/>
    <cellStyle name="Normal 19 2" xfId="7752" xr:uid="{BD3341C2-A4CE-49B4-9446-6B8831FC40F4}"/>
    <cellStyle name="Normal 19 2 2" xfId="29694" xr:uid="{B446B3B1-2CDB-42F1-86DE-9914CA9A3A2F}"/>
    <cellStyle name="Normal 19 2 2 2" xfId="29695" xr:uid="{06CE3E00-EC1C-4251-8F22-C5A03AA8A165}"/>
    <cellStyle name="Normal 19 2 2 3" xfId="29696" xr:uid="{38AE359B-BA96-4F99-B357-849D17983FC3}"/>
    <cellStyle name="Normal 19 2 2_AVA DVA EL" xfId="29697" xr:uid="{2DB6FC8D-B66E-4B9E-AE2F-C1DE02939DBB}"/>
    <cellStyle name="Normal 19 2 3" xfId="29698" xr:uid="{C7E521F0-024A-4FA9-8B27-D863FF999E9B}"/>
    <cellStyle name="Normal 19 2 3 2" xfId="29699" xr:uid="{A045E7A6-3C86-469A-8D4F-CA8CF3B94A92}"/>
    <cellStyle name="Normal 19 2 3 3" xfId="29700" xr:uid="{048A0448-EF94-4CE9-BF69-CDB4DDAF3AC3}"/>
    <cellStyle name="Normal 19 2 3_AVA DVA EL" xfId="29701" xr:uid="{9E585161-9DBA-46CE-AEA1-FA7AA5EF7273}"/>
    <cellStyle name="Normal 19 2 4" xfId="29702" xr:uid="{1C382229-CF0D-4230-8C81-A64582889E5A}"/>
    <cellStyle name="Normal 19 2_AVA DVA EL" xfId="29703" xr:uid="{AA2B145E-D329-43C3-A9FD-231D2F2250D2}"/>
    <cellStyle name="Normal 19 3" xfId="7753" xr:uid="{B9468FB1-CAD1-4698-A248-57D0A37BE176}"/>
    <cellStyle name="Normal 19 3 2" xfId="29704" xr:uid="{72CB6927-3274-417E-9B92-B5885409D155}"/>
    <cellStyle name="Normal 19 3 2 2" xfId="29705" xr:uid="{D148DBEC-E45B-4A42-84AB-26E58045C69E}"/>
    <cellStyle name="Normal 19 3 2 3" xfId="29706" xr:uid="{973525AD-9FB4-42D0-A096-AB607189ED25}"/>
    <cellStyle name="Normal 19 3 2_AVA DVA EL" xfId="29707" xr:uid="{E8ABCC3E-66FF-41C0-A7C7-5A916E37D914}"/>
    <cellStyle name="Normal 19 3 3" xfId="29708" xr:uid="{90E2D113-ECDF-4212-832F-028071537CAC}"/>
    <cellStyle name="Normal 19 3 3 2" xfId="29709" xr:uid="{2A225AD0-A3FA-4DF4-935A-147D01D07366}"/>
    <cellStyle name="Normal 19 3 3 3" xfId="29710" xr:uid="{8614FD92-846A-4ADA-A129-DBB364E06975}"/>
    <cellStyle name="Normal 19 3 3_AVA DVA EL" xfId="29711" xr:uid="{0DD0FB6A-70B2-443B-B8C7-6E6E44F5D736}"/>
    <cellStyle name="Normal 19 3 4" xfId="29712" xr:uid="{819FF83A-B9E7-4F93-A505-338C5D6CA7D6}"/>
    <cellStyle name="Normal 19 3_AVA DVA EL" xfId="29713" xr:uid="{FCD6DEE6-A619-4E87-9F65-D9757592E710}"/>
    <cellStyle name="Normal 19 4" xfId="7754" xr:uid="{DDCC90D3-EB25-492D-B8E5-66757B5394F5}"/>
    <cellStyle name="Normal 19 4 2" xfId="29714" xr:uid="{C9AC9C27-D848-4BDC-BE4C-D1875C4DFEDD}"/>
    <cellStyle name="Normal 19 4 2 2" xfId="29715" xr:uid="{C50BC935-877F-4AC6-B4D4-56385CE61B39}"/>
    <cellStyle name="Normal 19 4 2 3" xfId="29716" xr:uid="{857C56A9-BB64-4196-B9BA-DBE3685BF065}"/>
    <cellStyle name="Normal 19 4 2_AVA DVA EL" xfId="29717" xr:uid="{5051F9AA-3E05-44DD-94BA-E8988A12D1F8}"/>
    <cellStyle name="Normal 19 4 3" xfId="29718" xr:uid="{D485C375-423C-4575-89D7-7AE40FDD16DA}"/>
    <cellStyle name="Normal 19 4 3 2" xfId="29719" xr:uid="{A29171C2-F592-4A0C-85F6-040A023A9540}"/>
    <cellStyle name="Normal 19 4 3 3" xfId="29720" xr:uid="{3A3C1207-7749-442D-AF47-6A232F822BEB}"/>
    <cellStyle name="Normal 19 4 3_AVA DVA EL" xfId="29721" xr:uid="{72CB099A-9AFC-4C31-AA95-8C212DB9AEF2}"/>
    <cellStyle name="Normal 19 4 4" xfId="29722" xr:uid="{43381E1C-3CA2-44DD-AE6E-2C153BEE8F27}"/>
    <cellStyle name="Normal 19 4_AVA DVA EL" xfId="29723" xr:uid="{278BE278-B4C5-4EC1-9374-F1E464BC99F1}"/>
    <cellStyle name="Normal 19 5" xfId="29724" xr:uid="{1DC5FBC9-EA5C-487A-896A-ACE99D119B4C}"/>
    <cellStyle name="Normal 19 5 2" xfId="29725" xr:uid="{448AF4A4-732A-4378-9026-949ED2A84D00}"/>
    <cellStyle name="Normal 19 5 2 2" xfId="29726" xr:uid="{000FE15B-F7C3-4BD3-9AC1-192EF45F8AAA}"/>
    <cellStyle name="Normal 19 5 2 3" xfId="29727" xr:uid="{62E33029-FF22-4EAA-B75F-4CB2D4FA8088}"/>
    <cellStyle name="Normal 19 5 2_AVA DVA EL" xfId="29728" xr:uid="{596486CD-1C13-49AC-B4F2-E2709A4BE7FC}"/>
    <cellStyle name="Normal 19 5 3" xfId="29729" xr:uid="{CE07797C-2AC0-4676-84CB-279866677224}"/>
    <cellStyle name="Normal 19 5 3 2" xfId="29730" xr:uid="{88D9CA30-147B-4BBC-9BEF-A96E4B06405A}"/>
    <cellStyle name="Normal 19 5 3 3" xfId="29731" xr:uid="{1B0BBE70-1B5F-413B-8097-B62EF1B57F6B}"/>
    <cellStyle name="Normal 19 5 3_AVA DVA EL" xfId="29732" xr:uid="{E76C4C56-52F4-4DF4-93F9-162738392E44}"/>
    <cellStyle name="Normal 19 5 4" xfId="29733" xr:uid="{D6EE6CDD-EF61-4A06-B6DD-9BE77615079D}"/>
    <cellStyle name="Normal 19 5_AVA DVA EL" xfId="29734" xr:uid="{9BFAD7A8-DF57-42FF-AD9C-48741D43B1FA}"/>
    <cellStyle name="Normal 19 6" xfId="29735" xr:uid="{DF0C338E-2DBB-4DB6-99A7-5F859FEADC6A}"/>
    <cellStyle name="Normal 19 6 2" xfId="29736" xr:uid="{0EC6AF56-C0EB-4C60-BBB7-DCC414069B7F}"/>
    <cellStyle name="Normal 19 6 2 2" xfId="29737" xr:uid="{ED4F8262-D403-4836-B840-35BBE90B7238}"/>
    <cellStyle name="Normal 19 6 2 3" xfId="29738" xr:uid="{5835B25C-D838-4A27-B3BC-FB5FD65A1E5A}"/>
    <cellStyle name="Normal 19 6 2_AVA DVA EL" xfId="29739" xr:uid="{AEDAB974-09FC-4F50-89BB-1AFCCEED0F14}"/>
    <cellStyle name="Normal 19 6 3" xfId="29740" xr:uid="{74B17386-FF80-4FFA-B3AE-BBBC3ABC3C23}"/>
    <cellStyle name="Normal 19 6 3 2" xfId="29741" xr:uid="{C60B0F53-B78D-46E6-9A36-182DBE76372B}"/>
    <cellStyle name="Normal 19 6 3 3" xfId="29742" xr:uid="{E322D9CC-E0E5-41AB-9068-2546D6DF584B}"/>
    <cellStyle name="Normal 19 6 3_AVA DVA EL" xfId="29743" xr:uid="{B673307C-FC34-4A9B-A5E0-C56E012CC24B}"/>
    <cellStyle name="Normal 19 6 4" xfId="29744" xr:uid="{B30CB8F2-103E-4305-A0CF-298ECCF2C48F}"/>
    <cellStyle name="Normal 19 6_AVA DVA EL" xfId="29745" xr:uid="{BC23F6E2-FFD1-47B2-83CC-35DB72D0E4D5}"/>
    <cellStyle name="Normal 19 7" xfId="29746" xr:uid="{C3AC26C5-A9AC-4D0D-8656-21446A075E8E}"/>
    <cellStyle name="Normal 19 7 2" xfId="29747" xr:uid="{F16862FB-5131-4419-999F-15B9EEEE6B4E}"/>
    <cellStyle name="Normal 19 7 2 2" xfId="29748" xr:uid="{4C0B54D0-6DB6-41C8-99CB-517E94867FF3}"/>
    <cellStyle name="Normal 19 7 2 3" xfId="29749" xr:uid="{DAD74860-ECCD-4101-9338-FB5E338181A5}"/>
    <cellStyle name="Normal 19 7 2_AVA DVA EL" xfId="29750" xr:uid="{26BDFD3D-D508-4283-99C5-53CABE479513}"/>
    <cellStyle name="Normal 19 7 3" xfId="29751" xr:uid="{F72115C0-BBC1-409A-87AB-5F430C97B433}"/>
    <cellStyle name="Normal 19 7 3 2" xfId="29752" xr:uid="{47DBB88E-7926-46AD-8EFE-712469966D02}"/>
    <cellStyle name="Normal 19 7 3 3" xfId="29753" xr:uid="{FE2FCFE0-0317-49C7-BBAC-E00F441E2D58}"/>
    <cellStyle name="Normal 19 7 3_AVA DVA EL" xfId="29754" xr:uid="{E06C16B9-50DF-428C-8D60-200E75EAF6A6}"/>
    <cellStyle name="Normal 19 7 4" xfId="29755" xr:uid="{1CCDACA4-0299-4FA3-88D7-86E452CC2EC5}"/>
    <cellStyle name="Normal 19 7_AVA DVA EL" xfId="29756" xr:uid="{BE4C4DAD-56C1-4E29-8299-196424505389}"/>
    <cellStyle name="Normal 19 8" xfId="29757" xr:uid="{E1B85136-60EE-42A2-AED3-00BB4A3C7D63}"/>
    <cellStyle name="Normal 19 8 2" xfId="29758" xr:uid="{A6DC01ED-70FD-4E25-BA19-404F841C234E}"/>
    <cellStyle name="Normal 19 8 3" xfId="29759" xr:uid="{61DEB928-45D8-4F77-9119-C3A3B832152E}"/>
    <cellStyle name="Normal 19 8_AVA DVA EL" xfId="29760" xr:uid="{30414072-D9DA-4DBE-B3BA-8D7D2E9E8784}"/>
    <cellStyle name="Normal 19 9" xfId="29761" xr:uid="{D8ADA964-1D7B-4CC9-A4EF-345F85B6D98C}"/>
    <cellStyle name="Normal 19_3Q19" xfId="7755" xr:uid="{3B5684AC-98F2-4717-ACF1-8D921E1A99AF}"/>
    <cellStyle name="Normal 194" xfId="29762" xr:uid="{D27AD377-55F2-4099-A0F5-A8B48FEA1590}"/>
    <cellStyle name="Normal 194 2" xfId="29763" xr:uid="{54810797-4B05-45F6-93AF-A832C2A52E85}"/>
    <cellStyle name="Normal 194 3" xfId="29764" xr:uid="{6ED1E492-3A49-4C7F-A214-9DB349BFACA5}"/>
    <cellStyle name="Normal 194 3 2" xfId="29765" xr:uid="{58C6E27A-8ACF-440F-A177-2F721DAD1793}"/>
    <cellStyle name="Normal 194 3_AVA DVA EL" xfId="29766" xr:uid="{5773B9C4-CEF0-4581-955D-5C2D46F0C1E1}"/>
    <cellStyle name="Normal 194_AVA DVA EL" xfId="29767" xr:uid="{E50E9628-A53D-4E3D-9729-66E12570328C}"/>
    <cellStyle name="Normal 2" xfId="7756" xr:uid="{6D192F05-B509-43E9-B38C-EBF170CA3CF5}"/>
    <cellStyle name="Normal 2 10" xfId="7757" xr:uid="{E5B6DD4B-4EA8-4157-AB29-9C825872AE2E}"/>
    <cellStyle name="Normal 2 10 10" xfId="29768" xr:uid="{FBB9B057-02E7-44CB-97CC-115AF448363C}"/>
    <cellStyle name="Normal 2 10 10 2" xfId="29769" xr:uid="{A420D247-725F-4E16-B934-1F38EBAA0577}"/>
    <cellStyle name="Normal 2 10 10 3" xfId="29770" xr:uid="{660272FD-1EEB-48D8-AF17-C4B025408548}"/>
    <cellStyle name="Normal 2 10 10_AVA DVA EL" xfId="29771" xr:uid="{7D0DA954-9502-4FEF-B441-2CFDCDEE43D8}"/>
    <cellStyle name="Normal 2 10 11" xfId="29772" xr:uid="{B78661BA-6B29-4EF1-A9F9-1560501E9906}"/>
    <cellStyle name="Normal 2 10 2" xfId="7758" xr:uid="{582C8026-C16B-41C4-843D-113F5286A9FA}"/>
    <cellStyle name="Normal 2 10 2 2" xfId="7759" xr:uid="{5E2276D4-F056-4269-9CD4-CC57433D6297}"/>
    <cellStyle name="Normal 2 10 2 2 2" xfId="29773" xr:uid="{7E2A49BB-95FA-4D05-BE88-4AF3DFB6DFF1}"/>
    <cellStyle name="Normal 2 10 2 2 2 2" xfId="29774" xr:uid="{71B72948-2ED5-4E17-AC95-3A29C336636B}"/>
    <cellStyle name="Normal 2 10 2 2 2 3" xfId="29775" xr:uid="{BB501CF4-1FC2-4938-987A-2FAD15968D47}"/>
    <cellStyle name="Normal 2 10 2 2 2_AVA DVA EL" xfId="29776" xr:uid="{E5941BD1-C3E4-4FEC-B2F6-F4C9B92B9C48}"/>
    <cellStyle name="Normal 2 10 2 2 3" xfId="29777" xr:uid="{0E55C488-43A7-4504-961A-ED0B6E6A084F}"/>
    <cellStyle name="Normal 2 10 2 2_AVA DVA EL" xfId="29778" xr:uid="{3DABDE04-F003-4AF2-BA8D-691A6750D5B7}"/>
    <cellStyle name="Normal 2 10 2 3" xfId="29779" xr:uid="{EBF3EBDD-EDAF-4B2A-8696-3E333236E1D5}"/>
    <cellStyle name="Normal 2 10 2 3 2" xfId="29780" xr:uid="{39DFF349-7DB7-480A-9D44-A56E3126E478}"/>
    <cellStyle name="Normal 2 10 2 3 2 2" xfId="29781" xr:uid="{FB314D19-DA38-4191-A329-F09A996A303E}"/>
    <cellStyle name="Normal 2 10 2 3 2 3" xfId="29782" xr:uid="{1E314E82-0395-4704-886E-EF059708CA65}"/>
    <cellStyle name="Normal 2 10 2 3 2_AVA DVA EL" xfId="29783" xr:uid="{DAEC5C73-7F4C-493E-B4C7-7089CC012260}"/>
    <cellStyle name="Normal 2 10 2 3 3" xfId="29784" xr:uid="{81861B4F-1607-4B64-A8A9-2DB56E973FB6}"/>
    <cellStyle name="Normal 2 10 2 3_AVA DVA EL" xfId="29785" xr:uid="{7BDE9B3C-F63A-4C34-A956-0CE20A1D5655}"/>
    <cellStyle name="Normal 2 10 2 4" xfId="29786" xr:uid="{BF41A408-F324-4C32-827E-F9C9D7A31E19}"/>
    <cellStyle name="Normal 2 10 2 4 2" xfId="29787" xr:uid="{C5F2948D-D162-4BEB-889B-F7D54B7FB7E8}"/>
    <cellStyle name="Normal 2 10 2 4_AVA DVA EL" xfId="29788" xr:uid="{705A483F-BCD9-409E-B019-8BD85F20E826}"/>
    <cellStyle name="Normal 2 10 2 5" xfId="29789" xr:uid="{0ACE57F1-A424-47F8-8253-A24732AD22CE}"/>
    <cellStyle name="Normal 2 10 2 5 2" xfId="29790" xr:uid="{FBD9AF4F-4AC0-4050-9866-D743D0CD65BC}"/>
    <cellStyle name="Normal 2 10 2 5_AVA DVA EL" xfId="29791" xr:uid="{A76EC2F5-64C7-44C0-ABF6-1FFF9FA71BF7}"/>
    <cellStyle name="Normal 2 10 2 6" xfId="29792" xr:uid="{3C72729E-CB1D-457B-9933-8AF1D984468E}"/>
    <cellStyle name="Normal 2 10 2 6 2" xfId="29793" xr:uid="{32840159-B437-43A3-B0BF-32930690508A}"/>
    <cellStyle name="Normal 2 10 2 6_AVA DVA EL" xfId="29794" xr:uid="{A8000CA6-2C6E-43D9-ACEB-1693887F7A1F}"/>
    <cellStyle name="Normal 2 10 2 7" xfId="29795" xr:uid="{DE7DF486-9B07-4008-91B0-B269E4843571}"/>
    <cellStyle name="Normal 2 10 2 7 2" xfId="29796" xr:uid="{2ABB2E6B-B906-45BA-81ED-245957330E69}"/>
    <cellStyle name="Normal 2 10 2 7 3" xfId="29797" xr:uid="{ED5E1861-30A1-4A5F-8287-44C45C6A0A11}"/>
    <cellStyle name="Normal 2 10 2 7_AVA DVA EL" xfId="29798" xr:uid="{63148F84-309A-4429-BE7A-93B7831B8FDA}"/>
    <cellStyle name="Normal 2 10 2 8" xfId="29799"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00" xr:uid="{593B9882-55F3-4194-B77B-F759B6CD68DC}"/>
    <cellStyle name="Normal 2 10 3 2 3" xfId="29801" xr:uid="{82E8DB74-929F-4BE5-A01B-777F6F429DE9}"/>
    <cellStyle name="Normal 2 10 3 2_AVA DVA EL" xfId="29802" xr:uid="{BD2A7D54-332E-4606-A173-452286A562F9}"/>
    <cellStyle name="Normal 2 10 3 3" xfId="29803" xr:uid="{445562C2-E0EB-4C4E-B0F6-2E9ED9063A12}"/>
    <cellStyle name="Normal 2 10 3_3. Chng in credit spreads" xfId="7763" xr:uid="{B466F644-8A2F-470C-A92A-FE674E788525}"/>
    <cellStyle name="Normal 2 10 4" xfId="7764" xr:uid="{FE0D30C3-3C8D-43F9-879C-285AE2010B7A}"/>
    <cellStyle name="Normal 2 10 4 2" xfId="29804" xr:uid="{F027B3AB-4F65-4ED4-86E3-84AC2878EBB0}"/>
    <cellStyle name="Normal 2 10 4 2 2" xfId="29805" xr:uid="{BABB0F74-31EF-4B5B-B5A5-44BDAAB2BDBE}"/>
    <cellStyle name="Normal 2 10 4 2 3" xfId="29806" xr:uid="{CFDBAF15-2821-4ED4-B77F-4D013F30E73F}"/>
    <cellStyle name="Normal 2 10 4 2_AVA DVA EL" xfId="29807" xr:uid="{2E6FD047-D2DB-46AE-B428-3E4805F8273B}"/>
    <cellStyle name="Normal 2 10 4 3" xfId="29808" xr:uid="{64F7DE2F-BA7B-4926-A525-C248926390EF}"/>
    <cellStyle name="Normal 2 10 4_AVA DVA EL" xfId="29809" xr:uid="{8433F2CD-6860-4DD0-8443-0436581385FB}"/>
    <cellStyle name="Normal 2 10 5" xfId="7765" xr:uid="{AB69FB37-3477-443E-A3B0-CDCFE3D95588}"/>
    <cellStyle name="Normal 2 10 5 2" xfId="29810" xr:uid="{F12FCC02-2DD0-4D6E-86D4-EF6F3D087903}"/>
    <cellStyle name="Normal 2 10 5 2 2" xfId="29811" xr:uid="{D4A5E994-670A-4315-B840-C866C7A04E9A}"/>
    <cellStyle name="Normal 2 10 5 2 3" xfId="29812" xr:uid="{1B37D9EA-D63D-4A0D-9902-72F4190A15D4}"/>
    <cellStyle name="Normal 2 10 5 2_AVA DVA EL" xfId="29813" xr:uid="{FCA2042B-1F62-424A-9297-54B1129340BB}"/>
    <cellStyle name="Normal 2 10 5 3" xfId="29814" xr:uid="{0EC71DDF-B922-4E6B-9D85-D8B6E16E173B}"/>
    <cellStyle name="Normal 2 10 5_AVA DVA EL" xfId="29815" xr:uid="{5B728B10-B704-4627-A140-1A7E9EFA0848}"/>
    <cellStyle name="Normal 2 10 6" xfId="29816" xr:uid="{8080EA92-A2A7-452F-B567-EDB55794FEA3}"/>
    <cellStyle name="Normal 2 10 6 2" xfId="29817" xr:uid="{D1F2B4C2-C898-4550-A384-374D3CF3D3C8}"/>
    <cellStyle name="Normal 2 10 6 2 2" xfId="29818" xr:uid="{7F66C29B-F85B-4F07-89A2-1C7A24349554}"/>
    <cellStyle name="Normal 2 10 6 2 3" xfId="29819" xr:uid="{6B8CDA27-0DB7-41CC-9787-D7277A1CB442}"/>
    <cellStyle name="Normal 2 10 6 2_AVA DVA EL" xfId="29820" xr:uid="{A7953313-358E-408E-9867-4EF985D6446E}"/>
    <cellStyle name="Normal 2 10 6 3" xfId="29821" xr:uid="{65E64DE2-EC26-4828-9EF8-2D15045C6E02}"/>
    <cellStyle name="Normal 2 10 6_AVA DVA EL" xfId="29822" xr:uid="{99652B85-38AD-4028-966F-EB0B94B102B8}"/>
    <cellStyle name="Normal 2 10 7" xfId="29823" xr:uid="{FB1CB06E-B0BB-4498-A6F4-7BC43C77BFE0}"/>
    <cellStyle name="Normal 2 10 7 2" xfId="29824" xr:uid="{0D55481F-8EF9-4006-895C-CDD2C6068B37}"/>
    <cellStyle name="Normal 2 10 7 3" xfId="29825" xr:uid="{10815967-F88B-465D-B576-5853C75CFCCD}"/>
    <cellStyle name="Normal 2 10 7_AVA DVA EL" xfId="29826" xr:uid="{3F8C8576-4F98-4830-911C-45DE83F25FC4}"/>
    <cellStyle name="Normal 2 10 8" xfId="29827" xr:uid="{33828EAE-073D-44DC-AC3F-302699947230}"/>
    <cellStyle name="Normal 2 10 8 2" xfId="29828" xr:uid="{8AEE26F4-8C45-467B-9971-580617CE24EC}"/>
    <cellStyle name="Normal 2 10 8 3" xfId="29829" xr:uid="{8DD90E88-E36B-4CCB-A6B2-0D4976742FFD}"/>
    <cellStyle name="Normal 2 10 8_AVA DVA EL" xfId="29830" xr:uid="{7A9BF82E-B1CA-4762-8442-1D56F4ED53A9}"/>
    <cellStyle name="Normal 2 10 9" xfId="29831" xr:uid="{2595B8FD-3D6C-4274-845C-CB0F60B46F56}"/>
    <cellStyle name="Normal 2 10 9 2" xfId="29832" xr:uid="{AE56541F-8C60-4E8E-8BBB-1F1B11E035B3}"/>
    <cellStyle name="Normal 2 10 9 3" xfId="29833" xr:uid="{904A8262-4B45-4E42-9C75-ABEA8F8BD636}"/>
    <cellStyle name="Normal 2 10 9_AVA DVA EL" xfId="29834" xr:uid="{7C28504B-19EB-4AE1-9AFA-04298CAB4687}"/>
    <cellStyle name="Normal 2 10_3. Chng in credit spreads" xfId="7766" xr:uid="{BE59E444-0CFE-4BA1-9BD8-3DB5EC9BD913}"/>
    <cellStyle name="Normal 2 11" xfId="7767" xr:uid="{30D72377-EED9-41CA-85C7-D0485EE2C740}"/>
    <cellStyle name="Normal 2 11 10" xfId="29835" xr:uid="{44CF6E56-E7AF-4DED-B193-3AA20C493E4D}"/>
    <cellStyle name="Normal 2 11 10 2" xfId="29836" xr:uid="{E267DDDE-7EBC-4758-8F6D-62E74827DDCF}"/>
    <cellStyle name="Normal 2 11 10 3" xfId="29837" xr:uid="{980D8E23-A6F2-4097-B74B-191CBE749756}"/>
    <cellStyle name="Normal 2 11 10_AVA DVA EL" xfId="29838" xr:uid="{98E3A830-8457-434F-BCAF-5E9AAB5EEEF3}"/>
    <cellStyle name="Normal 2 11 11" xfId="29839" xr:uid="{393F0BE7-3389-47AE-A6D9-742C2EF4F89C}"/>
    <cellStyle name="Normal 2 11 2" xfId="7768" xr:uid="{02010E5D-6EB9-4F1D-AE1A-CE2396358058}"/>
    <cellStyle name="Normal 2 11 2 2" xfId="29840" xr:uid="{FD512B91-8BDF-456E-98F9-9A3184E2AF5E}"/>
    <cellStyle name="Normal 2 11 2 2 2" xfId="29841" xr:uid="{E1B9A683-4722-4D15-94A7-342085069F3D}"/>
    <cellStyle name="Normal 2 11 2 2 3" xfId="29842" xr:uid="{002145BB-0D30-4C02-AD1A-98B57E23FF5B}"/>
    <cellStyle name="Normal 2 11 2 2_AVA DVA EL" xfId="29843" xr:uid="{230FF41C-DB5C-4B3D-AE88-A577ECCC46E1}"/>
    <cellStyle name="Normal 2 11 2 3" xfId="29844" xr:uid="{49FE39B9-39F8-495F-8036-2F4540693BF3}"/>
    <cellStyle name="Normal 2 11 2 3 2" xfId="29845" xr:uid="{1B252A2D-AE88-4787-85C0-7C13F90DE59F}"/>
    <cellStyle name="Normal 2 11 2 3 3" xfId="29846" xr:uid="{2CAC2119-A907-4ED6-94D7-27D0703C81E8}"/>
    <cellStyle name="Normal 2 11 2 3_AVA DVA EL" xfId="29847" xr:uid="{F3F113B7-FEE4-4D81-A90F-84A8D469774F}"/>
    <cellStyle name="Normal 2 11 2 4" xfId="29848" xr:uid="{E98F1F29-4EE9-43DF-8F9B-AD706D7560D4}"/>
    <cellStyle name="Normal 2 11 2 4 2" xfId="29849" xr:uid="{53AA741C-3665-4AB9-B1D9-1226420DAD1C}"/>
    <cellStyle name="Normal 2 11 2 4 3" xfId="29850" xr:uid="{21746D35-FB95-4164-9A2E-BD3418474580}"/>
    <cellStyle name="Normal 2 11 2 4_AVA DVA EL" xfId="29851" xr:uid="{90A9EF26-BB91-4DC7-8422-306CECEBF95F}"/>
    <cellStyle name="Normal 2 11 2 5" xfId="29852" xr:uid="{026FD19F-8234-42B3-AFBD-6D8204BAFF00}"/>
    <cellStyle name="Normal 2 11 2_AVA DVA EL" xfId="29853" xr:uid="{D5190EE4-8E47-4CA9-82D7-7DF416B46625}"/>
    <cellStyle name="Normal 2 11 3" xfId="29854" xr:uid="{950FCE47-DBA8-433A-9AD7-D90000F319EB}"/>
    <cellStyle name="Normal 2 11 3 2" xfId="29855" xr:uid="{3DE7762E-C138-42F6-BBFF-CBB7F6A188AC}"/>
    <cellStyle name="Normal 2 11 3 2 2" xfId="29856" xr:uid="{69E86B7F-A976-4054-934B-4815858F8E40}"/>
    <cellStyle name="Normal 2 11 3 2 3" xfId="29857" xr:uid="{7B14F70C-27B1-46CB-8EDD-03CFDE78751F}"/>
    <cellStyle name="Normal 2 11 3 2_AVA DVA EL" xfId="29858" xr:uid="{78D0774F-D531-40C9-8869-E01F0AB560D8}"/>
    <cellStyle name="Normal 2 11 3 3" xfId="29859" xr:uid="{66AB268E-0A7E-485E-8939-224845D94BB2}"/>
    <cellStyle name="Normal 2 11 3_AVA DVA EL" xfId="29860" xr:uid="{4B4C6236-F5FE-443C-B489-F6A733FEAE52}"/>
    <cellStyle name="Normal 2 11 4" xfId="29861" xr:uid="{9153362F-06EE-450D-923E-5F4595C85B3C}"/>
    <cellStyle name="Normal 2 11 4 2" xfId="29862" xr:uid="{E3998B08-B193-48EA-9EB3-20DFEFEC057A}"/>
    <cellStyle name="Normal 2 11 4 3" xfId="29863" xr:uid="{D25EE3FD-CC23-4EF4-A441-56738943C46E}"/>
    <cellStyle name="Normal 2 11 4_AVA DVA EL" xfId="29864" xr:uid="{49CD931A-C3E4-49B2-A58E-5CCA60DE4227}"/>
    <cellStyle name="Normal 2 11 5" xfId="29865" xr:uid="{B71935F2-9460-465F-B26B-261A9D41F3A8}"/>
    <cellStyle name="Normal 2 11 5 2" xfId="29866" xr:uid="{344E12D3-E368-4DBD-B672-D2F5EEACB780}"/>
    <cellStyle name="Normal 2 11 5 3" xfId="29867" xr:uid="{EDE37FB8-3F7B-4E1E-A45A-914AC08B3842}"/>
    <cellStyle name="Normal 2 11 5_AVA DVA EL" xfId="29868" xr:uid="{BBBD9436-F2DD-4956-A31D-3FE9D137F227}"/>
    <cellStyle name="Normal 2 11 6" xfId="29869" xr:uid="{C1531C8E-D663-4C3D-8DB0-F7479B6DCF52}"/>
    <cellStyle name="Normal 2 11 6 2" xfId="29870" xr:uid="{AA062D48-2E88-40AD-BB75-D4022439FB07}"/>
    <cellStyle name="Normal 2 11 6 3" xfId="29871" xr:uid="{2AFBDAB6-BDBF-4EDF-89E6-328489C6D538}"/>
    <cellStyle name="Normal 2 11 6_AVA DVA EL" xfId="29872" xr:uid="{F9E38788-3D94-47E7-B380-B82FA9B2507B}"/>
    <cellStyle name="Normal 2 11 7" xfId="29873" xr:uid="{719999B6-C247-43C4-B883-6E66C5945A79}"/>
    <cellStyle name="Normal 2 11 7 2" xfId="29874" xr:uid="{609A5247-A6CB-4EDE-86C9-F63D179D0A8C}"/>
    <cellStyle name="Normal 2 11 7 3" xfId="29875" xr:uid="{32DA3FCA-E7E7-44B1-A314-18751DCDB451}"/>
    <cellStyle name="Normal 2 11 7_AVA DVA EL" xfId="29876" xr:uid="{F50FA783-BB2B-4110-B89A-0DFF5EA3D731}"/>
    <cellStyle name="Normal 2 11 8" xfId="29877" xr:uid="{CFE80058-AAEC-4382-8B1F-CF89AAA491F1}"/>
    <cellStyle name="Normal 2 11 8 2" xfId="29878" xr:uid="{17F7D92B-B717-4FBE-94C9-158D08D68F5F}"/>
    <cellStyle name="Normal 2 11 8 3" xfId="29879" xr:uid="{EA7EBBF6-D60E-41E2-B6C7-91C007456204}"/>
    <cellStyle name="Normal 2 11 8_AVA DVA EL" xfId="29880" xr:uid="{D1B96AEE-BE93-46D0-A24D-217C904B2187}"/>
    <cellStyle name="Normal 2 11 9" xfId="29881" xr:uid="{C5A4FE15-73E9-4381-90FD-5B381D5B65EF}"/>
    <cellStyle name="Normal 2 11 9 2" xfId="29882" xr:uid="{48C41333-F04E-4578-9694-F6235C82C883}"/>
    <cellStyle name="Normal 2 11 9 3" xfId="29883" xr:uid="{D7DB8514-1457-4750-B797-6916DBFDD157}"/>
    <cellStyle name="Normal 2 11 9_AVA DVA EL" xfId="29884"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885" xr:uid="{DE67D6D6-470F-4162-B124-E6FADA3B0239}"/>
    <cellStyle name="Normal 2 12 2_AVA DVA EL" xfId="29886" xr:uid="{4C74861C-F978-4DE0-B7C0-16EA60406606}"/>
    <cellStyle name="Normal 2 12 3" xfId="29887" xr:uid="{DB8B63B9-2EB9-4D10-A767-3FA5A2F280C1}"/>
    <cellStyle name="Normal 2 12 3 2" xfId="29888" xr:uid="{36376616-B3CC-4059-B047-E38034BCD1FD}"/>
    <cellStyle name="Normal 2 12 3_AVA DVA EL" xfId="29889" xr:uid="{A2067415-F60E-4147-95A5-DFB114AEA6AD}"/>
    <cellStyle name="Normal 2 12 4" xfId="29890" xr:uid="{9A61AFA0-2BB1-47AB-A9D7-181F7F83E30B}"/>
    <cellStyle name="Normal 2 12 4 2" xfId="29891" xr:uid="{3B68CF29-A35A-47D3-A93B-89B14AEB53AE}"/>
    <cellStyle name="Normal 2 12 4 3" xfId="29892" xr:uid="{4B594868-5717-438D-B3F9-3560C46081E5}"/>
    <cellStyle name="Normal 2 12 4_AVA DVA EL" xfId="29893" xr:uid="{173B4869-C81A-4468-A0BA-DB8605B2CF12}"/>
    <cellStyle name="Normal 2 12 5" xfId="29894"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895" xr:uid="{9AC9411C-D4D6-4422-B555-32BB6B711FDD}"/>
    <cellStyle name="Normal 2 13 2_AVA DVA EL" xfId="29896" xr:uid="{526D4A81-DABD-4242-8D5E-2E7832D1108E}"/>
    <cellStyle name="Normal 2 13 3" xfId="29897" xr:uid="{D9A3DF9A-E83B-4695-99E6-A5817E8C28A2}"/>
    <cellStyle name="Normal 2 13 3 2" xfId="29898" xr:uid="{B970F673-5B0A-4302-8607-4C3F28A2E4EA}"/>
    <cellStyle name="Normal 2 13 3_AVA DVA EL" xfId="29899" xr:uid="{08C2C84E-CACE-4FBF-981B-AE2D14FE0C8C}"/>
    <cellStyle name="Normal 2 13 4" xfId="29900" xr:uid="{8D690D30-69A3-493B-8821-E2D1D72B8B49}"/>
    <cellStyle name="Normal 2 13 4 2" xfId="29901" xr:uid="{58553B53-09F4-4256-A375-EA723F9351D2}"/>
    <cellStyle name="Normal 2 13 4_AVA DVA EL" xfId="29902" xr:uid="{3426B313-E782-48E4-AAEA-6C73A3932110}"/>
    <cellStyle name="Normal 2 13 5" xfId="29903" xr:uid="{108A2DFD-53EA-45B4-9F58-0DD1E744FCF8}"/>
    <cellStyle name="Normal 2 13 5 2" xfId="29904" xr:uid="{44B48982-5B21-400E-B21D-3C2ECE460B7E}"/>
    <cellStyle name="Normal 2 13 5_AVA DVA EL" xfId="29905" xr:uid="{CC8D22A5-CDDA-4152-B86A-2A4D0C9EDE0A}"/>
    <cellStyle name="Normal 2 13 6" xfId="29906" xr:uid="{1EBF3992-E0A7-4205-B66E-BDE89CD3B57A}"/>
    <cellStyle name="Normal 2 13 6 2" xfId="29907" xr:uid="{25961492-D1BF-40BE-B027-E77A9095E769}"/>
    <cellStyle name="Normal 2 13 6_AVA DVA EL" xfId="29908" xr:uid="{3ED2C3A6-E36C-4DA9-945F-0FBDB2629A0E}"/>
    <cellStyle name="Normal 2 13 7" xfId="29909" xr:uid="{9CE69E28-54E6-4DD2-BD0E-BD1D0A52D63F}"/>
    <cellStyle name="Normal 2 13 7 2" xfId="29910" xr:uid="{71B4AB02-E7F2-4BBB-A18D-2B738B7DAF12}"/>
    <cellStyle name="Normal 2 13 7 3" xfId="29911" xr:uid="{CD4ACF07-ED6D-43A1-9626-1C8E1A2BD9C9}"/>
    <cellStyle name="Normal 2 13 7_AVA DVA EL" xfId="29912" xr:uid="{E6A2BD7B-4245-4512-9120-FB87DF2FF392}"/>
    <cellStyle name="Normal 2 13 8" xfId="29913" xr:uid="{CF220371-FD82-47B0-9DFF-17B0C730FC2F}"/>
    <cellStyle name="Normal 2 13_3. Chng in credit spreads" xfId="7775" xr:uid="{2338D967-C4B7-46DA-B36E-78F8B5B54EF9}"/>
    <cellStyle name="Normal 2 14" xfId="29914" xr:uid="{66A34BA9-B9B0-464C-899E-42C9CCC62976}"/>
    <cellStyle name="Normal 2 14 2" xfId="29915" xr:uid="{051895BB-DD71-460F-9471-6DB530E88086}"/>
    <cellStyle name="Normal 2 14 2 2" xfId="29916" xr:uid="{5A64FDA9-2042-4339-B686-393EEF58BAB5}"/>
    <cellStyle name="Normal 2 14 2 3" xfId="29917" xr:uid="{DAA81A18-4475-4EA0-ABBC-14B1388D84A8}"/>
    <cellStyle name="Normal 2 14 2_AVA DVA EL" xfId="29918" xr:uid="{8CD4B8D1-8598-4C9B-A5D0-38653C69AA17}"/>
    <cellStyle name="Normal 2 14 3" xfId="29919" xr:uid="{61A065D1-A13C-4058-BDCD-A80CC4833C3F}"/>
    <cellStyle name="Normal 2 14_AVA DVA EL" xfId="29920" xr:uid="{88A8CA9B-E530-4367-87C4-C640B7DFE3EE}"/>
    <cellStyle name="Normal 2 15" xfId="29921" xr:uid="{DDB16628-D4CA-4610-B66A-785BF82FB643}"/>
    <cellStyle name="Normal 2 15 2" xfId="29922" xr:uid="{50D7C336-6659-4491-B0A8-783878585517}"/>
    <cellStyle name="Normal 2 15 2 2" xfId="29923" xr:uid="{03378689-8FA5-4630-A8C5-AE3FB68F79B2}"/>
    <cellStyle name="Normal 2 15 2_AVA DVA EL" xfId="29924" xr:uid="{B9D438D5-CD6F-475E-9A6F-933144CAE420}"/>
    <cellStyle name="Normal 2 15 3" xfId="29925" xr:uid="{03A62D46-FFA8-4B6A-B26B-9707F61B0B57}"/>
    <cellStyle name="Normal 2 15 3 2" xfId="29926" xr:uid="{7CB1EBCF-8D18-4656-9EEB-0C4BABC776C0}"/>
    <cellStyle name="Normal 2 15 3_AVA DVA EL" xfId="29927" xr:uid="{3015A201-DB7B-476E-A3FC-7BBED08CB3B1}"/>
    <cellStyle name="Normal 2 15 4" xfId="29928" xr:uid="{35ACD477-F485-49BA-8C06-0FAC6EAC90D3}"/>
    <cellStyle name="Normal 2 15 4 2" xfId="29929" xr:uid="{4B3E7964-3E3C-46FB-9315-FD5D9215CF30}"/>
    <cellStyle name="Normal 2 15 4_AVA DVA EL" xfId="29930" xr:uid="{CE7DEA0F-F197-488D-AB41-726C1711A9F9}"/>
    <cellStyle name="Normal 2 15 5" xfId="29931" xr:uid="{05AA0F66-CF65-43D5-88DB-841B07478C70}"/>
    <cellStyle name="Normal 2 15 5 2" xfId="29932" xr:uid="{777F66C8-9170-48EC-B367-119A58946C3D}"/>
    <cellStyle name="Normal 2 15 5_AVA DVA EL" xfId="29933" xr:uid="{EF216838-53D1-4F0C-B744-D032664B7627}"/>
    <cellStyle name="Normal 2 15 6" xfId="29934" xr:uid="{35B3DC94-3F87-4C87-8EF3-5EEA0F202F89}"/>
    <cellStyle name="Normal 2 15 6 2" xfId="29935" xr:uid="{DE564C36-DA36-4B1C-8962-3BA8CD9C410A}"/>
    <cellStyle name="Normal 2 15 6_AVA DVA EL" xfId="29936" xr:uid="{AA8F4256-2662-4A93-AC8E-D324BB9ADD62}"/>
    <cellStyle name="Normal 2 15 7" xfId="29937" xr:uid="{50EBB29D-58DF-4688-AE57-2E90E9EB77DB}"/>
    <cellStyle name="Normal 2 15_AVA DVA EL" xfId="29938" xr:uid="{12307B00-9719-4E08-8561-7255DAE5723A}"/>
    <cellStyle name="Normal 2 16" xfId="29939" xr:uid="{87CDC7BD-2C3D-49FE-B338-C949F1229678}"/>
    <cellStyle name="Normal 2 16 2" xfId="29940" xr:uid="{01E7381C-6D7B-4E7C-8D00-732D291C49EC}"/>
    <cellStyle name="Normal 2 16 2 2" xfId="29941" xr:uid="{21E41D22-4927-48C0-9682-37CDF0360B67}"/>
    <cellStyle name="Normal 2 16 2_AVA DVA EL" xfId="29942" xr:uid="{D25EEF45-826B-4418-B678-BCB1BC0628FB}"/>
    <cellStyle name="Normal 2 16 3" xfId="29943" xr:uid="{7328441B-61FD-4DCF-B956-FE45234E45B1}"/>
    <cellStyle name="Normal 2 16_AVA DVA EL" xfId="29944" xr:uid="{C20FD44B-2D0B-49A9-ADF2-08EBD119C4A8}"/>
    <cellStyle name="Normal 2 17" xfId="29945" xr:uid="{12D6ABDC-B4E7-4638-817A-A5D47958B1D4}"/>
    <cellStyle name="Normal 2 17 2" xfId="29946" xr:uid="{372C48B2-C460-433F-9B72-CCCFF96F66A0}"/>
    <cellStyle name="Normal 2 17_AVA DVA EL" xfId="29947" xr:uid="{769DF686-6ABE-4538-8FA9-C63966CB1984}"/>
    <cellStyle name="Normal 2 18" xfId="29948" xr:uid="{B72096BE-DDC7-4FC6-AE2E-961755F530E4}"/>
    <cellStyle name="Normal 2 18 2" xfId="29949" xr:uid="{A940EAD9-9219-42F9-9A06-DECF21058174}"/>
    <cellStyle name="Normal 2 18 2 2" xfId="29950" xr:uid="{4307A0A1-70B3-4AE2-945B-40739862363A}"/>
    <cellStyle name="Normal 2 18 2_AVA DVA EL" xfId="29951" xr:uid="{E328C376-6F7C-487E-BA72-B68A8E07A31C}"/>
    <cellStyle name="Normal 2 18 3" xfId="29952" xr:uid="{28783662-F6CE-4DDE-B3B7-12C0C4FA9817}"/>
    <cellStyle name="Normal 2 18 3 2" xfId="29953" xr:uid="{83550277-6CDF-4B18-B949-5A81B50E6023}"/>
    <cellStyle name="Normal 2 18 3_AVA DVA EL" xfId="29954" xr:uid="{055CCFA4-E64B-4B58-8913-EA9AB6171A3C}"/>
    <cellStyle name="Normal 2 18 4" xfId="29955" xr:uid="{925655D5-53EB-4AB9-9772-F1CA7E8A4EA3}"/>
    <cellStyle name="Normal 2 18 4 2" xfId="29956" xr:uid="{E918F64E-10F1-4634-A526-9D1B558611B7}"/>
    <cellStyle name="Normal 2 18 4_AVA DVA EL" xfId="29957" xr:uid="{2E5A623F-B787-4091-A356-990CE0CA5437}"/>
    <cellStyle name="Normal 2 18 5" xfId="29958" xr:uid="{8E30D266-AA30-46BC-9B47-53B7579B2447}"/>
    <cellStyle name="Normal 2 18 5 2" xfId="29959" xr:uid="{F1079BB8-B5D7-4CB5-96FA-E5179DDEB21C}"/>
    <cellStyle name="Normal 2 18 5_AVA DVA EL" xfId="29960" xr:uid="{3E155599-EC4B-460E-A02E-416B0E45DC0E}"/>
    <cellStyle name="Normal 2 18 6" xfId="29961" xr:uid="{7E144344-F45C-4486-996E-EE6BC57BDE01}"/>
    <cellStyle name="Normal 2 18_AVA DVA EL" xfId="29962" xr:uid="{E2BE6EF1-8933-4B6E-BDFE-390DCE5825EB}"/>
    <cellStyle name="Normal 2 19" xfId="29963" xr:uid="{A48D02F8-0C02-4E63-BC18-6DAFD0C2F603}"/>
    <cellStyle name="Normal 2 19 2" xfId="29964" xr:uid="{D4B00593-719C-425B-AC9E-913301125A24}"/>
    <cellStyle name="Normal 2 19 2 2" xfId="29965" xr:uid="{3F9FECE4-C5C1-49CB-9989-BE8D8DC15E4A}"/>
    <cellStyle name="Normal 2 19 2_AVA DVA EL" xfId="29966" xr:uid="{C37D56F5-2634-447D-81A0-424BEBFA8730}"/>
    <cellStyle name="Normal 2 19 3" xfId="29967" xr:uid="{ABC4EEF2-111F-436B-8A4E-35AC4C53E2A6}"/>
    <cellStyle name="Normal 2 19 3 2" xfId="29968" xr:uid="{AA8F0F8A-9224-44BA-BD43-E42176FEFF36}"/>
    <cellStyle name="Normal 2 19 3_AVA DVA EL" xfId="29969" xr:uid="{E91CB3DB-0F0B-4537-9782-276494B0A1A7}"/>
    <cellStyle name="Normal 2 19 4" xfId="29970" xr:uid="{06EC114F-05FC-4979-9128-26651BEAA27C}"/>
    <cellStyle name="Normal 2 19 4 2" xfId="29971" xr:uid="{B5BA6177-7DEC-4500-85C8-427DE30FB895}"/>
    <cellStyle name="Normal 2 19 4_AVA DVA EL" xfId="29972" xr:uid="{E5330D9E-D3B2-403D-9FE3-BE09CA1EDFAE}"/>
    <cellStyle name="Normal 2 19 5" xfId="29973" xr:uid="{9D160A64-44BD-4BD1-90E3-42DF0EB1C6C6}"/>
    <cellStyle name="Normal 2 19 5 2" xfId="29974" xr:uid="{C1A7A622-9E87-4595-958F-6424611FFF4C}"/>
    <cellStyle name="Normal 2 19 5_AVA DVA EL" xfId="29975" xr:uid="{85324C8F-E246-45EF-9C3C-A8AC05D98EF9}"/>
    <cellStyle name="Normal 2 19 6" xfId="29976" xr:uid="{B402B73D-C00E-4E8A-BE44-896F655F5727}"/>
    <cellStyle name="Normal 2 19_AVA DVA EL" xfId="29977" xr:uid="{08999860-7841-495F-BC61-89C49BCE019C}"/>
    <cellStyle name="Normal 2 192" xfId="29978" xr:uid="{99F4B4EF-B581-4A5A-9AD0-A595FCCDB0B5}"/>
    <cellStyle name="Normal 2 192 2" xfId="29979" xr:uid="{9E65806E-CB15-43D3-B6C1-25DAC1E14ECF}"/>
    <cellStyle name="Normal 2 192 3" xfId="29980" xr:uid="{B08FE1B2-A8C9-407B-8967-FFA832E2179F}"/>
    <cellStyle name="Normal 2 192_AVA DVA EL" xfId="29981" xr:uid="{3394368D-1305-4564-A8F7-916D423271BF}"/>
    <cellStyle name="Normal 2 2" xfId="7776" xr:uid="{684C9FFB-A95F-42D3-ABB9-72239382187E}"/>
    <cellStyle name="Normal 2 2 10" xfId="29982" xr:uid="{BB946B1F-F0BF-44D5-946D-0B4250A5991F}"/>
    <cellStyle name="Normal 2 2 10 2" xfId="29983" xr:uid="{B345537A-8015-432D-BF0E-B7B201B6918F}"/>
    <cellStyle name="Normal 2 2 10 2 2" xfId="29984" xr:uid="{5514B621-6DF3-44B2-925A-F2244F224F2F}"/>
    <cellStyle name="Normal 2 2 10 2_AVA DVA EL" xfId="29985" xr:uid="{86CC083E-A3B3-4A9F-AA58-911788DB883F}"/>
    <cellStyle name="Normal 2 2 10 3" xfId="29986" xr:uid="{719D9B1E-661A-4244-9AC9-5E8FD368C508}"/>
    <cellStyle name="Normal 2 2 10 3 2" xfId="29987" xr:uid="{3331093C-AD19-4249-BE78-5220E7FD492A}"/>
    <cellStyle name="Normal 2 2 10 3 3" xfId="29988" xr:uid="{D46C75F6-3823-40EA-999A-C6D0B2A32C85}"/>
    <cellStyle name="Normal 2 2 10 3_AVA DVA EL" xfId="29989" xr:uid="{6BE0D3D0-913F-49AE-AC62-3F865F3D5EBC}"/>
    <cellStyle name="Normal 2 2 10 4" xfId="29990" xr:uid="{81C2E83F-E324-4011-A6BF-77AE1EBDD769}"/>
    <cellStyle name="Normal 2 2 10_AVA DVA EL" xfId="29991" xr:uid="{828B7734-AA45-449D-9B1F-99B0B05A326D}"/>
    <cellStyle name="Normal 2 2 11" xfId="29992" xr:uid="{1A748A83-0E99-428B-9B6A-B00969A5652F}"/>
    <cellStyle name="Normal 2 2 11 2" xfId="29993" xr:uid="{C9FF54A3-6CC2-4B35-B128-237949BC9C4D}"/>
    <cellStyle name="Normal 2 2 11 2 2" xfId="29994" xr:uid="{3976A50E-609C-43D1-AEF0-9D669673CB2C}"/>
    <cellStyle name="Normal 2 2 11 2 3" xfId="29995" xr:uid="{1911F6FE-835A-4CF9-BF1C-C4F75847A323}"/>
    <cellStyle name="Normal 2 2 11 2_AVA DVA EL" xfId="29996" xr:uid="{1645D933-8F32-4845-A633-DEA229C9DB0A}"/>
    <cellStyle name="Normal 2 2 11 3" xfId="29997" xr:uid="{2E0941A0-0819-4106-A990-86DA51E9B937}"/>
    <cellStyle name="Normal 2 2 11_AVA DVA EL" xfId="29998" xr:uid="{3C156D86-7805-4B03-AFCA-58AF0F4E13D6}"/>
    <cellStyle name="Normal 2 2 12" xfId="29999" xr:uid="{B30DACE7-168D-421D-9667-805E45C2A49D}"/>
    <cellStyle name="Normal 2 2 12 2" xfId="30000" xr:uid="{46211CB9-2529-4CF6-BFBD-68F185C284CA}"/>
    <cellStyle name="Normal 2 2 12 2 2" xfId="30001" xr:uid="{33091CEA-5680-4A52-AD97-9421FB455E67}"/>
    <cellStyle name="Normal 2 2 12 2_AVA DVA EL" xfId="30002" xr:uid="{6034519E-911E-41AC-88B3-766D7EA5C296}"/>
    <cellStyle name="Normal 2 2 12 3" xfId="30003" xr:uid="{8A1DEC86-702E-4FAE-8138-A7F5C3798D80}"/>
    <cellStyle name="Normal 2 2 12 3 2" xfId="30004" xr:uid="{B96EC0FA-9102-45F6-9D1F-A13AF17E2A81}"/>
    <cellStyle name="Normal 2 2 12 3_AVA DVA EL" xfId="30005" xr:uid="{0E51EAFC-F39C-4DD7-9E73-C4235346871C}"/>
    <cellStyle name="Normal 2 2 12 4" xfId="30006" xr:uid="{5880661A-67B5-4587-A238-9D9CF3E22CE0}"/>
    <cellStyle name="Normal 2 2 12 4 2" xfId="30007" xr:uid="{F3007AF6-F60B-490C-AAE1-CB30030D0814}"/>
    <cellStyle name="Normal 2 2 12 4_AVA DVA EL" xfId="30008" xr:uid="{CDE3546C-F9DF-4F41-88E5-00CFE45DA676}"/>
    <cellStyle name="Normal 2 2 12 5" xfId="30009" xr:uid="{AB8D37ED-9415-4D4B-99B2-1BE74DF704CC}"/>
    <cellStyle name="Normal 2 2 12 5 2" xfId="30010" xr:uid="{A167F751-12B7-42CB-95FF-08D8B1383EC9}"/>
    <cellStyle name="Normal 2 2 12 5_AVA DVA EL" xfId="30011" xr:uid="{C52F5984-484A-4C8C-AAD8-356CC4018103}"/>
    <cellStyle name="Normal 2 2 12 6" xfId="30012" xr:uid="{AB504CEA-F120-40BE-B0D6-F0A55BCF556D}"/>
    <cellStyle name="Normal 2 2 12 6 2" xfId="30013" xr:uid="{3A01E887-4266-44AA-8A4F-CBB62F611ADD}"/>
    <cellStyle name="Normal 2 2 12 6_AVA DVA EL" xfId="30014" xr:uid="{91567F8C-6CFC-4696-AF3A-FB6BC7EFEA99}"/>
    <cellStyle name="Normal 2 2 12 7" xfId="30015" xr:uid="{DF2D8E03-7B8B-4134-8DBD-3CB0827A42BA}"/>
    <cellStyle name="Normal 2 2 12 7 2" xfId="30016" xr:uid="{6E897B96-42F9-4D80-8484-26BB98420AA5}"/>
    <cellStyle name="Normal 2 2 12 7 3" xfId="30017" xr:uid="{E87B6A60-A9A0-42FD-A6EC-21598DCC2021}"/>
    <cellStyle name="Normal 2 2 12 7_AVA DVA EL" xfId="30018" xr:uid="{0C990A73-54DF-4EF0-94AB-32CE36EB7EA1}"/>
    <cellStyle name="Normal 2 2 12 8" xfId="30019" xr:uid="{D8309309-9161-450A-88D4-232DAFACB59F}"/>
    <cellStyle name="Normal 2 2 12_AVA DVA EL" xfId="30020" xr:uid="{0B8C2F9D-E184-49F9-AE76-839D13C7E886}"/>
    <cellStyle name="Normal 2 2 13" xfId="30021" xr:uid="{5AC7FB49-BB51-4DDE-A5ED-3E8CF22DBFF5}"/>
    <cellStyle name="Normal 2 2 13 2" xfId="30022" xr:uid="{CF2387E9-329E-4FC6-8D80-95A0096B863A}"/>
    <cellStyle name="Normal 2 2 13_AVA DVA EL" xfId="30023" xr:uid="{41BCD0F9-2334-49E9-8D13-09A75614DC4D}"/>
    <cellStyle name="Normal 2 2 14" xfId="30024" xr:uid="{3BCD47BC-0773-4F7E-BB66-369354FFDB69}"/>
    <cellStyle name="Normal 2 2 14 2" xfId="30025" xr:uid="{B818F69F-DB2E-4AA3-BC70-A02B8116C53C}"/>
    <cellStyle name="Normal 2 2 14_AVA DVA EL" xfId="30026" xr:uid="{3166252D-5EFE-4D2A-8617-1CFF23C1AE3B}"/>
    <cellStyle name="Normal 2 2 15" xfId="30027" xr:uid="{D3934FAB-8B29-414D-A78B-CCE4643F6EE8}"/>
    <cellStyle name="Normal 2 2 15 2" xfId="30028" xr:uid="{3D5ACF46-3795-4ABF-A59A-57CF60C261EA}"/>
    <cellStyle name="Normal 2 2 15_AVA DVA EL" xfId="30029" xr:uid="{4AE04D54-096B-425C-8C58-8D45675D7668}"/>
    <cellStyle name="Normal 2 2 16" xfId="30030" xr:uid="{4CAFA875-3166-499A-A70B-C854CED2813A}"/>
    <cellStyle name="Normal 2 2 16 2" xfId="30031" xr:uid="{B9477269-F5F2-4EE9-BE2E-5C49F7E24AF0}"/>
    <cellStyle name="Normal 2 2 16_AVA DVA EL" xfId="30032" xr:uid="{BA86EE1E-1885-496D-98F3-DCF4EE7A22A8}"/>
    <cellStyle name="Normal 2 2 17" xfId="30033" xr:uid="{DCF93D17-429F-4CC7-9F42-E898E831CB40}"/>
    <cellStyle name="Normal 2 2 17 2" xfId="30034" xr:uid="{8A6D3EF4-5D22-44F1-B3EE-5085763200B6}"/>
    <cellStyle name="Normal 2 2 17_AVA DVA EL" xfId="30035" xr:uid="{60B2DE3E-14BE-4D70-B0AC-BFDF4B7156AD}"/>
    <cellStyle name="Normal 2 2 18" xfId="30036" xr:uid="{81031E24-2D0A-41F3-8E51-1B0DE0F018BA}"/>
    <cellStyle name="Normal 2 2 18 2" xfId="30037" xr:uid="{F51CAD02-662C-4B5E-BC7E-8625D219D758}"/>
    <cellStyle name="Normal 2 2 18_AVA DVA EL" xfId="30038" xr:uid="{F4A99713-1CB1-4EFB-9545-A725039CEACB}"/>
    <cellStyle name="Normal 2 2 19" xfId="30039" xr:uid="{83C2AEF7-6935-4CE8-8A9F-5605E844418E}"/>
    <cellStyle name="Normal 2 2 19 2" xfId="30040" xr:uid="{4E03B927-0160-47B8-832C-51EEC42473BE}"/>
    <cellStyle name="Normal 2 2 19 2 2" xfId="30041" xr:uid="{DAFCAD30-3950-45B8-917B-2CA055D9858C}"/>
    <cellStyle name="Normal 2 2 19 2_AVA DVA EL" xfId="30042" xr:uid="{F38F9679-B738-411E-B464-A6F523D981A6}"/>
    <cellStyle name="Normal 2 2 19 3" xfId="30043" xr:uid="{82F45023-B869-46CC-B80A-4466FA1A7C26}"/>
    <cellStyle name="Normal 2 2 19 3 2" xfId="30044" xr:uid="{82C159C2-73FF-489B-81B0-2187DD135DE1}"/>
    <cellStyle name="Normal 2 2 19 3_AVA DVA EL" xfId="30045" xr:uid="{2840D41C-3380-40D3-B139-A6E39A68C570}"/>
    <cellStyle name="Normal 2 2 19 4" xfId="30046" xr:uid="{39C11387-5527-4A48-BF68-5F287271B596}"/>
    <cellStyle name="Normal 2 2 19_AVA DVA EL" xfId="30047" xr:uid="{37ED25B5-7A8D-47A5-92F8-8C75EEECD44C}"/>
    <cellStyle name="Normal 2 2 2" xfId="7777" xr:uid="{3191C9D3-B401-48D0-9AB4-BB0F20F9FA62}"/>
    <cellStyle name="Normal 2 2 2 10" xfId="30048" xr:uid="{6C359284-B3D6-4835-B754-1F059F8EB8EB}"/>
    <cellStyle name="Normal 2 2 2 10 2" xfId="30049" xr:uid="{12894F7B-2584-4FF7-91C1-DA0D21CA5031}"/>
    <cellStyle name="Normal 2 2 2 10 2 2" xfId="30050" xr:uid="{26EB2FDC-6F75-4B8E-B926-EAA66666164A}"/>
    <cellStyle name="Normal 2 2 2 10 2 3" xfId="30051" xr:uid="{8F952CFE-E026-4BCE-8DCF-4A2FBE21D41E}"/>
    <cellStyle name="Normal 2 2 2 10 2_Balanse bankkonsern" xfId="30052" xr:uid="{C1767B13-D9F3-4D33-97B2-79871433F53B}"/>
    <cellStyle name="Normal 2 2 2 10 3" xfId="30053" xr:uid="{E711E50D-C270-4CE0-A114-D76F500EFF3B}"/>
    <cellStyle name="Normal 2 2 2 10 3 2" xfId="30054" xr:uid="{4C1A2154-4137-42DF-91FF-00F83F8564DD}"/>
    <cellStyle name="Normal 2 2 2 10 3 3" xfId="30055" xr:uid="{005CDCAD-B8BF-4CCF-AAC6-B502A087D9FF}"/>
    <cellStyle name="Normal 2 2 2 10 3_Balanse bankkonsern" xfId="30056" xr:uid="{6B2C1D92-F936-478B-8BE7-82287346B3BD}"/>
    <cellStyle name="Normal 2 2 2 10 4" xfId="30057" xr:uid="{AB5F0AF2-CC89-48A0-8077-EAAE85EB4385}"/>
    <cellStyle name="Normal 2 2 2 10 4 2" xfId="30058" xr:uid="{33C35ED2-60B7-4633-871B-83D313DF810C}"/>
    <cellStyle name="Normal 2 2 2 10 4 3" xfId="30059" xr:uid="{D0C3F452-29BF-45A6-80AA-5CAB9C24C993}"/>
    <cellStyle name="Normal 2 2 2 10 4_Balanse bankkonsern" xfId="30060" xr:uid="{9A494E0A-42FA-46F5-A561-3F4E1BE5A53D}"/>
    <cellStyle name="Normal 2 2 2 10 5" xfId="30061" xr:uid="{4E234851-FD5C-417D-BD74-7DBE5A65C904}"/>
    <cellStyle name="Normal 2 2 2 10 6" xfId="30062" xr:uid="{CC16D74B-62A7-4F76-9336-EF2AECEF3C49}"/>
    <cellStyle name="Normal 2 2 2 10_Balanse bankkonsern" xfId="30063" xr:uid="{CE8E0B8C-E6E7-4BE1-A801-DAE3C3ADE24A}"/>
    <cellStyle name="Normal 2 2 2 11" xfId="30064" xr:uid="{EE5AA6AE-8754-41A5-A3FD-5BBB388943A9}"/>
    <cellStyle name="Normal 2 2 2 11 2" xfId="30065" xr:uid="{3EA9B26D-9CF8-4F05-BB74-E5565E2D02A6}"/>
    <cellStyle name="Normal 2 2 2 11_AVA DVA EL" xfId="30066" xr:uid="{8FD090D9-8789-48B7-ABE8-2500A27ED980}"/>
    <cellStyle name="Normal 2 2 2 12" xfId="30067" xr:uid="{E4CACC54-59C8-4103-B86E-F2C34D0C783A}"/>
    <cellStyle name="Normal 2 2 2 12 2" xfId="30068" xr:uid="{B8856730-5A68-435D-8231-43F677371C58}"/>
    <cellStyle name="Normal 2 2 2 12_AVA DVA EL" xfId="30069" xr:uid="{28C4C404-D4E9-4770-8C1C-681A91097FAC}"/>
    <cellStyle name="Normal 2 2 2 13" xfId="30070" xr:uid="{AC90A7C2-9E6E-484D-A5A8-0EA1445AF7A1}"/>
    <cellStyle name="Normal 2 2 2 13 2" xfId="30071" xr:uid="{07006962-051A-48B5-A0FE-5F7978147A83}"/>
    <cellStyle name="Normal 2 2 2 13_AVA DVA EL" xfId="30072" xr:uid="{1ED7E304-7C08-4DD6-9EF7-2080C6F1F0BC}"/>
    <cellStyle name="Normal 2 2 2 14" xfId="30073" xr:uid="{2EB7ED39-197F-47CD-A74E-ADE7D5274FB3}"/>
    <cellStyle name="Normal 2 2 2 14 2" xfId="30074" xr:uid="{E0ECEE73-9F38-4434-83BB-19D7F3CFEA0F}"/>
    <cellStyle name="Normal 2 2 2 14_AVA DVA EL" xfId="30075" xr:uid="{5392AA3D-3A4F-4908-9442-683D369B9EE8}"/>
    <cellStyle name="Normal 2 2 2 15" xfId="30076" xr:uid="{D169EA85-0D61-4B55-88B9-E9EDA2DA80BF}"/>
    <cellStyle name="Normal 2 2 2 15 2" xfId="30077" xr:uid="{B03B89B6-9BDD-43ED-8819-3611AC8592D9}"/>
    <cellStyle name="Normal 2 2 2 15 3" xfId="30078" xr:uid="{092C5CDF-5F29-4161-A245-B128E7D1970B}"/>
    <cellStyle name="Normal 2 2 2 15_AVA DVA EL" xfId="30079" xr:uid="{320D9717-38BF-47D3-B5C8-0F455E72C6C8}"/>
    <cellStyle name="Normal 2 2 2 16" xfId="30080" xr:uid="{FBDDEA10-CDA5-423E-B9FC-E920EE98A658}"/>
    <cellStyle name="Normal 2 2 2 16 2" xfId="30081" xr:uid="{0EFDC034-1C59-47C8-8087-107767DF9C0E}"/>
    <cellStyle name="Normal 2 2 2 16_AVA DVA EL" xfId="30082" xr:uid="{0D3297B0-5DE1-4ED8-8343-08027792857E}"/>
    <cellStyle name="Normal 2 2 2 17" xfId="30083" xr:uid="{06668F34-48EF-47E8-BB16-A111AC6C863A}"/>
    <cellStyle name="Normal 2 2 2 17 2" xfId="30084" xr:uid="{B8801C41-CFF9-4F1E-B0EE-1F3CD7D74EC1}"/>
    <cellStyle name="Normal 2 2 2 17_AVA DVA EL" xfId="30085" xr:uid="{92B6A1CF-0329-4396-AF37-987536F4565E}"/>
    <cellStyle name="Normal 2 2 2 18" xfId="30086" xr:uid="{3E4D6309-E19F-4E48-ABB1-4A427EA8BACF}"/>
    <cellStyle name="Normal 2 2 2 18 2" xfId="30087" xr:uid="{340BB1AA-039C-4A0D-BB17-71A3468151E1}"/>
    <cellStyle name="Normal 2 2 2 18_AVA DVA EL" xfId="30088" xr:uid="{F48646FB-5456-4837-8E00-920E5ADD6015}"/>
    <cellStyle name="Normal 2 2 2 19" xfId="30089" xr:uid="{6F196EF3-2FB3-4692-8DE8-6689D452D59B}"/>
    <cellStyle name="Normal 2 2 2 19 2" xfId="30090" xr:uid="{542D22C2-7B58-4D89-99D0-7E2F85105980}"/>
    <cellStyle name="Normal 2 2 2 19_AVA DVA EL" xfId="30091" xr:uid="{84F173F5-B758-49A8-9F4D-0C9D65AABCFF}"/>
    <cellStyle name="Normal 2 2 2 2" xfId="17" xr:uid="{EBBB228D-755A-4FC3-A079-57C502C9265B}"/>
    <cellStyle name="Normal 2 2 2 2 10" xfId="30092" xr:uid="{68544930-6E00-427B-B390-006D4A8FC484}"/>
    <cellStyle name="Normal 2 2 2 2 11" xfId="30093" xr:uid="{53FAD7B9-6FAF-490F-8344-9479EDE9E0A2}"/>
    <cellStyle name="Normal 2 2 2 2 12" xfId="30094" xr:uid="{195061A0-AC20-4645-AD5D-D6C03815B7F5}"/>
    <cellStyle name="Normal 2 2 2 2 13" xfId="30095" xr:uid="{F9E7145F-17F2-48B8-A0FD-E41AF620FEA9}"/>
    <cellStyle name="Normal 2 2 2 2 13 2" xfId="30096" xr:uid="{26862504-B094-4340-8FC9-AC7707EE4C16}"/>
    <cellStyle name="Normal 2 2 2 2 13 3" xfId="30097" xr:uid="{9F7A9B97-F6B9-4020-943A-BCD4BDF57FD1}"/>
    <cellStyle name="Normal 2 2 2 2 13_AVA DVA EL" xfId="30098" xr:uid="{E497183D-4400-4EF1-9A85-6FD5A49E45C9}"/>
    <cellStyle name="Normal 2 2 2 2 2" xfId="30099" xr:uid="{CEF4EDDE-AD0A-441A-A24C-B0146888722D}"/>
    <cellStyle name="Normal 2 2 2 2 2 10" xfId="30100" xr:uid="{7EADAF81-D708-4AAA-B0B9-67286BC066E8}"/>
    <cellStyle name="Normal 2 2 2 2 2 10 2" xfId="30101" xr:uid="{CA1CCD53-F1E5-4989-A163-DBCC99D8FC71}"/>
    <cellStyle name="Normal 2 2 2 2 2 10_AVA DVA EL" xfId="30102" xr:uid="{CE8AB400-57E9-436C-A714-4B11C6966E24}"/>
    <cellStyle name="Normal 2 2 2 2 2 11" xfId="30103" xr:uid="{79326DE7-76D5-4DB1-B5C8-DDCA119D4CEF}"/>
    <cellStyle name="Normal 2 2 2 2 2 11 2" xfId="30104" xr:uid="{9DB40058-5B23-4DD9-B78D-82F4D284E5BD}"/>
    <cellStyle name="Normal 2 2 2 2 2 11 3" xfId="30105" xr:uid="{9EC96132-632F-4323-9C15-2476815C5AFD}"/>
    <cellStyle name="Normal 2 2 2 2 2 11_AVA DVA EL" xfId="30106" xr:uid="{E5EB52B2-8019-49EE-A561-434D2A54B992}"/>
    <cellStyle name="Normal 2 2 2 2 2 2" xfId="30107" xr:uid="{BC4B5F8B-CDF1-44CE-B004-B10BA39EE497}"/>
    <cellStyle name="Normal 2 2 2 2 2 2 10" xfId="30108" xr:uid="{D685DA1F-14FF-486F-A100-6CD30DDE3216}"/>
    <cellStyle name="Normal 2 2 2 2 2 2 11" xfId="30109" xr:uid="{72843414-8E00-4829-AC6D-FCE109FC9CEA}"/>
    <cellStyle name="Normal 2 2 2 2 2 2 11 2" xfId="30110" xr:uid="{4440275B-B317-4582-ACAD-E2A568379E19}"/>
    <cellStyle name="Normal 2 2 2 2 2 2 11 3" xfId="30111" xr:uid="{CAE3775B-AA99-4240-93CC-EF441D9AFB13}"/>
    <cellStyle name="Normal 2 2 2 2 2 2 11_AVA DVA EL" xfId="30112" xr:uid="{DD151810-3527-4B33-9531-21876AEEF55C}"/>
    <cellStyle name="Normal 2 2 2 2 2 2 2" xfId="30113" xr:uid="{D1CB2EFC-356E-4571-A9CC-493E4079D387}"/>
    <cellStyle name="Normal 2 2 2 2 2 2 2 2" xfId="30114" xr:uid="{54CC8576-BEDD-4F47-8920-EFEACDA44600}"/>
    <cellStyle name="Normal 2 2 2 2 2 2 2 2 2" xfId="30115" xr:uid="{4EDAD03B-7CE1-4B74-85E7-F48B32190355}"/>
    <cellStyle name="Normal 2 2 2 2 2 2 2 2 2 2" xfId="30116" xr:uid="{51EFFACC-C7E9-436F-828D-68603B56C1B6}"/>
    <cellStyle name="Normal 2 2 2 2 2 2 2 2 2 2 2" xfId="30117" xr:uid="{D3FA4B28-9DA8-4AC0-A6C9-4C2D5A177654}"/>
    <cellStyle name="Normal 2 2 2 2 2 2 2 2 2 2 3" xfId="30118" xr:uid="{E2390A17-983A-408B-8486-372C6A5EA81C}"/>
    <cellStyle name="Normal 2 2 2 2 2 2 2 2 2 2 4" xfId="30119" xr:uid="{08EBC227-A579-46BF-8DE5-361179DEB878}"/>
    <cellStyle name="Normal 2 2 2 2 2 2 2 2 2 2 5" xfId="30120" xr:uid="{D15F0E63-AF5B-4666-93F3-08036C8F3077}"/>
    <cellStyle name="Normal 2 2 2 2 2 2 2 2 2 2_AVA DVA EL" xfId="30121" xr:uid="{43B11B7F-B6B4-4BE9-8F20-2E0EAD8E2095}"/>
    <cellStyle name="Normal 2 2 2 2 2 2 2 2 2 3" xfId="30122" xr:uid="{301985D2-AEAC-45EB-9F2A-F4B006639122}"/>
    <cellStyle name="Normal 2 2 2 2 2 2 2 2 2 3 2" xfId="30123" xr:uid="{FBFB49EE-C59E-455E-9F4D-4B4DA3212444}"/>
    <cellStyle name="Normal 2 2 2 2 2 2 2 2 2 3_AVA DVA EL" xfId="30124" xr:uid="{B8D2FAD6-B0FC-430E-8139-5ECB2800680C}"/>
    <cellStyle name="Normal 2 2 2 2 2 2 2 2 2 4" xfId="30125" xr:uid="{9ABC9292-22D5-49D6-81A5-1D053040EE1E}"/>
    <cellStyle name="Normal 2 2 2 2 2 2 2 2 2 4 2" xfId="30126" xr:uid="{D983FF07-886F-49EB-963C-3D0D11A84757}"/>
    <cellStyle name="Normal 2 2 2 2 2 2 2 2 2 4_AVA DVA EL" xfId="30127" xr:uid="{4F375CC0-DC9E-4288-A699-E72242983226}"/>
    <cellStyle name="Normal 2 2 2 2 2 2 2 2 2 5" xfId="30128" xr:uid="{038585E1-BC35-49CA-9D9E-DFA62485D261}"/>
    <cellStyle name="Normal 2 2 2 2 2 2 2 2 2 5 2" xfId="30129" xr:uid="{4A415B01-E494-41B8-99B8-E07E6172E994}"/>
    <cellStyle name="Normal 2 2 2 2 2 2 2 2 2 5_AVA DVA EL" xfId="30130" xr:uid="{4ACC1392-9382-4347-8C5F-6D582A117799}"/>
    <cellStyle name="Normal 2 2 2 2 2 2 2 2 2_Balanse bankkonsern" xfId="30131" xr:uid="{E928E566-6177-4DC6-A78A-F5788A56ECCE}"/>
    <cellStyle name="Normal 2 2 2 2 2 2 2 2 3" xfId="30132" xr:uid="{66793925-C359-4F71-AE4F-CC8A462FEA89}"/>
    <cellStyle name="Normal 2 2 2 2 2 2 2 2 4" xfId="30133" xr:uid="{F27702C8-5F14-4DA3-AC65-AB6EFA24EED8}"/>
    <cellStyle name="Normal 2 2 2 2 2 2 2 2 5" xfId="30134" xr:uid="{B0CB83C2-3DA4-452A-9AF0-DE5B60D1037E}"/>
    <cellStyle name="Normal 2 2 2 2 2 2 2 2 6" xfId="30135" xr:uid="{FEF617CC-7C98-45CC-87C0-1937D9BA3A95}"/>
    <cellStyle name="Normal 2 2 2 2 2 2 2 2 7" xfId="30136" xr:uid="{FF5D6A3C-FF01-46F2-82BF-7CF16AA936FD}"/>
    <cellStyle name="Normal 2 2 2 2 2 2 2 2_AVA DVA EL" xfId="30137" xr:uid="{04478091-B673-463C-99F7-446029E70E48}"/>
    <cellStyle name="Normal 2 2 2 2 2 2 2 3" xfId="30138" xr:uid="{66E437A6-9EB2-47AA-9E25-5AB2D479D216}"/>
    <cellStyle name="Normal 2 2 2 2 2 2 2 4" xfId="30139" xr:uid="{BDE38F91-0CF0-4AAC-87B4-51D5FCEFCC0A}"/>
    <cellStyle name="Normal 2 2 2 2 2 2 2 4 2" xfId="30140" xr:uid="{CD3908BB-173C-4AC1-A1B9-C911D1EEA136}"/>
    <cellStyle name="Normal 2 2 2 2 2 2 2 4_AVA DVA EL" xfId="30141" xr:uid="{1FE811FC-AFB0-4E78-96C3-E977ECDD1EA0}"/>
    <cellStyle name="Normal 2 2 2 2 2 2 2 5" xfId="30142" xr:uid="{C4A6F945-37E2-436E-AB28-049D63C9E52F}"/>
    <cellStyle name="Normal 2 2 2 2 2 2 2 5 2" xfId="30143" xr:uid="{03A0993F-39C7-4ADC-AA67-6AD09C885ABC}"/>
    <cellStyle name="Normal 2 2 2 2 2 2 2 5_AVA DVA EL" xfId="30144" xr:uid="{3E58162D-D375-4210-AFAB-870328726070}"/>
    <cellStyle name="Normal 2 2 2 2 2 2 2 6" xfId="30145" xr:uid="{44589B00-2D59-4BF3-9F66-09F884F46D0D}"/>
    <cellStyle name="Normal 2 2 2 2 2 2 2 6 2" xfId="30146" xr:uid="{BCCA9750-E96F-4C24-9615-E368188F0E7D}"/>
    <cellStyle name="Normal 2 2 2 2 2 2 2 6_AVA DVA EL" xfId="30147" xr:uid="{3F4543A8-DC16-418D-9C2C-1EFF5566F6A6}"/>
    <cellStyle name="Normal 2 2 2 2 2 2 2 7" xfId="30148" xr:uid="{89B95DE7-C4CE-415E-B8AC-8CE2EB062231}"/>
    <cellStyle name="Normal 2 2 2 2 2 2 2 7 2" xfId="30149" xr:uid="{DC64AA1B-ACF6-42E3-BF96-FEAFAC246902}"/>
    <cellStyle name="Normal 2 2 2 2 2 2 2 7_AVA DVA EL" xfId="30150" xr:uid="{CFDD71B9-497E-49EE-9CCB-6FFB9FE2DB4B}"/>
    <cellStyle name="Normal 2 2 2 2 2 2 2 8" xfId="30151" xr:uid="{77180745-D38F-49D0-8ECE-3AFC265A005D}"/>
    <cellStyle name="Normal 2 2 2 2 2 2 2 8 2" xfId="30152" xr:uid="{BE6869A9-1CB2-48E0-91B4-37201DCAF20B}"/>
    <cellStyle name="Normal 2 2 2 2 2 2 2 8_AVA DVA EL" xfId="30153" xr:uid="{6ED34147-F09F-4B97-80B3-E2B39D03DA86}"/>
    <cellStyle name="Normal 2 2 2 2 2 2 2_Balanse bankkonsern" xfId="30154" xr:uid="{CE68F054-0A7F-474B-82C8-10EF6DCD6A4C}"/>
    <cellStyle name="Normal 2 2 2 2 2 2 3" xfId="30155" xr:uid="{AB080CE0-45FA-494A-93A0-DF105035CE96}"/>
    <cellStyle name="Normal 2 2 2 2 2 2 3 2" xfId="30156" xr:uid="{2692D045-D6B5-4946-89E4-0C7357AF5172}"/>
    <cellStyle name="Normal 2 2 2 2 2 2 3 3" xfId="30157" xr:uid="{7083DAE4-0A53-476B-9D5A-9EECCA8352F4}"/>
    <cellStyle name="Normal 2 2 2 2 2 2 3_Balanse bankkonsern" xfId="30158" xr:uid="{973B7662-FFD5-4AAC-BB86-086611647522}"/>
    <cellStyle name="Normal 2 2 2 2 2 2 4" xfId="30159" xr:uid="{86CB3620-843C-47A0-907B-2389D98B0B38}"/>
    <cellStyle name="Normal 2 2 2 2 2 2 4 2" xfId="30160" xr:uid="{5D322F3F-7203-4815-9DDA-C6B2F08C1287}"/>
    <cellStyle name="Normal 2 2 2 2 2 2 4 3" xfId="30161" xr:uid="{8C605109-8429-4B1F-BD4F-AF6164BD6A87}"/>
    <cellStyle name="Normal 2 2 2 2 2 2 4_Balanse bankkonsern" xfId="30162" xr:uid="{39D7005A-C2DC-4BF3-A8F0-A5ECFE8CC369}"/>
    <cellStyle name="Normal 2 2 2 2 2 2 5" xfId="30163" xr:uid="{CE0DF2EF-CB51-4644-B47A-91FEA7E2D650}"/>
    <cellStyle name="Normal 2 2 2 2 2 2 5 2" xfId="30164" xr:uid="{05CFE834-0FE6-451A-AC1A-2B63A53E9968}"/>
    <cellStyle name="Normal 2 2 2 2 2 2 5 2 2" xfId="30165" xr:uid="{6344B21E-E273-4C6A-A8C3-17A363009433}"/>
    <cellStyle name="Normal 2 2 2 2 2 2 5 2_AVA DVA EL" xfId="30166" xr:uid="{9EBC5F3C-4E32-4A2A-A149-E474C4C243F2}"/>
    <cellStyle name="Normal 2 2 2 2 2 2 5 3" xfId="30167" xr:uid="{F011CC37-39A6-4502-A4EB-601D7B79490C}"/>
    <cellStyle name="Normal 2 2 2 2 2 2 5 3 2" xfId="30168" xr:uid="{A076AD18-4580-488F-B95B-D3F0044E41E4}"/>
    <cellStyle name="Normal 2 2 2 2 2 2 5 3_AVA DVA EL" xfId="30169" xr:uid="{A6FFD2C5-8B4C-494E-BDD7-DE7FC6014BB9}"/>
    <cellStyle name="Normal 2 2 2 2 2 2 5_Balanse bankkonsern" xfId="30170" xr:uid="{C580FB45-9773-4CD3-9ECE-703F72062496}"/>
    <cellStyle name="Normal 2 2 2 2 2 2 6" xfId="30171" xr:uid="{0A8E9CB9-1F2C-40FF-AAEC-229E8FF0447C}"/>
    <cellStyle name="Normal 2 2 2 2 2 2 7" xfId="30172" xr:uid="{7B4A4FA0-092F-4CF1-BD11-FFFAF4343D9C}"/>
    <cellStyle name="Normal 2 2 2 2 2 2 8" xfId="30173" xr:uid="{DB87EC9F-40CD-488A-837C-4FC9912A4324}"/>
    <cellStyle name="Normal 2 2 2 2 2 2 9" xfId="30174" xr:uid="{7EF4CBDC-B20B-4478-8CE9-9AB5B9D8552D}"/>
    <cellStyle name="Normal 2 2 2 2 2 2_AVA DVA EL" xfId="30175" xr:uid="{1F3E9C84-0831-497E-A69F-06E701F16D4C}"/>
    <cellStyle name="Normal 2 2 2 2 2 3" xfId="30176" xr:uid="{C9C95544-6804-460F-B100-2D502F5E6EEC}"/>
    <cellStyle name="Normal 2 2 2 2 2 3 2" xfId="30177" xr:uid="{FCFC7292-F87F-473E-841F-84A7FB608D1E}"/>
    <cellStyle name="Normal 2 2 2 2 2 3 2 2" xfId="30178" xr:uid="{D6FAA7F9-590D-4CFE-90ED-277FB097C655}"/>
    <cellStyle name="Normal 2 2 2 2 2 3 2 3" xfId="30179" xr:uid="{D4BC4935-0EFF-4717-B310-28A11D877DEC}"/>
    <cellStyle name="Normal 2 2 2 2 2 3 2_AVA DVA EL" xfId="30180" xr:uid="{FF6DCB7E-C516-4AF3-82FD-FE39E40F9157}"/>
    <cellStyle name="Normal 2 2 2 2 2 3 3" xfId="30181" xr:uid="{0E3E99EC-E71A-4DD1-91A1-9EEEA2B99118}"/>
    <cellStyle name="Normal 2 2 2 2 2 3_AVA DVA EL" xfId="30182" xr:uid="{CF4102A9-F8D3-4588-A692-DA8B8A376F15}"/>
    <cellStyle name="Normal 2 2 2 2 2 4" xfId="30183" xr:uid="{E7508115-F73C-4F39-9281-5E6B243D8212}"/>
    <cellStyle name="Normal 2 2 2 2 2 4 2" xfId="30184" xr:uid="{778234D4-7C59-4209-8CAD-BF05B2073C6F}"/>
    <cellStyle name="Normal 2 2 2 2 2 4_AVA DVA EL" xfId="30185" xr:uid="{6DECCC45-4ECD-48A7-82C6-E638F5C3BDBE}"/>
    <cellStyle name="Normal 2 2 2 2 2 5" xfId="30186" xr:uid="{D68F9374-5E55-42E5-8B3E-056C7091D561}"/>
    <cellStyle name="Normal 2 2 2 2 2 5 2" xfId="30187" xr:uid="{032A02BC-506B-42A6-B79D-8D3E7202AA46}"/>
    <cellStyle name="Normal 2 2 2 2 2 5 3" xfId="30188" xr:uid="{729C613F-146E-4722-A874-BC0C17973718}"/>
    <cellStyle name="Normal 2 2 2 2 2 5_AVA DVA EL" xfId="30189" xr:uid="{FDC91404-9E2F-48D5-BD46-4E90DB0FBC4D}"/>
    <cellStyle name="Normal 2 2 2 2 2 6" xfId="30190" xr:uid="{60713DBE-4AF8-47D4-99BD-DF3D147EAA22}"/>
    <cellStyle name="Normal 2 2 2 2 2 6 2" xfId="30191" xr:uid="{2F731409-C773-48D7-8461-2842E0189ADD}"/>
    <cellStyle name="Normal 2 2 2 2 2 6_AVA DVA EL" xfId="30192" xr:uid="{E6D21E69-3FF3-471C-A5FC-E0C853A56777}"/>
    <cellStyle name="Normal 2 2 2 2 2 7" xfId="30193" xr:uid="{0CAD9CB3-0A1D-48D6-B737-DBB85E018613}"/>
    <cellStyle name="Normal 2 2 2 2 2 7 2" xfId="30194" xr:uid="{C5CADF96-517A-49AC-9051-D6E59B00E6E0}"/>
    <cellStyle name="Normal 2 2 2 2 2 7_AVA DVA EL" xfId="30195" xr:uid="{0AE69DE8-1072-41C6-A418-D411A044BB05}"/>
    <cellStyle name="Normal 2 2 2 2 2 8" xfId="30196" xr:uid="{5C7F6222-AF29-4E70-9620-927ADDFBACCA}"/>
    <cellStyle name="Normal 2 2 2 2 2 8 2" xfId="30197" xr:uid="{A0E02280-E367-47A6-8DA2-FE42E872A253}"/>
    <cellStyle name="Normal 2 2 2 2 2 8_AVA DVA EL" xfId="30198" xr:uid="{98318C4F-B450-4B22-B0A0-6D8018CCB3F8}"/>
    <cellStyle name="Normal 2 2 2 2 2 9" xfId="30199" xr:uid="{118ACDC6-6C08-4349-8DD4-C4903A5ABDB5}"/>
    <cellStyle name="Normal 2 2 2 2 2 9 2" xfId="30200" xr:uid="{4CF54583-C603-41FC-ABDF-A87F15003276}"/>
    <cellStyle name="Normal 2 2 2 2 2 9_AVA DVA EL" xfId="30201" xr:uid="{016A5A68-E89C-4832-9E6E-7E4D84F44006}"/>
    <cellStyle name="Normal 2 2 2 2 2_Balanse bankkonsern" xfId="30202" xr:uid="{1F744616-0B91-4552-BF5D-CCDEB11F6F8E}"/>
    <cellStyle name="Normal 2 2 2 2 3" xfId="30203" xr:uid="{B5B520B8-1454-42C1-BC39-657B9A89FD4D}"/>
    <cellStyle name="Normal 2 2 2 2 3 2" xfId="30204" xr:uid="{6E2114E5-1F13-4A36-9437-BFDC0A9D1038}"/>
    <cellStyle name="Normal 2 2 2 2 3 2 2" xfId="30205" xr:uid="{D6FE7C1F-95BE-43E7-A271-4D7A44F94805}"/>
    <cellStyle name="Normal 2 2 2 2 3 2 3" xfId="30206" xr:uid="{C64FF93D-F5AD-474A-B9F3-A5154312CAEE}"/>
    <cellStyle name="Normal 2 2 2 2 3 2_Balanse bankkonsern" xfId="30207" xr:uid="{E34B5C9B-E6B7-405A-9DCA-3122A92F66D6}"/>
    <cellStyle name="Normal 2 2 2 2 3 3" xfId="30208" xr:uid="{4129E4D3-E835-42F2-BBBF-F38868DB25B6}"/>
    <cellStyle name="Normal 2 2 2 2 3 3 2" xfId="30209" xr:uid="{EEB7C17C-5DCC-45D9-A654-A0CBA039DB36}"/>
    <cellStyle name="Normal 2 2 2 2 3 3 3" xfId="30210" xr:uid="{0C06B7E8-7A45-411D-A6C3-7B810467009D}"/>
    <cellStyle name="Normal 2 2 2 2 3 3_Balanse bankkonsern" xfId="30211" xr:uid="{6EF01568-12ED-4835-8BDB-47DA023DD70A}"/>
    <cellStyle name="Normal 2 2 2 2 3 4" xfId="30212" xr:uid="{7FF8AC1F-E8CC-46C3-9A5F-46D8C1B0826B}"/>
    <cellStyle name="Normal 2 2 2 2 3 4 2" xfId="30213" xr:uid="{B13BB13E-E4C4-49DA-9321-02964F83BED6}"/>
    <cellStyle name="Normal 2 2 2 2 3 4 3" xfId="30214" xr:uid="{C295C709-5A10-44F7-AB6A-278FFF65D74E}"/>
    <cellStyle name="Normal 2 2 2 2 3 4_Balanse bankkonsern" xfId="30215" xr:uid="{098D2A6C-71F2-46ED-96EA-DEF3CAC9E019}"/>
    <cellStyle name="Normal 2 2 2 2 3 5" xfId="30216" xr:uid="{17483167-AB38-4AFC-872A-5139DAE129E2}"/>
    <cellStyle name="Normal 2 2 2 2 3 6" xfId="30217" xr:uid="{E71228C4-E50E-4D45-96B6-E55AE6D79259}"/>
    <cellStyle name="Normal 2 2 2 2 3 7" xfId="30218" xr:uid="{39663DD9-7666-4E6F-8403-669AE987D733}"/>
    <cellStyle name="Normal 2 2 2 2 3 7 2" xfId="30219" xr:uid="{DF70CE54-1B44-492B-9CE7-94D9D1DD82E6}"/>
    <cellStyle name="Normal 2 2 2 2 3 7 3" xfId="30220" xr:uid="{20E5C1C8-8A54-4542-89A5-4FE478577A48}"/>
    <cellStyle name="Normal 2 2 2 2 3 7_AVA DVA EL" xfId="30221" xr:uid="{98EF0CC6-A730-4E4A-A9B4-8180F56EA9BC}"/>
    <cellStyle name="Normal 2 2 2 2 3_Balanse bankkonsern" xfId="30222" xr:uid="{49E94E8C-644B-483C-B8C4-E49572A07E42}"/>
    <cellStyle name="Normal 2 2 2 2 4" xfId="30223" xr:uid="{EC0BD074-95CD-493B-B5D8-25D777D7171F}"/>
    <cellStyle name="Normal 2 2 2 2 4 2" xfId="30224" xr:uid="{31D42864-4D0B-4F53-B9FE-C155566D3779}"/>
    <cellStyle name="Normal 2 2 2 2 4 3" xfId="30225" xr:uid="{6BAF6045-A5EA-443A-AB30-089D72F7AF66}"/>
    <cellStyle name="Normal 2 2 2 2 4 4" xfId="30226" xr:uid="{24A1EF85-C44F-4F17-AA2C-6E235C27EDC5}"/>
    <cellStyle name="Normal 2 2 2 2 4 4 2" xfId="30227" xr:uid="{CD5474AA-38D8-4AF2-8B8F-AB44997B7711}"/>
    <cellStyle name="Normal 2 2 2 2 4 4 3" xfId="30228" xr:uid="{97AD5F4F-CC62-43E6-9F51-131D37184C3E}"/>
    <cellStyle name="Normal 2 2 2 2 4 4_AVA DVA EL" xfId="30229" xr:uid="{0BE01D93-55CC-4530-8DC3-1CBD76D81A57}"/>
    <cellStyle name="Normal 2 2 2 2 4_Balanse bankkonsern" xfId="30230" xr:uid="{8A51DE53-9317-49B5-8911-EEC061A88FB9}"/>
    <cellStyle name="Normal 2 2 2 2 5" xfId="30231" xr:uid="{4CBB0FC6-1B1A-4FA4-8F03-736C138047FB}"/>
    <cellStyle name="Normal 2 2 2 2 5 2" xfId="30232" xr:uid="{1CA2574E-7A60-4787-96FF-DE7CEBBD42C8}"/>
    <cellStyle name="Normal 2 2 2 2 5 3" xfId="30233" xr:uid="{F76A5C6F-2793-4FE3-B91A-F4C8F5F8567E}"/>
    <cellStyle name="Normal 2 2 2 2 5 4" xfId="30234" xr:uid="{0DD63505-8C52-4C0D-B9B4-61B163BC3FE4}"/>
    <cellStyle name="Normal 2 2 2 2 5 4 2" xfId="30235" xr:uid="{7652FF84-8DFD-4F5E-987C-6FBF4E897260}"/>
    <cellStyle name="Normal 2 2 2 2 5 4 3" xfId="30236" xr:uid="{DD421000-822A-4F2B-B2FF-3EBA667EB153}"/>
    <cellStyle name="Normal 2 2 2 2 5 4_AVA DVA EL" xfId="30237" xr:uid="{00B4FC79-3ED4-4BEA-88FD-90EB2A226066}"/>
    <cellStyle name="Normal 2 2 2 2 5_Balanse bankkonsern" xfId="30238" xr:uid="{FFFD67F4-CEFD-4506-A6D5-19A7D4963C6A}"/>
    <cellStyle name="Normal 2 2 2 2 6" xfId="30239" xr:uid="{8A328821-D126-45C3-B2F9-F65EB732FF41}"/>
    <cellStyle name="Normal 2 2 2 2 6 2" xfId="30240" xr:uid="{E4B21490-014C-43D9-83A2-9B7467FF2F2B}"/>
    <cellStyle name="Normal 2 2 2 2 6 3" xfId="30241" xr:uid="{849DC453-81AF-44ED-BDE0-8D9EF1579294}"/>
    <cellStyle name="Normal 2 2 2 2 6 4" xfId="30242" xr:uid="{16A4AA81-ED34-42AE-A5AD-271C3EA2599B}"/>
    <cellStyle name="Normal 2 2 2 2 6 4 2" xfId="30243" xr:uid="{41AE805A-02F9-4325-9F70-85CC74E245C4}"/>
    <cellStyle name="Normal 2 2 2 2 6 4_AVA DVA EL" xfId="30244" xr:uid="{D34A0BEB-DB0F-4FE8-8EA9-D04C8286CB75}"/>
    <cellStyle name="Normal 2 2 2 2 6 5" xfId="30245" xr:uid="{D36B288A-2030-44AD-89E8-48C41C086697}"/>
    <cellStyle name="Normal 2 2 2 2 6 5 2" xfId="30246" xr:uid="{E7B0FE3C-DD49-4D9B-9386-A7610AC4A389}"/>
    <cellStyle name="Normal 2 2 2 2 6 5_AVA DVA EL" xfId="30247" xr:uid="{A12245E5-D4F0-4F03-B353-CCA8BF249D3E}"/>
    <cellStyle name="Normal 2 2 2 2 6 6" xfId="30248" xr:uid="{E080CDBB-733A-4723-AF19-D01D5D00A1A3}"/>
    <cellStyle name="Normal 2 2 2 2 6 6 2" xfId="30249" xr:uid="{48A661CF-D943-4A37-BAC1-A435E7D90E47}"/>
    <cellStyle name="Normal 2 2 2 2 6 6_AVA DVA EL" xfId="30250" xr:uid="{9DCA1DBF-0D4F-4420-9848-374DCCB0FCA9}"/>
    <cellStyle name="Normal 2 2 2 2 6 7" xfId="30251" xr:uid="{461CAC6E-1915-446B-AE3E-52E56224F258}"/>
    <cellStyle name="Normal 2 2 2 2 6 7 2" xfId="30252" xr:uid="{0568744B-30FC-4FFA-B4AB-C4F1E52562AE}"/>
    <cellStyle name="Normal 2 2 2 2 6 7_AVA DVA EL" xfId="30253" xr:uid="{077BC970-CEFA-4837-90E7-2956C24FC713}"/>
    <cellStyle name="Normal 2 2 2 2 6 8" xfId="30254" xr:uid="{5FE01E65-531D-4368-AA14-3194066F2C93}"/>
    <cellStyle name="Normal 2 2 2 2 6 8 2" xfId="30255" xr:uid="{D4122417-5B99-41FD-9543-2EA4C88AD0C9}"/>
    <cellStyle name="Normal 2 2 2 2 6 8 3" xfId="30256" xr:uid="{42FB23CE-26B7-40BF-BEF9-AE504AA6E375}"/>
    <cellStyle name="Normal 2 2 2 2 6 8_AVA DVA EL" xfId="30257" xr:uid="{8125C386-04A7-4758-BFF5-5E187D18884D}"/>
    <cellStyle name="Normal 2 2 2 2 6_Balanse bankkonsern" xfId="30258" xr:uid="{A573405D-99E2-463A-9AFB-4272087D052B}"/>
    <cellStyle name="Normal 2 2 2 2 7" xfId="30259" xr:uid="{D95D15F2-25C3-48DE-9FB3-636A0B67EF25}"/>
    <cellStyle name="Normal 2 2 2 2 7 2" xfId="30260" xr:uid="{5BC6365B-7BB5-404F-B0C0-D459293CB523}"/>
    <cellStyle name="Normal 2 2 2 2 7 2 2" xfId="30261" xr:uid="{481FC297-9B91-45E8-ADBC-30B67D53665E}"/>
    <cellStyle name="Normal 2 2 2 2 7 2_AVA DVA EL" xfId="30262" xr:uid="{DF818781-A5D0-4C54-A942-4D019704831B}"/>
    <cellStyle name="Normal 2 2 2 2 7 3" xfId="30263" xr:uid="{31D883DF-57A5-4622-A045-302D67F3AEC7}"/>
    <cellStyle name="Normal 2 2 2 2 7 3 2" xfId="30264" xr:uid="{B07DD635-3A3D-4B0A-BCB1-B068EC0C6984}"/>
    <cellStyle name="Normal 2 2 2 2 7 3_AVA DVA EL" xfId="30265" xr:uid="{DD35BAC9-56FD-46D1-8370-27DFC57655C6}"/>
    <cellStyle name="Normal 2 2 2 2 7 4" xfId="30266" xr:uid="{DBC760FE-526F-4E27-99D8-65CBD33724AF}"/>
    <cellStyle name="Normal 2 2 2 2 7 4 2" xfId="30267" xr:uid="{E889B8F7-C07A-4BC2-A3AF-693450BDC875}"/>
    <cellStyle name="Normal 2 2 2 2 7 4 3" xfId="30268" xr:uid="{A8B467A0-8B49-4F78-9334-82D86BB05CBC}"/>
    <cellStyle name="Normal 2 2 2 2 7 4_AVA DVA EL" xfId="30269" xr:uid="{301AF34B-1DB5-40D6-A490-E9DEBDB52CE5}"/>
    <cellStyle name="Normal 2 2 2 2 7_Balanse bankkonsern" xfId="30270" xr:uid="{157492EA-0A6C-4C14-9930-F25A3B50E449}"/>
    <cellStyle name="Normal 2 2 2 2 8" xfId="30271" xr:uid="{D33D1286-6EED-47E7-87D5-0A77E3449438}"/>
    <cellStyle name="Normal 2 2 2 2 8 2" xfId="30272" xr:uid="{C4F4D8C6-34C7-4C68-876D-9358338B6072}"/>
    <cellStyle name="Normal 2 2 2 2 8 2 2" xfId="30273" xr:uid="{D043FD0B-F7D8-4352-9C6F-97F30D88AD90}"/>
    <cellStyle name="Normal 2 2 2 2 8 2 3" xfId="30274" xr:uid="{C67D32B5-5493-47D8-BEAF-38908BCA942C}"/>
    <cellStyle name="Normal 2 2 2 2 8 2_AVA DVA EL" xfId="30275" xr:uid="{596A469B-21F1-43C4-B6EC-698F6E40F6D5}"/>
    <cellStyle name="Normal 2 2 2 2 8_Balanse bankkonsern" xfId="30276" xr:uid="{B6177A41-C6DA-4D20-963B-5F0EB8B27E5B}"/>
    <cellStyle name="Normal 2 2 2 2 9" xfId="30277" xr:uid="{D2467655-CDD9-4056-A87A-B0149F6EA00C}"/>
    <cellStyle name="Normal 2 2 2 2 9 2" xfId="30278" xr:uid="{E2F02A66-4849-40F0-9D45-98787ADB0E69}"/>
    <cellStyle name="Normal 2 2 2 2 9 2 2" xfId="30279" xr:uid="{99A3AA1C-5513-414C-B5DF-08495E6560A5}"/>
    <cellStyle name="Normal 2 2 2 2 9 2 3" xfId="30280" xr:uid="{8E81CB04-C140-47E1-A2F4-7EA30BEA56B8}"/>
    <cellStyle name="Normal 2 2 2 2 9 2_AVA DVA EL" xfId="30281" xr:uid="{EBB37307-07A8-4ADC-A932-9FAFF54B99D2}"/>
    <cellStyle name="Normal 2 2 2 2 9_Balanse bankkonsern" xfId="30282" xr:uid="{3274E62D-F52C-4F4E-85B2-461D46019AD5}"/>
    <cellStyle name="Normal 2 2 2 2_AVA DVA EL" xfId="30283" xr:uid="{E1146AA2-3C0A-4996-8CC6-921CCB07EF13}"/>
    <cellStyle name="Normal 2 2 2 20" xfId="30284" xr:uid="{AF66EB97-C5D1-4E54-95E5-B6A903EF89EF}"/>
    <cellStyle name="Normal 2 2 2 20 2" xfId="30285" xr:uid="{6DDC2337-2B0E-472D-86D5-FABF77CDBB69}"/>
    <cellStyle name="Normal 2 2 2 20_AVA DVA EL" xfId="30286" xr:uid="{FCAB021F-EC92-4F51-82DC-62464A928731}"/>
    <cellStyle name="Normal 2 2 2 21" xfId="30287" xr:uid="{F44CCD61-957E-4E67-BEBE-58B2CA4DA2E9}"/>
    <cellStyle name="Normal 2 2 2 21 2" xfId="30288" xr:uid="{5F070C0E-1D93-437A-B6FC-E954BD366831}"/>
    <cellStyle name="Normal 2 2 2 21 3" xfId="30289" xr:uid="{1E4FC0C5-06F0-499F-BE61-498D1C9A9034}"/>
    <cellStyle name="Normal 2 2 2 21_AVA DVA EL" xfId="30290" xr:uid="{D790E084-67A1-479E-A74B-A039035C10A3}"/>
    <cellStyle name="Normal 2 2 2 3" xfId="30291" xr:uid="{50E67E92-86AF-4B08-8F23-50CB10450D42}"/>
    <cellStyle name="Normal 2 2 2 3 10" xfId="30292" xr:uid="{4C6F67BE-D79F-4B57-B404-DE1D3A1F1FA0}"/>
    <cellStyle name="Normal 2 2 2 3 10 2" xfId="30293" xr:uid="{CBB659ED-B2B8-4620-94D8-D1C9E545D2BD}"/>
    <cellStyle name="Normal 2 2 2 3 10_AVA DVA EL" xfId="30294" xr:uid="{545A8F39-116A-49FA-BA55-40C0821E1FFE}"/>
    <cellStyle name="Normal 2 2 2 3 11" xfId="30295" xr:uid="{8869FDDA-2B88-447D-9E8F-4D53E477273A}"/>
    <cellStyle name="Normal 2 2 2 3 11 2" xfId="30296" xr:uid="{60062BEA-6F8E-4EA5-BE68-B77F043F25EF}"/>
    <cellStyle name="Normal 2 2 2 3 11 3" xfId="30297" xr:uid="{DC7F4EC2-AC66-424D-90F9-39A709DB72EF}"/>
    <cellStyle name="Normal 2 2 2 3 11_AVA DVA EL" xfId="30298" xr:uid="{438D634F-0473-4A7D-840D-46A936B230E9}"/>
    <cellStyle name="Normal 2 2 2 3 2" xfId="30299" xr:uid="{A69D6782-D1DA-4F6A-97B6-2FDF824BE0B0}"/>
    <cellStyle name="Normal 2 2 2 3 2 2" xfId="30300" xr:uid="{FC3E46F3-5EB2-443E-B287-A3C5591BF684}"/>
    <cellStyle name="Normal 2 2 2 3 2 2 2" xfId="30301" xr:uid="{F46BF5FE-025D-45EF-9880-91324FF4473E}"/>
    <cellStyle name="Normal 2 2 2 3 2 2 3" xfId="30302" xr:uid="{023BA3E3-EF5D-4415-8534-905D098A5BB6}"/>
    <cellStyle name="Normal 2 2 2 3 2 2 3 2" xfId="30303" xr:uid="{EB0AFEAC-ADFE-4F72-8E8D-E9D5E5A62F57}"/>
    <cellStyle name="Normal 2 2 2 3 2 2 3_AVA DVA EL" xfId="30304" xr:uid="{DFDB27F1-7E06-4039-8F3C-53201158F155}"/>
    <cellStyle name="Normal 2 2 2 3 2 2 4" xfId="30305" xr:uid="{98B7B018-1907-48CD-A685-53532FC139A0}"/>
    <cellStyle name="Normal 2 2 2 3 2 2 4 2" xfId="30306" xr:uid="{57FB973C-51B2-4EA9-9773-824381F22EA7}"/>
    <cellStyle name="Normal 2 2 2 3 2 2 4_AVA DVA EL" xfId="30307" xr:uid="{A95946BE-02AE-4627-9C0D-918EAB9E1AA3}"/>
    <cellStyle name="Normal 2 2 2 3 2 2 5" xfId="30308" xr:uid="{B7877935-E6C5-4CDD-8243-195B8D9D658C}"/>
    <cellStyle name="Normal 2 2 2 3 2 2 5 2" xfId="30309" xr:uid="{F8DBC1C9-4583-4F03-9BC5-8B670D77802B}"/>
    <cellStyle name="Normal 2 2 2 3 2 2 5_AVA DVA EL" xfId="30310" xr:uid="{0F4DFE8F-A50C-4CED-B31D-A8C11CA5EB03}"/>
    <cellStyle name="Normal 2 2 2 3 2 2 6" xfId="30311" xr:uid="{A49963AC-A258-49A0-8E0F-77D6F10D2F88}"/>
    <cellStyle name="Normal 2 2 2 3 2 2 6 2" xfId="30312" xr:uid="{E59F9300-9FA0-4FB5-8DFE-5836CB646079}"/>
    <cellStyle name="Normal 2 2 2 3 2 2 6_AVA DVA EL" xfId="30313" xr:uid="{8262F53C-500A-4994-973E-0D623E0199B1}"/>
    <cellStyle name="Normal 2 2 2 3 2 2_Balanse bankkonsern" xfId="30314" xr:uid="{EDA15E7B-D26A-4321-B658-D9B1E3792CBC}"/>
    <cellStyle name="Normal 2 2 2 3 2 3" xfId="30315" xr:uid="{11D52467-F2A4-4433-B1E6-9ABF8E11D347}"/>
    <cellStyle name="Normal 2 2 2 3 2 4" xfId="30316" xr:uid="{B99ED9FF-7CD8-4004-B303-B4148944F0F9}"/>
    <cellStyle name="Normal 2 2 2 3 2 4 2" xfId="30317" xr:uid="{5837A137-3429-40C9-B007-DB0B3FEAF6BF}"/>
    <cellStyle name="Normal 2 2 2 3 2 4 3" xfId="30318" xr:uid="{027A7FC3-D612-4EC8-B9A9-22668390C1A2}"/>
    <cellStyle name="Normal 2 2 2 3 2 4_AVA DVA EL" xfId="30319" xr:uid="{597A8A94-067B-465B-9F80-F2EDE98C5DAB}"/>
    <cellStyle name="Normal 2 2 2 3 2_Balanse bankkonsern" xfId="30320" xr:uid="{60CD5462-9B0E-4A71-BB80-CFCA54D9B89D}"/>
    <cellStyle name="Normal 2 2 2 3 3" xfId="30321" xr:uid="{4EA1DBA5-CB1C-4C2A-9E75-E9F1908A8720}"/>
    <cellStyle name="Normal 2 2 2 3 3 2" xfId="30322" xr:uid="{8429C6C4-2298-44BA-90FE-E05D25B0E15D}"/>
    <cellStyle name="Normal 2 2 2 3 3 3" xfId="30323" xr:uid="{9962BD6B-F561-430F-99F8-5BA28CC73244}"/>
    <cellStyle name="Normal 2 2 2 3 3 4" xfId="30324" xr:uid="{66A156CF-CEA1-4C2A-B058-FE83C881E723}"/>
    <cellStyle name="Normal 2 2 2 3 3 4 2" xfId="30325" xr:uid="{5C9A7A5A-2436-4F28-A6AA-157ABC66876E}"/>
    <cellStyle name="Normal 2 2 2 3 3 4 3" xfId="30326" xr:uid="{4CA334BC-5D7D-4B27-B089-99D68CD96C50}"/>
    <cellStyle name="Normal 2 2 2 3 3 4_AVA DVA EL" xfId="30327" xr:uid="{15F4644D-18F9-4C55-B860-262B2254C975}"/>
    <cellStyle name="Normal 2 2 2 3 3_Balanse bankkonsern" xfId="30328" xr:uid="{D129009F-FC63-4C93-B34A-1BE15FD3BFEB}"/>
    <cellStyle name="Normal 2 2 2 3 4" xfId="30329" xr:uid="{58CBF78E-7B82-4D09-9A62-F12453AD98A1}"/>
    <cellStyle name="Normal 2 2 2 3 4 2" xfId="30330" xr:uid="{D1FFB296-B662-4175-983F-7EABA9304599}"/>
    <cellStyle name="Normal 2 2 2 3 4 3" xfId="30331" xr:uid="{2CC3E592-DF91-4823-8C0D-3D4B97C11FDE}"/>
    <cellStyle name="Normal 2 2 2 3 4_Balanse bankkonsern" xfId="30332" xr:uid="{FD09C4F2-CF97-4606-9A86-B235D0A7A827}"/>
    <cellStyle name="Normal 2 2 2 3 5" xfId="30333" xr:uid="{20DFB37F-4A64-49FE-8711-BF8975D95329}"/>
    <cellStyle name="Normal 2 2 2 3 6" xfId="30334" xr:uid="{293E6ADD-8FC5-47D4-86BD-F0730A2655A7}"/>
    <cellStyle name="Normal 2 2 2 3 7" xfId="30335" xr:uid="{924E5C57-562A-4FE5-B17D-C0BAA72FC8B1}"/>
    <cellStyle name="Normal 2 2 2 3 7 2" xfId="30336" xr:uid="{A9AF397E-7A1A-4174-A709-8E904E73EFAF}"/>
    <cellStyle name="Normal 2 2 2 3 7_AVA DVA EL" xfId="30337" xr:uid="{81AA8322-C969-4CA5-8946-9C1D23CFAD19}"/>
    <cellStyle name="Normal 2 2 2 3 8" xfId="30338" xr:uid="{80E5E831-DF65-406A-A0BF-433CFA95CBB5}"/>
    <cellStyle name="Normal 2 2 2 3 8 2" xfId="30339" xr:uid="{A2B5EE0B-29EF-4BE8-9F99-9CBB3CE4BF22}"/>
    <cellStyle name="Normal 2 2 2 3 8_AVA DVA EL" xfId="30340" xr:uid="{08DA7F1A-4F62-463F-A9FA-DEB8CE7C715C}"/>
    <cellStyle name="Normal 2 2 2 3 9" xfId="30341" xr:uid="{3766C1A4-D2CF-4BE0-AC18-5367B5B38A27}"/>
    <cellStyle name="Normal 2 2 2 3 9 2" xfId="30342" xr:uid="{A0D9846B-68EB-444A-8681-9D580D69E915}"/>
    <cellStyle name="Normal 2 2 2 3 9_AVA DVA EL" xfId="30343" xr:uid="{96434224-DFBF-49FF-9CC8-7540277AB259}"/>
    <cellStyle name="Normal 2 2 2 3_Balanse bankkonsern" xfId="30344" xr:uid="{D9535A94-5A86-460C-B6FD-3C6A5449EE85}"/>
    <cellStyle name="Normal 2 2 2 4" xfId="30345" xr:uid="{6E81388B-1224-462C-A967-CE10E24AC11D}"/>
    <cellStyle name="Normal 2 2 2 4 10" xfId="30346" xr:uid="{EBFB0885-B87A-49E4-9E84-0F1F8DCBE6F6}"/>
    <cellStyle name="Normal 2 2 2 4 10 2" xfId="30347" xr:uid="{1350B552-BB14-43A0-8810-E08BFC5A045B}"/>
    <cellStyle name="Normal 2 2 2 4 10_AVA DVA EL" xfId="30348" xr:uid="{FBF81E15-ABF5-4C17-9492-6ABDF5CC6B52}"/>
    <cellStyle name="Normal 2 2 2 4 11" xfId="30349" xr:uid="{6EB48A9B-9A2C-4995-9D3D-9CF0C572EAFA}"/>
    <cellStyle name="Normal 2 2 2 4 11 2" xfId="30350" xr:uid="{55399D09-B37C-47A8-A0FD-ABE7637411AF}"/>
    <cellStyle name="Normal 2 2 2 4 11 3" xfId="30351" xr:uid="{D60B9CCE-B87F-4EDB-B527-B306DCD14C97}"/>
    <cellStyle name="Normal 2 2 2 4 11_AVA DVA EL" xfId="30352" xr:uid="{8FC1FBAE-DF7F-4265-87CA-2B95BF98880C}"/>
    <cellStyle name="Normal 2 2 2 4 2" xfId="30353" xr:uid="{9045DCD5-AE1A-4809-8297-6233088E6D36}"/>
    <cellStyle name="Normal 2 2 2 4 2 2" xfId="30354" xr:uid="{1829A3F2-F9B0-4AAC-BE1F-7A458B3154F0}"/>
    <cellStyle name="Normal 2 2 2 4 2 3" xfId="30355" xr:uid="{5C5CF292-A3F7-49F3-9024-5943CF440FCB}"/>
    <cellStyle name="Normal 2 2 2 4 2 4" xfId="30356" xr:uid="{E4F1034B-6FAF-44D1-A63F-46B6A64521AA}"/>
    <cellStyle name="Normal 2 2 2 4 2 4 2" xfId="30357" xr:uid="{F4EAC17C-8CA7-4EC4-A5A1-433042F3D8C8}"/>
    <cellStyle name="Normal 2 2 2 4 2 4 3" xfId="30358" xr:uid="{5594E781-B268-4272-9119-65ADCFB698FD}"/>
    <cellStyle name="Normal 2 2 2 4 2 4_AVA DVA EL" xfId="30359" xr:uid="{C5F2E027-4221-4EEA-AB1F-34F1F63E6BBF}"/>
    <cellStyle name="Normal 2 2 2 4 2_Balanse bankkonsern" xfId="30360" xr:uid="{30789EBA-18ED-49CC-A06E-B43C025DB6B6}"/>
    <cellStyle name="Normal 2 2 2 4 3" xfId="30361" xr:uid="{A540459D-CD64-429D-A679-73D5829EBDB6}"/>
    <cellStyle name="Normal 2 2 2 4 3 2" xfId="30362" xr:uid="{06D4D6CA-FA68-49B8-B8C6-C0D158A7EACA}"/>
    <cellStyle name="Normal 2 2 2 4 3 3" xfId="30363" xr:uid="{E0C3738D-562B-47EE-B247-8DDEC7473A59}"/>
    <cellStyle name="Normal 2 2 2 4 3 4" xfId="30364" xr:uid="{A1693F3B-B898-4090-88E3-DA69F4C89763}"/>
    <cellStyle name="Normal 2 2 2 4 3 4 2" xfId="30365" xr:uid="{6F54A47F-7432-4555-87B5-9B09454D13A7}"/>
    <cellStyle name="Normal 2 2 2 4 3 4 3" xfId="30366" xr:uid="{94C7AA29-DA8A-45A6-BF68-92D3AE499161}"/>
    <cellStyle name="Normal 2 2 2 4 3 4_AVA DVA EL" xfId="30367" xr:uid="{2DB675E9-B965-44DA-9510-2A857E8F20CB}"/>
    <cellStyle name="Normal 2 2 2 4 3_Balanse bankkonsern" xfId="30368" xr:uid="{3DB37F71-8D94-4DA3-8358-345F4D912949}"/>
    <cellStyle name="Normal 2 2 2 4 4" xfId="30369" xr:uid="{4D9A3C9B-FFE8-43BD-BEC8-BE2F432940D2}"/>
    <cellStyle name="Normal 2 2 2 4 4 2" xfId="30370" xr:uid="{4DA4E833-4A04-431D-9965-1C20F3E27545}"/>
    <cellStyle name="Normal 2 2 2 4 4 3" xfId="30371" xr:uid="{D9DF8FA3-6D8F-450E-8520-795E69603E53}"/>
    <cellStyle name="Normal 2 2 2 4 4_Balanse bankkonsern" xfId="30372" xr:uid="{0EE34CD4-8017-4625-A2EC-BDFDB083851E}"/>
    <cellStyle name="Normal 2 2 2 4 5" xfId="30373" xr:uid="{E365D05C-F773-4D3F-966F-5C5E908E89AC}"/>
    <cellStyle name="Normal 2 2 2 4 6" xfId="30374" xr:uid="{67996686-D135-47BA-9A41-6B28AF029195}"/>
    <cellStyle name="Normal 2 2 2 4 7" xfId="30375" xr:uid="{3C156B2A-0A09-49B8-9921-181E3223ADDD}"/>
    <cellStyle name="Normal 2 2 2 4 7 2" xfId="30376" xr:uid="{E859C5D2-4EAE-4FB2-ACAC-C476B4873A73}"/>
    <cellStyle name="Normal 2 2 2 4 7_AVA DVA EL" xfId="30377" xr:uid="{99142D6A-E9BE-4B53-9B9C-4123A6E14814}"/>
    <cellStyle name="Normal 2 2 2 4 8" xfId="30378" xr:uid="{E90F4D6B-66A0-4A8C-8B31-C250888CD614}"/>
    <cellStyle name="Normal 2 2 2 4 8 2" xfId="30379" xr:uid="{7BC25985-5292-430A-AB57-F6ACB89D13CA}"/>
    <cellStyle name="Normal 2 2 2 4 8_AVA DVA EL" xfId="30380" xr:uid="{192DE86D-39AE-40E9-9996-377AC8D2701C}"/>
    <cellStyle name="Normal 2 2 2 4 9" xfId="30381" xr:uid="{34C1E8AB-73B3-4277-9791-8EC418A30859}"/>
    <cellStyle name="Normal 2 2 2 4 9 2" xfId="30382" xr:uid="{27277A88-71A7-4F99-837D-B6051D8A38A8}"/>
    <cellStyle name="Normal 2 2 2 4 9_AVA DVA EL" xfId="30383" xr:uid="{5B2539CF-FA0A-421B-AC61-005D08E57A8E}"/>
    <cellStyle name="Normal 2 2 2 4_Balanse bankkonsern" xfId="30384" xr:uid="{13CF2C8A-3187-4046-8297-EE4DB79BA697}"/>
    <cellStyle name="Normal 2 2 2 5" xfId="30385" xr:uid="{76CFF2ED-F741-490A-8156-51A8F69FF62F}"/>
    <cellStyle name="Normal 2 2 2 5 10" xfId="30386" xr:uid="{6048CB24-6A13-4D9B-9CBA-0C34141E9055}"/>
    <cellStyle name="Normal 2 2 2 5 10 2" xfId="30387" xr:uid="{B0EA71D6-FB56-4F00-AF5C-1B40C83B535F}"/>
    <cellStyle name="Normal 2 2 2 5 10_AVA DVA EL" xfId="30388" xr:uid="{2BFAD4C7-D47D-4AFA-BBF0-5F0711658701}"/>
    <cellStyle name="Normal 2 2 2 5 11" xfId="30389" xr:uid="{8422D0ED-6311-40BD-88A7-11D8DD46850D}"/>
    <cellStyle name="Normal 2 2 2 5 11 2" xfId="30390" xr:uid="{54A05E6A-5BA5-4B15-A99E-C5809FFA346E}"/>
    <cellStyle name="Normal 2 2 2 5 11 3" xfId="30391" xr:uid="{1A1097E5-3EFC-4337-BFDB-54D661C34ECD}"/>
    <cellStyle name="Normal 2 2 2 5 11_AVA DVA EL" xfId="30392" xr:uid="{D5B1CB92-F6EC-4C16-96FB-31150A80FF14}"/>
    <cellStyle name="Normal 2 2 2 5 2" xfId="30393" xr:uid="{45BBBD1E-4B30-4970-B024-9AC493AE2043}"/>
    <cellStyle name="Normal 2 2 2 5 2 2" xfId="30394" xr:uid="{59085E8B-C06A-4264-AFD8-836B00D581CB}"/>
    <cellStyle name="Normal 2 2 2 5 2 3" xfId="30395" xr:uid="{4BE113D4-B102-4956-BF92-B5781F362C27}"/>
    <cellStyle name="Normal 2 2 2 5 2_Balanse bankkonsern" xfId="30396" xr:uid="{1BDFED62-C959-4E1A-A9A7-3924135CAFF1}"/>
    <cellStyle name="Normal 2 2 2 5 3" xfId="30397" xr:uid="{7FEC92F3-0080-4AE2-90F0-E225E59D09A4}"/>
    <cellStyle name="Normal 2 2 2 5 3 2" xfId="30398" xr:uid="{1167731C-9AA0-4D69-897D-11AC83E94CD3}"/>
    <cellStyle name="Normal 2 2 2 5 3 3" xfId="30399" xr:uid="{31079167-8844-4DF7-805C-4600284A8C8D}"/>
    <cellStyle name="Normal 2 2 2 5 3_Balanse bankkonsern" xfId="30400" xr:uid="{28C378A1-0C6C-45E4-8F2B-0A250850D4CB}"/>
    <cellStyle name="Normal 2 2 2 5 4" xfId="30401" xr:uid="{7DF21115-A059-4D07-AE4D-5E4EEE999751}"/>
    <cellStyle name="Normal 2 2 2 5 4 2" xfId="30402" xr:uid="{AC8A8533-E423-4008-8783-91B33DD655D7}"/>
    <cellStyle name="Normal 2 2 2 5 4 3" xfId="30403" xr:uid="{56435836-5EF0-49DE-A36A-CE1498283F89}"/>
    <cellStyle name="Normal 2 2 2 5 4_Balanse bankkonsern" xfId="30404" xr:uid="{90333172-E9C2-4EEB-BDAF-0E602473E585}"/>
    <cellStyle name="Normal 2 2 2 5 5" xfId="30405" xr:uid="{B8D32006-CFD7-41EA-AA1E-9D17032B03DE}"/>
    <cellStyle name="Normal 2 2 2 5 6" xfId="30406" xr:uid="{16734ACD-4A52-4DB2-8242-BFFB50C3D6C4}"/>
    <cellStyle name="Normal 2 2 2 5 7" xfId="30407" xr:uid="{79D706C5-1B86-4D71-A7F6-6274B701A0C4}"/>
    <cellStyle name="Normal 2 2 2 5 7 2" xfId="30408" xr:uid="{2BFB91D6-3379-447A-8D4B-B8C0BF162F63}"/>
    <cellStyle name="Normal 2 2 2 5 7_AVA DVA EL" xfId="30409" xr:uid="{C301DB2C-2E50-42B6-92C7-E0891F0E566F}"/>
    <cellStyle name="Normal 2 2 2 5 8" xfId="30410" xr:uid="{067D7AEB-2AF2-4F40-A55D-17B183F1DBB2}"/>
    <cellStyle name="Normal 2 2 2 5 8 2" xfId="30411" xr:uid="{DA48D045-C76E-4D7F-A7D5-943E894A6C21}"/>
    <cellStyle name="Normal 2 2 2 5 8_AVA DVA EL" xfId="30412" xr:uid="{3D64A454-ABC6-4F3B-975A-46B52CF9463A}"/>
    <cellStyle name="Normal 2 2 2 5 9" xfId="30413" xr:uid="{3AE34162-C063-4B9C-B03A-70ACF58A4030}"/>
    <cellStyle name="Normal 2 2 2 5 9 2" xfId="30414" xr:uid="{0009BDAB-1475-4CE4-B53E-023D361586B5}"/>
    <cellStyle name="Normal 2 2 2 5 9_AVA DVA EL" xfId="30415" xr:uid="{6D866ABB-7817-46A3-AC50-88683D348BE5}"/>
    <cellStyle name="Normal 2 2 2 5_Balanse bankkonsern" xfId="30416" xr:uid="{354D3F40-CB56-4B14-A9CE-C8E8C0C04D60}"/>
    <cellStyle name="Normal 2 2 2 6" xfId="30417" xr:uid="{DCA81B2C-83D2-4CF2-8BA0-6B159F395723}"/>
    <cellStyle name="Normal 2 2 2 6 2" xfId="30418" xr:uid="{27CEA4C0-FCA5-47F4-BABB-C2F2347FE4EB}"/>
    <cellStyle name="Normal 2 2 2 6 2 2" xfId="30419" xr:uid="{10186196-EDB8-425F-B462-B30BB185DB27}"/>
    <cellStyle name="Normal 2 2 2 6 2 3" xfId="30420" xr:uid="{2580A710-198E-4104-B328-26B0EEC445B5}"/>
    <cellStyle name="Normal 2 2 2 6 2_Balanse bankkonsern" xfId="30421" xr:uid="{5E0AB0D5-42E3-4151-8CB9-D2126E6939E8}"/>
    <cellStyle name="Normal 2 2 2 6 3" xfId="30422" xr:uid="{9E0F5187-1F13-4C50-96B4-650AE72F459D}"/>
    <cellStyle name="Normal 2 2 2 6 3 2" xfId="30423" xr:uid="{965D544F-5A20-4197-AB0C-80307BE1DA5C}"/>
    <cellStyle name="Normal 2 2 2 6 3 3" xfId="30424" xr:uid="{2E6CCA58-9528-498C-82EE-A76844946283}"/>
    <cellStyle name="Normal 2 2 2 6 3_Balanse bankkonsern" xfId="30425" xr:uid="{145D8FCB-046C-4B18-9EDF-B1930FB4CC45}"/>
    <cellStyle name="Normal 2 2 2 6 4" xfId="30426" xr:uid="{6A4A96FD-1674-48B5-9454-2EA3CD337BEC}"/>
    <cellStyle name="Normal 2 2 2 6 4 2" xfId="30427" xr:uid="{B3791CC6-4759-41F2-AC37-C094CB42FCF9}"/>
    <cellStyle name="Normal 2 2 2 6 4 3" xfId="30428" xr:uid="{2CA57ABE-86E7-4001-B744-98B1FAF554BF}"/>
    <cellStyle name="Normal 2 2 2 6 4_Balanse bankkonsern" xfId="30429" xr:uid="{C9FA56AA-55FD-4490-A72F-6FDA9F01C372}"/>
    <cellStyle name="Normal 2 2 2 6 5" xfId="30430" xr:uid="{99196B05-4325-4F61-8042-DB0EAFF3A450}"/>
    <cellStyle name="Normal 2 2 2 6 6" xfId="30431" xr:uid="{34E62548-10F4-415F-A9B6-36D00DFE3D88}"/>
    <cellStyle name="Normal 2 2 2 6 7" xfId="30432" xr:uid="{BDD6A2F0-B439-4B20-8F0B-5EC3CDC61379}"/>
    <cellStyle name="Normal 2 2 2 6 7 2" xfId="30433" xr:uid="{33D7A1A8-41DC-4D57-99A4-62773FC73071}"/>
    <cellStyle name="Normal 2 2 2 6 7 3" xfId="30434" xr:uid="{CF275F64-AA44-4A81-B54B-D0FF3A653DA8}"/>
    <cellStyle name="Normal 2 2 2 6 7_AVA DVA EL" xfId="30435" xr:uid="{C8DE4965-B8E9-4CDF-9FA9-EE0257C95F00}"/>
    <cellStyle name="Normal 2 2 2 6_Balanse bankkonsern" xfId="30436" xr:uid="{03AADD98-3A8E-4BEC-9219-6750BD4DCA61}"/>
    <cellStyle name="Normal 2 2 2 7" xfId="30437" xr:uid="{129EDE52-97EE-41B6-8EEC-A9A2A132F7B2}"/>
    <cellStyle name="Normal 2 2 2 7 2" xfId="30438" xr:uid="{0C3C802C-789F-42F7-A02A-890C02C21810}"/>
    <cellStyle name="Normal 2 2 2 7 2 2" xfId="30439" xr:uid="{61BB9E38-1FA7-4E35-8F4F-9CC12CD29317}"/>
    <cellStyle name="Normal 2 2 2 7 2 3" xfId="30440" xr:uid="{E9F3D47F-E775-42E3-B961-CAFFB47E34A9}"/>
    <cellStyle name="Normal 2 2 2 7 2_Balanse bankkonsern" xfId="30441" xr:uid="{9803FD52-9D2D-407F-9618-B286C297861D}"/>
    <cellStyle name="Normal 2 2 2 7 3" xfId="30442" xr:uid="{DF262F4D-6DCC-4D6F-A454-5F7AACACFBAE}"/>
    <cellStyle name="Normal 2 2 2 7 3 2" xfId="30443" xr:uid="{8B8BBDD4-51BD-4118-99FE-51805DCEEB6F}"/>
    <cellStyle name="Normal 2 2 2 7 3 3" xfId="30444" xr:uid="{553A456A-954A-4400-9D4B-F0E0C5DCF8CC}"/>
    <cellStyle name="Normal 2 2 2 7 3_Balanse bankkonsern" xfId="30445" xr:uid="{489BFAEB-73D0-497E-9729-2C52684C2FFF}"/>
    <cellStyle name="Normal 2 2 2 7 4" xfId="30446" xr:uid="{8F1B8930-F2E8-4F52-B528-2DBF25F4A396}"/>
    <cellStyle name="Normal 2 2 2 7 4 2" xfId="30447" xr:uid="{A9153D36-1E45-484E-AB01-0D7D145B779A}"/>
    <cellStyle name="Normal 2 2 2 7 4 3" xfId="30448" xr:uid="{3CCFD28D-0CAD-4C0F-AD74-65D73EE0EFCA}"/>
    <cellStyle name="Normal 2 2 2 7 4_Balanse bankkonsern" xfId="30449" xr:uid="{FF6B5EDF-0FC3-4E6A-BCF4-B4C75ABF22F5}"/>
    <cellStyle name="Normal 2 2 2 7 5" xfId="30450" xr:uid="{3B4B9C1F-D7A1-4F02-BE0A-0D67ADBC5EFE}"/>
    <cellStyle name="Normal 2 2 2 7 6" xfId="30451" xr:uid="{EC88BB1D-2CB2-440C-98B5-0F27A389C704}"/>
    <cellStyle name="Normal 2 2 2 7 7" xfId="30452" xr:uid="{A9D4B5B8-FECA-4573-A0FB-23C8B9492888}"/>
    <cellStyle name="Normal 2 2 2 7 7 2" xfId="30453" xr:uid="{48175167-4AD8-4688-8586-93AC696421F4}"/>
    <cellStyle name="Normal 2 2 2 7 7 3" xfId="30454" xr:uid="{D5F31D7E-9548-47B9-ABC7-BCCE76FAD976}"/>
    <cellStyle name="Normal 2 2 2 7 7_AVA DVA EL" xfId="30455" xr:uid="{CB5A866C-D1E6-470A-9285-9E2EEB2197ED}"/>
    <cellStyle name="Normal 2 2 2 7_Balanse bankkonsern" xfId="30456" xr:uid="{3D7C6D59-30A9-4CE4-B71E-433F7C5E68A2}"/>
    <cellStyle name="Normal 2 2 2 8" xfId="30457" xr:uid="{D8A6D339-B501-4DDD-B35E-9C77F73453E4}"/>
    <cellStyle name="Normal 2 2 2 8 2" xfId="30458" xr:uid="{90B074FF-AEBB-411E-86F1-2E922EDD1910}"/>
    <cellStyle name="Normal 2 2 2 8 2 2" xfId="30459" xr:uid="{6C674D7E-29AB-4D66-AA98-7A6A02B417E3}"/>
    <cellStyle name="Normal 2 2 2 8 2 3" xfId="30460" xr:uid="{BB646952-4A34-4F23-A7C7-E867EA5AA84C}"/>
    <cellStyle name="Normal 2 2 2 8 2_Balanse bankkonsern" xfId="30461" xr:uid="{765A1817-A3AF-4E21-915C-7933434F8431}"/>
    <cellStyle name="Normal 2 2 2 8 3" xfId="30462" xr:uid="{8A3263F5-F01C-45C1-B7DD-E92A72D59A94}"/>
    <cellStyle name="Normal 2 2 2 8 3 2" xfId="30463" xr:uid="{6C4792F4-6250-4CC7-B0D0-11CA32A6E286}"/>
    <cellStyle name="Normal 2 2 2 8 3 3" xfId="30464" xr:uid="{6F0F3395-E12D-4D23-B05C-92AAA0BCDD71}"/>
    <cellStyle name="Normal 2 2 2 8 3_Balanse bankkonsern" xfId="30465" xr:uid="{E0556C90-B1A8-462D-A146-06403526243F}"/>
    <cellStyle name="Normal 2 2 2 8 4" xfId="30466" xr:uid="{78022D53-9BAF-4CE2-8B69-B11CCC1A604B}"/>
    <cellStyle name="Normal 2 2 2 8 4 2" xfId="30467" xr:uid="{BAAFB030-6703-48F3-88D0-01EC89EE06F1}"/>
    <cellStyle name="Normal 2 2 2 8 4 3" xfId="30468" xr:uid="{E585CB6B-C398-4F73-AFD8-CBE75260CF48}"/>
    <cellStyle name="Normal 2 2 2 8 4_Balanse bankkonsern" xfId="30469" xr:uid="{0FF2B731-043B-410B-AB57-D70379F7E2A1}"/>
    <cellStyle name="Normal 2 2 2 8 5" xfId="30470" xr:uid="{515D926E-78C5-41FE-905A-2C00BDD1BBE4}"/>
    <cellStyle name="Normal 2 2 2 8 6" xfId="30471" xr:uid="{B1FF7E68-F0FB-42FA-A5C2-2C2326F38D48}"/>
    <cellStyle name="Normal 2 2 2 8 7" xfId="30472" xr:uid="{F22915D7-2508-498E-A9E3-F55257C71102}"/>
    <cellStyle name="Normal 2 2 2 8 7 2" xfId="30473" xr:uid="{B1EDCC8A-5209-4709-95F4-E07F1BE0B17C}"/>
    <cellStyle name="Normal 2 2 2 8 7 3" xfId="30474" xr:uid="{4BCDD4EA-3FF4-47DC-9512-58E4C7D41B2D}"/>
    <cellStyle name="Normal 2 2 2 8 7_AVA DVA EL" xfId="30475" xr:uid="{D918F94B-8588-4494-8D15-C2C5D66BD9A1}"/>
    <cellStyle name="Normal 2 2 2 8_Balanse bankkonsern" xfId="30476" xr:uid="{70840839-9A68-4AAD-9EC4-CBF9930FDFF7}"/>
    <cellStyle name="Normal 2 2 2 9" xfId="30477" xr:uid="{03ADE090-4FB6-4F9F-9F37-FF68D9C894E7}"/>
    <cellStyle name="Normal 2 2 2 9 2" xfId="30478" xr:uid="{A9275150-D1E7-453E-A7AB-45691462AE53}"/>
    <cellStyle name="Normal 2 2 2 9 2 2" xfId="30479" xr:uid="{0CAD5692-8F40-4142-B775-4A7C924DB35C}"/>
    <cellStyle name="Normal 2 2 2 9 2 3" xfId="30480" xr:uid="{0D9D026B-06E3-424A-84ED-2E5266B3761C}"/>
    <cellStyle name="Normal 2 2 2 9 2_Balanse bankkonsern" xfId="30481" xr:uid="{DD95B20F-5B92-4A51-9D2E-672079AE7DA0}"/>
    <cellStyle name="Normal 2 2 2 9 3" xfId="30482" xr:uid="{01467C3E-3F20-41A8-9840-2005F27110F3}"/>
    <cellStyle name="Normal 2 2 2 9 3 2" xfId="30483" xr:uid="{9CA63EA7-9BFA-4A8C-9280-22E8A94E766E}"/>
    <cellStyle name="Normal 2 2 2 9 3 3" xfId="30484" xr:uid="{F92B8037-4D2C-4158-AFA2-49DE52185351}"/>
    <cellStyle name="Normal 2 2 2 9 3_Balanse bankkonsern" xfId="30485" xr:uid="{9BAAD1F3-FDF2-4041-AF25-7DFBD1420FE8}"/>
    <cellStyle name="Normal 2 2 2 9 4" xfId="30486" xr:uid="{1CF1ACB3-5FFD-44B2-A112-C3DC9B13BAD0}"/>
    <cellStyle name="Normal 2 2 2 9 4 2" xfId="30487" xr:uid="{39BC40B6-8529-4C5A-B8C5-7436E9552915}"/>
    <cellStyle name="Normal 2 2 2 9 4 3" xfId="30488" xr:uid="{26FA70FD-922C-416F-BF9B-EF0B98CDFDFC}"/>
    <cellStyle name="Normal 2 2 2 9 4_Balanse bankkonsern" xfId="30489" xr:uid="{7BBC0C7A-2547-4EDD-B1B6-7F39AAB652BB}"/>
    <cellStyle name="Normal 2 2 2 9 5" xfId="30490" xr:uid="{C0E21230-D62D-4426-9CDB-D340DD45E5EF}"/>
    <cellStyle name="Normal 2 2 2 9 6" xfId="30491" xr:uid="{87FA790E-C753-416A-A34C-94B86A97E161}"/>
    <cellStyle name="Normal 2 2 2 9 7" xfId="30492" xr:uid="{A1D2E2BE-9F7D-4C64-AC0F-4AAC05210422}"/>
    <cellStyle name="Normal 2 2 2 9 7 2" xfId="30493" xr:uid="{AF131935-A4E3-4471-B95F-43712E68A1B5}"/>
    <cellStyle name="Normal 2 2 2 9 7 3" xfId="30494" xr:uid="{2BD9F105-FE14-47E8-8C17-E13A826BE9F7}"/>
    <cellStyle name="Normal 2 2 2 9 7_AVA DVA EL" xfId="30495" xr:uid="{B1F9F0B7-331D-4EF2-98AF-0299E41369C3}"/>
    <cellStyle name="Normal 2 2 2 9_Balanse bankkonsern" xfId="30496" xr:uid="{31CA9F30-7F52-441B-86BA-9E440A0CEED9}"/>
    <cellStyle name="Normal 2 2 2_AVA DVA EL" xfId="30497" xr:uid="{D3FB3766-BFAB-4475-8A81-F06C8E5B2F63}"/>
    <cellStyle name="Normal 2 2 20" xfId="30498" xr:uid="{3BD45C0B-4512-4F6D-BE78-958A7D19BA54}"/>
    <cellStyle name="Normal 2 2 20 2" xfId="30499" xr:uid="{7EC82E21-622D-42C6-808B-7F5D6A1A1F8F}"/>
    <cellStyle name="Normal 2 2 20_AVA DVA EL" xfId="30500" xr:uid="{B414DF48-4B1F-48F2-A678-69D2B1B3E6D4}"/>
    <cellStyle name="Normal 2 2 21" xfId="30501" xr:uid="{54123A50-62B3-4CB5-9067-D737C3764B6E}"/>
    <cellStyle name="Normal 2 2 22" xfId="30502" xr:uid="{82012E48-4A5D-4532-93D9-425A42312F5E}"/>
    <cellStyle name="Normal 2 2 23" xfId="30503" xr:uid="{6EDFF8D8-A4BF-4CD7-BA8E-ED77C46073B7}"/>
    <cellStyle name="Normal 2 2 24" xfId="30504" xr:uid="{AFB21CFB-25C3-42DC-8A05-7B56941A9B48}"/>
    <cellStyle name="Normal 2 2 25" xfId="30505" xr:uid="{1B38D3FC-5477-432A-BC5A-36AABE275F5B}"/>
    <cellStyle name="Normal 2 2 25 2" xfId="30506" xr:uid="{79B7AFDC-12F9-4FB1-BF77-67238B60D78E}"/>
    <cellStyle name="Normal 2 2 25_AVA DVA EL" xfId="30507" xr:uid="{F198D33E-8CE5-4A41-9BEA-BA21D608AE3E}"/>
    <cellStyle name="Normal 2 2 26" xfId="30508" xr:uid="{F74353F4-C5D5-4B73-8FEE-CF41558E56AB}"/>
    <cellStyle name="Normal 2 2 26 2" xfId="30509" xr:uid="{A8E70379-647B-4D34-86EB-18162D5E2F4F}"/>
    <cellStyle name="Normal 2 2 26 3" xfId="30510" xr:uid="{5679BCB4-477B-44D3-836A-11A206E483E7}"/>
    <cellStyle name="Normal 2 2 26_AVA DVA EL" xfId="30511" xr:uid="{271D1316-8E46-4AC8-BC61-9311B89B79F1}"/>
    <cellStyle name="Normal 2 2 27" xfId="30512" xr:uid="{160259FB-6949-4B3C-AE40-93CC21E40086}"/>
    <cellStyle name="Normal 2 2 3" xfId="5" xr:uid="{CCFA7230-6F17-4CA1-98EE-7D79B76821AC}"/>
    <cellStyle name="Normal 2 2 3 10" xfId="30513" xr:uid="{30B8936F-6CA9-4B68-B05B-08D63CB55994}"/>
    <cellStyle name="Normal 2 2 3 10 2" xfId="30514" xr:uid="{B0FC175A-25AF-46D4-9A44-A4ACCFC04CED}"/>
    <cellStyle name="Normal 2 2 3 10_AVA DVA EL" xfId="30515" xr:uid="{FD3E5F5E-8C6E-4C28-81EA-A0AD9C5A258B}"/>
    <cellStyle name="Normal 2 2 3 11" xfId="30516" xr:uid="{DCE9328D-4173-4E2B-9B09-C0586A22C5A6}"/>
    <cellStyle name="Normal 2 2 3 11 2" xfId="30517" xr:uid="{C3442CD7-62BB-463F-870F-87E4D6AE626F}"/>
    <cellStyle name="Normal 2 2 3 11_AVA DVA EL" xfId="30518" xr:uid="{A2C41994-47AD-48B2-A44C-1558F6889EF7}"/>
    <cellStyle name="Normal 2 2 3 12" xfId="30519" xr:uid="{C40E552C-C8F1-4A1A-9BAB-574039E8FA69}"/>
    <cellStyle name="Normal 2 2 3 12 2" xfId="30520" xr:uid="{B9890A8A-F5EA-43FB-BD25-60D167EE593F}"/>
    <cellStyle name="Normal 2 2 3 12 3" xfId="30521" xr:uid="{52DAC79C-12A0-4848-A11F-2552A9CFD265}"/>
    <cellStyle name="Normal 2 2 3 12_AVA DVA EL" xfId="30522" xr:uid="{FA721DAF-25ED-4AD4-802B-94E548CEB5B8}"/>
    <cellStyle name="Normal 2 2 3 13" xfId="30523" xr:uid="{86A07940-E770-465C-BF61-0EA7A1DB9A26}"/>
    <cellStyle name="Normal 2 2 3 2" xfId="30524" xr:uid="{9CCD25A3-29EF-4B03-88A4-93101236C10A}"/>
    <cellStyle name="Normal 2 2 3 2 2" xfId="30525" xr:uid="{CA79C7B2-0ACE-4B01-B47F-EF89E6F13B37}"/>
    <cellStyle name="Normal 2 2 3 2 2 2" xfId="30526" xr:uid="{7BA50EDE-5985-4E54-A0F1-B90034F0A569}"/>
    <cellStyle name="Normal 2 2 3 2 2_AVA DVA EL" xfId="30527" xr:uid="{B8301DF6-73D2-45BB-9BAB-13D63F99A0C0}"/>
    <cellStyle name="Normal 2 2 3 2 3" xfId="30528" xr:uid="{3F004E02-6209-4B1A-8322-2A4F43809ABB}"/>
    <cellStyle name="Normal 2 2 3 2_AVA DVA EL" xfId="30529" xr:uid="{60B5FA34-AE50-4236-BB4D-AB3C60EC739C}"/>
    <cellStyle name="Normal 2 2 3 3" xfId="30530" xr:uid="{E2A2663D-62FD-4E1D-8E11-777BBF5CA33B}"/>
    <cellStyle name="Normal 2 2 3 3 2" xfId="30531" xr:uid="{B69C9FB6-2B73-47BA-91E4-6961B1D7E070}"/>
    <cellStyle name="Normal 2 2 3 3 3" xfId="42692" xr:uid="{3ADB43B1-0ADC-4A9D-A9EF-159AE983E09E}"/>
    <cellStyle name="Normal 2 2 3 3_AVA DVA EL" xfId="30532" xr:uid="{46CCF151-0C93-4844-A7A1-9B739416B399}"/>
    <cellStyle name="Normal 2 2 3 4" xfId="30533" xr:uid="{98B0BBE3-C12C-4433-A78B-40EED472E1C3}"/>
    <cellStyle name="Normal 2 2 3 4 2" xfId="30534" xr:uid="{DEA6517F-739B-4F33-A309-5DEA5A4AA313}"/>
    <cellStyle name="Normal 2 2 3 4_AVA DVA EL" xfId="30535" xr:uid="{9329E33E-D745-4086-A5AE-E8F13AF73050}"/>
    <cellStyle name="Normal 2 2 3 5" xfId="30536" xr:uid="{1B5E1B55-3C6C-4F1B-9724-C394A0B3930F}"/>
    <cellStyle name="Normal 2 2 3 5 2" xfId="30537" xr:uid="{631E08E5-9C79-4348-888D-4C209C4070CD}"/>
    <cellStyle name="Normal 2 2 3 5_AVA DVA EL" xfId="30538" xr:uid="{A162AD74-3AB4-4CE9-9A82-CA3B0094D6A8}"/>
    <cellStyle name="Normal 2 2 3 6" xfId="30539" xr:uid="{18A13C34-5123-4BBE-8E41-8313B622B79F}"/>
    <cellStyle name="Normal 2 2 3 6 2" xfId="30540" xr:uid="{CCE42B7C-008D-4FC1-82D9-B47EA59412E6}"/>
    <cellStyle name="Normal 2 2 3 6_AVA DVA EL" xfId="30541" xr:uid="{23424410-1C19-4553-B4CE-F0BF1A23806F}"/>
    <cellStyle name="Normal 2 2 3 7" xfId="30542" xr:uid="{C09E20A2-1CB0-4262-BC0B-F43094BF4FD5}"/>
    <cellStyle name="Normal 2 2 3 7 2" xfId="30543" xr:uid="{48FF2E62-7011-4361-A050-E32781A928F4}"/>
    <cellStyle name="Normal 2 2 3 7_AVA DVA EL" xfId="30544" xr:uid="{93C759C2-C324-4CA6-9B14-63C3E3F56B1F}"/>
    <cellStyle name="Normal 2 2 3 8" xfId="30545" xr:uid="{BBE1773C-41E8-4280-B11E-ED0FC3E1DB3F}"/>
    <cellStyle name="Normal 2 2 3 8 2" xfId="30546" xr:uid="{B5919EB6-26D1-4585-88D0-C955EF158FED}"/>
    <cellStyle name="Normal 2 2 3 8_AVA DVA EL" xfId="30547" xr:uid="{9A925B65-637C-4059-8453-7EDDE6BB32A5}"/>
    <cellStyle name="Normal 2 2 3 9" xfId="30548" xr:uid="{88179330-EE2D-4CD2-A8C8-8A50E4DFA2FD}"/>
    <cellStyle name="Normal 2 2 3 9 2" xfId="30549" xr:uid="{D1C24200-7349-4A87-A5DB-E0648875F2DD}"/>
    <cellStyle name="Normal 2 2 3 9_AVA DVA EL" xfId="30550" xr:uid="{322BEB84-F7CD-4D40-978E-561AC114AF0D}"/>
    <cellStyle name="Normal 2 2 3_AVA DVA EL" xfId="30551" xr:uid="{E390AB94-144E-4176-B932-2510828BE65B}"/>
    <cellStyle name="Normal 2 2 4" xfId="7778" xr:uid="{8F771553-4487-40CC-AA0B-B4807CF75656}"/>
    <cellStyle name="Normal 2 2 4 10" xfId="30552" xr:uid="{EB396BAF-2A84-4406-8AE8-909C0F4DDE14}"/>
    <cellStyle name="Normal 2 2 4 11" xfId="30553" xr:uid="{0AA35259-1BC4-4137-BA80-935E7442005E}"/>
    <cellStyle name="Normal 2 2 4 11 2" xfId="30554" xr:uid="{CF0E4CDF-9FD4-4A08-8335-2CE312ECEC74}"/>
    <cellStyle name="Normal 2 2 4 11 3" xfId="30555" xr:uid="{C8B1543D-B401-4697-B354-DE9F06BBF2B2}"/>
    <cellStyle name="Normal 2 2 4 11_AVA DVA EL" xfId="30556" xr:uid="{F1E48382-C3CE-46CF-A5F2-368461C3B8C8}"/>
    <cellStyle name="Normal 2 2 4 2" xfId="30557" xr:uid="{CA11F558-48E4-4F6C-B052-C198CF8AEECD}"/>
    <cellStyle name="Normal 2 2 4 2 10" xfId="30558" xr:uid="{CEDBB309-70CE-4B42-9896-04246F528E66}"/>
    <cellStyle name="Normal 2 2 4 2 10 2" xfId="30559" xr:uid="{0D74DDB7-B7E6-4F85-A44B-C0E40F1F29B1}"/>
    <cellStyle name="Normal 2 2 4 2 10 3" xfId="30560" xr:uid="{F71210DD-E7E2-4AF4-B84A-07C74470366B}"/>
    <cellStyle name="Normal 2 2 4 2 10_AVA DVA EL" xfId="30561" xr:uid="{3DA078A2-B32A-44EA-BF5A-1D81FD0F7CCE}"/>
    <cellStyle name="Normal 2 2 4 2 2" xfId="30562" xr:uid="{A749C237-F1E4-4ACA-8D42-44D437C570EC}"/>
    <cellStyle name="Normal 2 2 4 2 2 2" xfId="30563" xr:uid="{A961FC9A-DA3C-45EC-A1AA-DBB12E4A34C2}"/>
    <cellStyle name="Normal 2 2 4 2 2 2 2" xfId="30564" xr:uid="{953F9258-FADF-4FD3-BD0E-6CE4A327F522}"/>
    <cellStyle name="Normal 2 2 4 2 2 2_AVA DVA EL" xfId="30565" xr:uid="{846F812F-2C51-467B-AB62-2EF8BB212D29}"/>
    <cellStyle name="Normal 2 2 4 2 2 3" xfId="30566" xr:uid="{594AC6E3-25D0-465E-B771-41DD489C4B5C}"/>
    <cellStyle name="Normal 2 2 4 2 2 4" xfId="30567" xr:uid="{90B6A26E-1F06-4972-B98F-220D4DEB566A}"/>
    <cellStyle name="Normal 2 2 4 2 2 5" xfId="30568" xr:uid="{4F135FE4-C276-458D-854B-5263F348E228}"/>
    <cellStyle name="Normal 2 2 4 2 2 6" xfId="30569" xr:uid="{EEC08639-071C-4A35-BE60-3EAA5611C275}"/>
    <cellStyle name="Normal 2 2 4 2 2_AVA DVA EL" xfId="30570" xr:uid="{DD50B8B8-7490-4C8C-BF60-ED01829D6E7C}"/>
    <cellStyle name="Normal 2 2 4 2 3" xfId="30571" xr:uid="{ED8F14CF-16EA-44EF-BEB9-A54A5783C579}"/>
    <cellStyle name="Normal 2 2 4 2 3 2" xfId="30572" xr:uid="{BFC60CC4-6912-433E-815E-15E298786D24}"/>
    <cellStyle name="Normal 2 2 4 2 3_AVA DVA EL" xfId="30573" xr:uid="{634BDCAA-181A-4E79-8138-1F42A0117ABC}"/>
    <cellStyle name="Normal 2 2 4 2 4" xfId="30574" xr:uid="{A38D651D-65D3-4640-B630-860FBFDB8D85}"/>
    <cellStyle name="Normal 2 2 4 2 4 2" xfId="30575" xr:uid="{FFBD9E25-4013-4BC8-99C6-3F90331115D0}"/>
    <cellStyle name="Normal 2 2 4 2 4_AVA DVA EL" xfId="30576" xr:uid="{6830DD0D-0B62-47DB-A1B3-6A6B4D3E181C}"/>
    <cellStyle name="Normal 2 2 4 2 5" xfId="30577" xr:uid="{2A867CDF-520E-4AD1-9FC0-B94406B8558A}"/>
    <cellStyle name="Normal 2 2 4 2 5 2" xfId="30578" xr:uid="{819B858D-3BB4-4D9A-AE94-15F313129EAB}"/>
    <cellStyle name="Normal 2 2 4 2 5_AVA DVA EL" xfId="30579" xr:uid="{AE1D89B0-BF9C-499D-B27B-A6374A467EB3}"/>
    <cellStyle name="Normal 2 2 4 2 6" xfId="30580" xr:uid="{4E8A4298-0DD2-473F-B3FF-708E1C77892F}"/>
    <cellStyle name="Normal 2 2 4 2 6 2" xfId="30581" xr:uid="{3BA7F4FC-4A9A-416E-9E09-938BAEF4E951}"/>
    <cellStyle name="Normal 2 2 4 2 6_AVA DVA EL" xfId="30582" xr:uid="{801666EE-50B2-4F77-BE58-2340CA9E2A31}"/>
    <cellStyle name="Normal 2 2 4 2 7" xfId="30583" xr:uid="{FFEECCB3-9DA0-41C2-B419-266A8D478F81}"/>
    <cellStyle name="Normal 2 2 4 2 7 2" xfId="30584" xr:uid="{5C24D77B-3046-40C8-8BBB-10B9C612E27C}"/>
    <cellStyle name="Normal 2 2 4 2 7_AVA DVA EL" xfId="30585" xr:uid="{180F310C-D08C-417C-B363-11C0F3819702}"/>
    <cellStyle name="Normal 2 2 4 2 8" xfId="30586" xr:uid="{6C41F85E-D0C1-4FFF-B674-7511D59298CC}"/>
    <cellStyle name="Normal 2 2 4 2 8 2" xfId="30587" xr:uid="{AF608C19-3A7F-4E36-A25A-35B81738603F}"/>
    <cellStyle name="Normal 2 2 4 2 8_AVA DVA EL" xfId="30588" xr:uid="{3C859D13-6DDB-4E3A-80B2-6C086CD872E9}"/>
    <cellStyle name="Normal 2 2 4 2 9" xfId="30589" xr:uid="{CF627694-4576-429A-B697-0D2877FF5669}"/>
    <cellStyle name="Normal 2 2 4 2 9 2" xfId="30590" xr:uid="{9C7AEC17-6881-498E-8752-161DA53BF781}"/>
    <cellStyle name="Normal 2 2 4 2 9_AVA DVA EL" xfId="30591" xr:uid="{B7908F21-9F4F-49EE-ACD5-7F7CC33AB013}"/>
    <cellStyle name="Normal 2 2 4 2_AVA DVA EL" xfId="30592" xr:uid="{CC7088E9-3199-49C8-9DA8-2965B3D57FFF}"/>
    <cellStyle name="Normal 2 2 4 3" xfId="30593" xr:uid="{01657E5D-09E7-42D8-B312-659AE808C65C}"/>
    <cellStyle name="Normal 2 2 4 3 2" xfId="30594" xr:uid="{15D3321E-51F2-4BE8-A553-3317985A2B32}"/>
    <cellStyle name="Normal 2 2 4 3 2 2" xfId="30595" xr:uid="{11CE6765-5E7B-4CD8-8103-6F93B26B1742}"/>
    <cellStyle name="Normal 2 2 4 3 2_AVA DVA EL" xfId="30596" xr:uid="{1EADC7FA-CD45-4442-B5C2-A60B6C2303E4}"/>
    <cellStyle name="Normal 2 2 4 3 3" xfId="30597" xr:uid="{830CBCB9-32FD-4086-AC69-8957A8087FD9}"/>
    <cellStyle name="Normal 2 2 4 3 3 2" xfId="30598" xr:uid="{10431BDB-D80C-4D69-B8EE-EE24C025B5EB}"/>
    <cellStyle name="Normal 2 2 4 3 3_AVA DVA EL" xfId="30599" xr:uid="{4F875C94-FDAB-426B-81C4-72BB47DCCAEE}"/>
    <cellStyle name="Normal 2 2 4 3 4" xfId="30600" xr:uid="{8907BE15-14D6-4FE0-8AB7-35E36ADAAA70}"/>
    <cellStyle name="Normal 2 2 4 3 4 2" xfId="30601" xr:uid="{7F518C56-CBAA-4BD8-A80D-8B2B769DAFF5}"/>
    <cellStyle name="Normal 2 2 4 3 4_AVA DVA EL" xfId="30602" xr:uid="{F4BF0F06-89A5-4550-8F6C-B86040968CA1}"/>
    <cellStyle name="Normal 2 2 4 3 5" xfId="30603" xr:uid="{856B5112-4FDA-4E5F-9709-2E8033004D17}"/>
    <cellStyle name="Normal 2 2 4 3 5 2" xfId="30604" xr:uid="{7E137C38-DD95-4EAB-95ED-F3703F83092E}"/>
    <cellStyle name="Normal 2 2 4 3 5_AVA DVA EL" xfId="30605" xr:uid="{08FB5C0D-AD3A-4C2A-8B3B-476ACADA30EE}"/>
    <cellStyle name="Normal 2 2 4 3 6" xfId="30606" xr:uid="{EE4B563A-6C9A-42B4-A9BC-6E173971FCB1}"/>
    <cellStyle name="Normal 2 2 4 3 6 2" xfId="30607" xr:uid="{F359ADD8-B4F3-4A4E-B92C-5D0D1F05FC6A}"/>
    <cellStyle name="Normal 2 2 4 3 6_AVA DVA EL" xfId="30608" xr:uid="{DA77111F-C127-49BB-9AAF-48ABFE279383}"/>
    <cellStyle name="Normal 2 2 4 3 7" xfId="30609" xr:uid="{B0BC97BC-3D96-48AC-8D97-14C0418E396A}"/>
    <cellStyle name="Normal 2 2 4 3 7 2" xfId="30610" xr:uid="{F6F1FB7A-2165-4AD5-8816-2F92B8330A0E}"/>
    <cellStyle name="Normal 2 2 4 3 7 3" xfId="30611" xr:uid="{EBCD5A20-3F74-4F4D-9F62-97020B43CCE0}"/>
    <cellStyle name="Normal 2 2 4 3 7_AVA DVA EL" xfId="30612" xr:uid="{EB298B43-4D15-4967-817A-DC0C9F37C863}"/>
    <cellStyle name="Normal 2 2 4 3 8" xfId="30613" xr:uid="{A5C002BA-B583-4B68-846C-32688AD51E94}"/>
    <cellStyle name="Normal 2 2 4 3_AVA DVA EL" xfId="30614" xr:uid="{F0177EFC-2ECE-46C0-854E-9E25BB9C2EBD}"/>
    <cellStyle name="Normal 2 2 4 4" xfId="30615" xr:uid="{4D112627-C146-45F2-B393-54C8A116E52C}"/>
    <cellStyle name="Normal 2 2 4 4 2" xfId="30616" xr:uid="{C9E9E321-F8F7-4FDF-A141-5D5587F37BA5}"/>
    <cellStyle name="Normal 2 2 4 4_AVA DVA EL" xfId="30617" xr:uid="{565D66A9-18EF-4E02-A7AF-7DCC9465D773}"/>
    <cellStyle name="Normal 2 2 4 5" xfId="30618" xr:uid="{D1E7FFF1-33B1-4545-B871-CFBAC98CE656}"/>
    <cellStyle name="Normal 2 2 4 5 2" xfId="30619" xr:uid="{68ABB911-68D8-40A1-8B49-EBD8B2CFDBE7}"/>
    <cellStyle name="Normal 2 2 4 5_AVA DVA EL" xfId="30620" xr:uid="{1CCAB4B0-EB59-4613-912B-F6C27FED2C01}"/>
    <cellStyle name="Normal 2 2 4 6" xfId="30621" xr:uid="{5F48FE34-9AAF-41A5-A114-7A1FF0C75FCC}"/>
    <cellStyle name="Normal 2 2 4 6 2" xfId="30622" xr:uid="{D796AC9F-BC5C-43D0-959F-05079D73C3FA}"/>
    <cellStyle name="Normal 2 2 4 6_AVA DVA EL" xfId="30623" xr:uid="{BE1D3DC3-8177-4558-A19B-286C25C86173}"/>
    <cellStyle name="Normal 2 2 4 7" xfId="30624" xr:uid="{E971EF99-B716-4D5C-B38D-689425622644}"/>
    <cellStyle name="Normal 2 2 4 8" xfId="30625" xr:uid="{9D0B4A93-90CF-4087-98F3-0C4657AF6BD8}"/>
    <cellStyle name="Normal 2 2 4 9" xfId="30626" xr:uid="{E7BB7DA6-76E9-43B6-B11C-A9657B71B456}"/>
    <cellStyle name="Normal 2 2 4_AVA DVA EL" xfId="30627" xr:uid="{D772980F-BD80-41C1-8553-DD4B4A27090A}"/>
    <cellStyle name="Normal 2 2 5" xfId="30628" xr:uid="{A7AE0646-3276-4A2B-8AD7-59C6E9987DD9}"/>
    <cellStyle name="Normal 2 2 5 2" xfId="30629" xr:uid="{BF6564CC-1257-4EED-A841-F142B52A4B87}"/>
    <cellStyle name="Normal 2 2 5 2 2" xfId="30630" xr:uid="{FF6ACA74-E511-42C0-A0B2-78291ECDAAD2}"/>
    <cellStyle name="Normal 2 2 5 2 2 2" xfId="30631" xr:uid="{D5CE9DD3-58A9-4233-BBAF-40062A423FC8}"/>
    <cellStyle name="Normal 2 2 5 2 2 3" xfId="30632" xr:uid="{B8B72E2F-5D74-4669-B040-6A554FDB69AE}"/>
    <cellStyle name="Normal 2 2 5 2 2_AVA DVA EL" xfId="30633" xr:uid="{0B52C5CE-F308-4223-8751-885A818B64E4}"/>
    <cellStyle name="Normal 2 2 5 2_Balanse bankkonsern" xfId="30634" xr:uid="{06B000AE-8E97-4BAE-B569-83571D2324B2}"/>
    <cellStyle name="Normal 2 2 5 3" xfId="30635" xr:uid="{7F0190D4-76EA-4748-973B-92BA39E3E6A0}"/>
    <cellStyle name="Normal 2 2 5 3 2" xfId="30636" xr:uid="{321155A6-8C71-452E-B39F-C6664512052C}"/>
    <cellStyle name="Normal 2 2 5 3 2 2" xfId="30637" xr:uid="{D3EFE66E-C183-45F8-AE15-63F8201D69C0}"/>
    <cellStyle name="Normal 2 2 5 3 2 3" xfId="30638" xr:uid="{E38D06D7-2963-4FC7-BAAA-B757572F3A45}"/>
    <cellStyle name="Normal 2 2 5 3 2_AVA DVA EL" xfId="30639" xr:uid="{A5E8E454-2243-47E0-A984-0C305CE544AF}"/>
    <cellStyle name="Normal 2 2 5 3 3" xfId="30640" xr:uid="{09F3E9A8-CC54-4347-B01C-FADFC3F53F89}"/>
    <cellStyle name="Normal 2 2 5 3_AVA DVA EL" xfId="30641" xr:uid="{D2DD7A79-3F21-41A5-BC9A-53F6561D3A1D}"/>
    <cellStyle name="Normal 2 2 5 4" xfId="30642" xr:uid="{3155A326-DA47-4F09-A100-B06662F12776}"/>
    <cellStyle name="Normal 2 2 5 4 2" xfId="30643" xr:uid="{905448CE-868F-4EB2-A70E-6539BB4A471C}"/>
    <cellStyle name="Normal 2 2 5 4 3" xfId="30644" xr:uid="{81714787-2A76-4C51-95A6-61CEEA7AB1CC}"/>
    <cellStyle name="Normal 2 2 5 4_AVA DVA EL" xfId="30645" xr:uid="{BC5A747F-FB0E-4D44-A4C1-AB6433C59F69}"/>
    <cellStyle name="Normal 2 2 5_4Q16" xfId="30646" xr:uid="{6A7CC4DA-8847-4E23-9B61-13F9D177A759}"/>
    <cellStyle name="Normal 2 2 6" xfId="30647" xr:uid="{6C72A8EC-EFD2-45BE-85BA-6B15047CCEB9}"/>
    <cellStyle name="Normal 2 2 6 2" xfId="30648" xr:uid="{F2295655-1E70-4108-AD57-9CEE660159BE}"/>
    <cellStyle name="Normal 2 2 6 2 2" xfId="30649" xr:uid="{234FA206-0858-4FF4-8B29-F328F64F1EBE}"/>
    <cellStyle name="Normal 2 2 6 2_AVA DVA EL" xfId="30650" xr:uid="{ADD39306-088B-43A6-AAC0-1C53EC45173F}"/>
    <cellStyle name="Normal 2 2 6 3" xfId="30651" xr:uid="{A37D7F72-B607-4385-92E5-68444D003E5C}"/>
    <cellStyle name="Normal 2 2 6 4" xfId="30652" xr:uid="{191657AB-2D24-44E4-AB7C-3BCC44464A94}"/>
    <cellStyle name="Normal 2 2 6 5" xfId="30653" xr:uid="{6F921789-0385-42B8-A1DA-FA8640DB83AF}"/>
    <cellStyle name="Normal 2 2 6 6" xfId="30654" xr:uid="{88A14F6D-2415-4746-9457-A59D82AAA293}"/>
    <cellStyle name="Normal 2 2 6 7" xfId="30655" xr:uid="{8BC57B49-C55E-4B3C-B176-528F38681799}"/>
    <cellStyle name="Normal 2 2 6 7 2" xfId="30656" xr:uid="{420B7667-375C-425A-B0C8-4F6589D0902A}"/>
    <cellStyle name="Normal 2 2 6 7 3" xfId="30657" xr:uid="{21285F41-B4D5-4859-81FD-4505E2156995}"/>
    <cellStyle name="Normal 2 2 6 7_AVA DVA EL" xfId="30658" xr:uid="{E0F342E9-6267-47E9-B1D7-9F13A5EC9E74}"/>
    <cellStyle name="Normal 2 2 6_AVA DVA EL" xfId="30659" xr:uid="{2842C7C5-FA63-499D-B925-FC3BB96D6417}"/>
    <cellStyle name="Normal 2 2 7" xfId="30660" xr:uid="{E06DA957-D401-42AC-9429-B4BA5772135E}"/>
    <cellStyle name="Normal 2 2 7 2" xfId="30661" xr:uid="{3CF37385-2727-432D-9316-871F1DF3AF43}"/>
    <cellStyle name="Normal 2 2 7 2 2" xfId="30662" xr:uid="{544727E4-AED2-422B-BBAC-C0489285F6DF}"/>
    <cellStyle name="Normal 2 2 7 2_AVA DVA EL" xfId="30663" xr:uid="{ADFC57E2-F33D-4FBE-B6E9-174D4B871923}"/>
    <cellStyle name="Normal 2 2 7 3" xfId="30664" xr:uid="{13BF9ADC-EA2B-44FA-9078-4B34460BD2E0}"/>
    <cellStyle name="Normal 2 2 7 4" xfId="30665" xr:uid="{84844682-7B93-4B5D-A86E-E3F317CEF1FA}"/>
    <cellStyle name="Normal 2 2 7 5" xfId="30666" xr:uid="{FA8CFBAA-DE59-4A94-AC24-B510FF9C11D0}"/>
    <cellStyle name="Normal 2 2 7 6" xfId="30667" xr:uid="{F8698597-CC3A-4364-B868-E2A5BDE5263C}"/>
    <cellStyle name="Normal 2 2 7 7" xfId="30668" xr:uid="{2BBAFA20-3189-4431-8306-C8BFF0313E12}"/>
    <cellStyle name="Normal 2 2 7 7 2" xfId="30669" xr:uid="{90996E82-AEA8-4330-B6BD-23F81C2ED7D0}"/>
    <cellStyle name="Normal 2 2 7 7 3" xfId="30670" xr:uid="{11D85F4A-210F-493C-A5C8-90E51B6CD5D2}"/>
    <cellStyle name="Normal 2 2 7 7_AVA DVA EL" xfId="30671" xr:uid="{8C87179C-F28A-4C8C-8002-CC59434066FD}"/>
    <cellStyle name="Normal 2 2 7_AVA DVA EL" xfId="30672" xr:uid="{E8FF97C7-FBD3-4E7D-81FC-739E8FAF8FF0}"/>
    <cellStyle name="Normal 2 2 8" xfId="30673" xr:uid="{45CB1189-3AB7-4045-893B-D2417AB3B944}"/>
    <cellStyle name="Normal 2 2 8 2" xfId="30674" xr:uid="{DF753C65-C183-4575-B5BA-822154CC6625}"/>
    <cellStyle name="Normal 2 2 8 2 2" xfId="30675" xr:uid="{536A0549-4E0F-4845-AAC5-162D34522ABF}"/>
    <cellStyle name="Normal 2 2 8 2_AVA DVA EL" xfId="30676" xr:uid="{3704C3E9-4CFB-4D5E-B4AA-624F205947B7}"/>
    <cellStyle name="Normal 2 2 8 3" xfId="30677" xr:uid="{DD2E6333-7BA8-4599-BC01-34FE0648A13E}"/>
    <cellStyle name="Normal 2 2 8 3 2" xfId="30678" xr:uid="{5FD996C0-BFE4-4708-AFD1-B5F333B412D3}"/>
    <cellStyle name="Normal 2 2 8 3 3" xfId="30679" xr:uid="{35B11398-C796-411C-B7A4-F31B19B560BA}"/>
    <cellStyle name="Normal 2 2 8 3_AVA DVA EL" xfId="30680" xr:uid="{00B9DD2C-B177-49D2-A3B8-0AE8F68C5BFD}"/>
    <cellStyle name="Normal 2 2 8 4" xfId="30681" xr:uid="{99DA7EB4-ACC9-4F99-B793-26661871492A}"/>
    <cellStyle name="Normal 2 2 8_AVA DVA EL" xfId="30682" xr:uid="{AED13D7C-7DB6-4D45-B507-37CEDD648499}"/>
    <cellStyle name="Normal 2 2 9" xfId="30683" xr:uid="{B9FB04F1-5DC6-4F46-BB1D-E2042897C616}"/>
    <cellStyle name="Normal 2 2 9 2" xfId="30684" xr:uid="{B647283E-9E46-413F-836E-E9B086321A06}"/>
    <cellStyle name="Normal 2 2 9 2 2" xfId="30685" xr:uid="{3960158E-3F72-4B3E-A29D-E168B3A6A86B}"/>
    <cellStyle name="Normal 2 2 9 2_AVA DVA EL" xfId="30686" xr:uid="{E8D1563A-5D2D-4F55-A218-7D8486176546}"/>
    <cellStyle name="Normal 2 2 9 3" xfId="30687" xr:uid="{BF5DFE6A-5086-4D81-BB64-8A9C0B258080}"/>
    <cellStyle name="Normal 2 2 9 3 2" xfId="30688" xr:uid="{EB61351F-9621-434C-95A8-70C0C8FDF6FE}"/>
    <cellStyle name="Normal 2 2 9 3 3" xfId="30689" xr:uid="{BAF4642F-1C15-419E-BF80-7446A8F2F2A1}"/>
    <cellStyle name="Normal 2 2 9 3_AVA DVA EL" xfId="30690" xr:uid="{B90AD58A-D62A-454D-89B1-12BD3350B2AF}"/>
    <cellStyle name="Normal 2 2 9 4" xfId="30691" xr:uid="{79104E5C-173E-4DE7-976A-B145614CE445}"/>
    <cellStyle name="Normal 2 2 9_AVA DVA EL" xfId="30692" xr:uid="{F20AE3DD-239B-4E98-9CE8-32FE4BA53413}"/>
    <cellStyle name="Normal 2 2_3. Chng in credit spreads" xfId="7779" xr:uid="{492A4806-FA13-49BF-BF23-65FB644D88D5}"/>
    <cellStyle name="Normal 2 20" xfId="30693" xr:uid="{86D3C3D5-8AAD-4B43-A20A-8DD3E06336CD}"/>
    <cellStyle name="Normal 2 20 2" xfId="30694" xr:uid="{6D5036EC-814E-4DC2-BE6B-A6855B0FCA05}"/>
    <cellStyle name="Normal 2 20 2 2" xfId="30695" xr:uid="{0553F1A3-D4AE-47F0-AA16-F9F3AE564F33}"/>
    <cellStyle name="Normal 2 20 2_AVA DVA EL" xfId="30696" xr:uid="{DC10FB63-8290-4F35-8751-017314C9C863}"/>
    <cellStyle name="Normal 2 20 3" xfId="30697" xr:uid="{9BE9C450-0A19-4670-B3B2-B24F326F2E19}"/>
    <cellStyle name="Normal 2 20 3 2" xfId="30698" xr:uid="{25FFC526-2792-4FA0-8C13-A03138107FA1}"/>
    <cellStyle name="Normal 2 20 3_AVA DVA EL" xfId="30699" xr:uid="{D6794680-5DA7-4158-A60F-8FA7F850D7A9}"/>
    <cellStyle name="Normal 2 20 4" xfId="30700" xr:uid="{B66097CC-C3A9-42E1-98BB-61143DD2A3C7}"/>
    <cellStyle name="Normal 2 20 4 2" xfId="30701" xr:uid="{86D82ADF-6FFB-4207-A879-7B2B885F5419}"/>
    <cellStyle name="Normal 2 20 4_AVA DVA EL" xfId="30702" xr:uid="{45D37C97-9FBC-41CA-93F5-38CABD08E9AF}"/>
    <cellStyle name="Normal 2 20 5" xfId="30703" xr:uid="{C41CFF4C-4C7A-4AF0-A19A-61097A1B2F4C}"/>
    <cellStyle name="Normal 2 20 5 2" xfId="30704" xr:uid="{E4E4173A-995F-41BE-82BF-97F7E82E1DFD}"/>
    <cellStyle name="Normal 2 20 5_AVA DVA EL" xfId="30705" xr:uid="{D331BCFB-CFAC-4AB8-B106-2EDD250B7C82}"/>
    <cellStyle name="Normal 2 20 6" xfId="30706" xr:uid="{4DC155A4-1997-4385-A268-2C4CA861D0D3}"/>
    <cellStyle name="Normal 2 20_AVA DVA EL" xfId="30707" xr:uid="{8A865756-0C6D-415E-AFD3-38CC8F0FFB00}"/>
    <cellStyle name="Normal 2 21" xfId="30708" xr:uid="{D371211E-A75F-4D1D-BD02-AC5A60FB82ED}"/>
    <cellStyle name="Normal 2 21 2" xfId="30709" xr:uid="{20E359C8-0F3F-4720-9286-8555B8BF48BB}"/>
    <cellStyle name="Normal 2 21 2 2" xfId="30710" xr:uid="{6AEA2C05-E0BC-491F-A239-DB8A7E8F440A}"/>
    <cellStyle name="Normal 2 21 2_AVA DVA EL" xfId="30711" xr:uid="{1926601D-EABE-426E-9F5A-C0F1F4A8A0C6}"/>
    <cellStyle name="Normal 2 21 3" xfId="30712" xr:uid="{B47B2115-E748-4AB7-8334-E2D89FE51180}"/>
    <cellStyle name="Normal 2 21 3 2" xfId="30713" xr:uid="{F31DA4C2-AFDE-4684-98C8-CD8A42189493}"/>
    <cellStyle name="Normal 2 21 3_AVA DVA EL" xfId="30714" xr:uid="{BD03F021-D3B7-4A52-AFB7-14610FCE4E3D}"/>
    <cellStyle name="Normal 2 21 4" xfId="30715" xr:uid="{EC9AC5D6-0702-43C8-89AB-F88A7AAF771F}"/>
    <cellStyle name="Normal 2 21_AVA DVA EL" xfId="30716" xr:uid="{62E70AAA-FC86-4219-882E-7326CA7C8179}"/>
    <cellStyle name="Normal 2 22" xfId="30717" xr:uid="{B37240D7-2AD4-4173-96F1-BEDF094BF569}"/>
    <cellStyle name="Normal 2 22 2" xfId="30718" xr:uid="{D40A1FD2-E378-4E11-9ACC-A2AD70E33B75}"/>
    <cellStyle name="Normal 2 22_AVA DVA EL" xfId="30719" xr:uid="{621C1EB6-8457-4945-AF26-D819988479D0}"/>
    <cellStyle name="Normal 2 23" xfId="30720" xr:uid="{90FEB9EE-752C-48DA-B75A-7E528C9AC50F}"/>
    <cellStyle name="Normal 2 23 2" xfId="30721" xr:uid="{A89CC269-6D5A-473A-83F6-D155173DFE87}"/>
    <cellStyle name="Normal 2 23_AVA DVA EL" xfId="30722" xr:uid="{6DB328F1-8D43-4104-B71C-ECDEC95973A7}"/>
    <cellStyle name="Normal 2 24" xfId="30723" xr:uid="{C75D0BA5-3941-44A9-B5F9-7C51C58DD94E}"/>
    <cellStyle name="Normal 2 24 2" xfId="30724" xr:uid="{3416F718-8AC2-4EA3-9418-9F0899507C34}"/>
    <cellStyle name="Normal 2 24_AVA DVA EL" xfId="30725" xr:uid="{295F6B3D-C99A-45FC-8810-A8102225362F}"/>
    <cellStyle name="Normal 2 25" xfId="30726" xr:uid="{7133B56E-6E78-48AB-8527-F849306571A9}"/>
    <cellStyle name="Normal 2 25 2" xfId="30727" xr:uid="{888BBC4A-8C80-4F1F-87BF-C12F5FB71677}"/>
    <cellStyle name="Normal 2 25_AVA DVA EL" xfId="30728" xr:uid="{ECFDBB06-4E90-41AB-B0BA-BB0C3702BF61}"/>
    <cellStyle name="Normal 2 26" xfId="30729" xr:uid="{B382B66E-C16B-4291-A551-86EF0879D152}"/>
    <cellStyle name="Normal 2 26 2" xfId="30730" xr:uid="{D7BD213A-3A4A-4D55-95CC-F3114F5FEAE0}"/>
    <cellStyle name="Normal 2 26_AVA DVA EL" xfId="30731" xr:uid="{5C906CCE-8973-458B-9100-D808BE2767DE}"/>
    <cellStyle name="Normal 2 27" xfId="30732" xr:uid="{E0E978C7-AE01-41E6-AF09-C2B1F9B0A7CC}"/>
    <cellStyle name="Normal 2 27 2" xfId="30733" xr:uid="{0D99B3BD-7C6F-40A5-A3F3-8D3A81C6EE37}"/>
    <cellStyle name="Normal 2 27_AVA DVA EL" xfId="30734" xr:uid="{5E6F7DFF-14D6-43A7-8C52-5AECAE9E81EC}"/>
    <cellStyle name="Normal 2 28" xfId="30735" xr:uid="{492C57AB-395E-4B6A-AF4A-25295020DFDA}"/>
    <cellStyle name="Normal 2 28 2" xfId="30736" xr:uid="{B6C686F2-8E16-4E15-868C-C5AC63602D69}"/>
    <cellStyle name="Normal 2 28_AVA DVA EL" xfId="30737" xr:uid="{F8F904F3-9B2D-4E19-899A-00952E7685AD}"/>
    <cellStyle name="Normal 2 29" xfId="30738" xr:uid="{D720EF69-96D1-482A-AE02-240D07EC0AC6}"/>
    <cellStyle name="Normal 2 29 2" xfId="30739" xr:uid="{04222E7F-A748-4014-9279-AAF3D155A791}"/>
    <cellStyle name="Normal 2 29_AVA DVA EL" xfId="30740" xr:uid="{3AB81894-C53E-4B8D-A791-933B99CA0BE3}"/>
    <cellStyle name="Normal 2 3" xfId="7780" xr:uid="{35EB5921-0910-4621-B811-53C4A6023C63}"/>
    <cellStyle name="Normal 2 3 10" xfId="30741" xr:uid="{88C3392F-54CA-46C7-AB1E-D63BF1E09150}"/>
    <cellStyle name="Normal 2 3 10 2" xfId="30742" xr:uid="{46E5D342-4DF8-474B-9B45-2DEF10CB98AE}"/>
    <cellStyle name="Normal 2 3 10_AVA DVA EL" xfId="30743" xr:uid="{D574FE89-6817-430B-9319-916DD237817F}"/>
    <cellStyle name="Normal 2 3 11" xfId="30744" xr:uid="{4391CF73-58C0-42D7-9FC4-3FD896C8F05C}"/>
    <cellStyle name="Normal 2 3 11 2" xfId="30745" xr:uid="{34FA1984-B690-47A0-A940-093F1C563A6B}"/>
    <cellStyle name="Normal 2 3 11_AVA DVA EL" xfId="30746" xr:uid="{0DBF0197-0730-4F73-9666-B3FC289E1FFE}"/>
    <cellStyle name="Normal 2 3 12" xfId="30747" xr:uid="{2B80E130-633A-4ADB-8A72-B46E9ADB6087}"/>
    <cellStyle name="Normal 2 3 13" xfId="30748" xr:uid="{5176C22B-1A52-4AF0-8144-64E19FB9E63D}"/>
    <cellStyle name="Normal 2 3 14" xfId="30749" xr:uid="{F198AB35-D3D9-427A-B01D-1F6E6361073C}"/>
    <cellStyle name="Normal 2 3 15" xfId="30750" xr:uid="{A1347AA7-0936-41E3-B26B-042DC1B44412}"/>
    <cellStyle name="Normal 2 3 16" xfId="30751" xr:uid="{58678920-A225-492F-B552-67D00E79C10C}"/>
    <cellStyle name="Normal 2 3 16 2" xfId="30752" xr:uid="{8F4BBCE7-881B-428C-B212-2AEE791AF48B}"/>
    <cellStyle name="Normal 2 3 16_AVA DVA EL" xfId="30753" xr:uid="{ABD4C700-6DBD-477B-80EE-695D70A0157F}"/>
    <cellStyle name="Normal 2 3 17" xfId="30754" xr:uid="{1C5ED5BB-8FC0-4DD2-BF12-3013B477806C}"/>
    <cellStyle name="Normal 2 3 17 2" xfId="30755" xr:uid="{8BA211E5-94A9-40B6-8A8E-9B0E643CE9AA}"/>
    <cellStyle name="Normal 2 3 17_AVA DVA EL" xfId="30756" xr:uid="{27FB1F7F-A800-48D7-9B9F-B4C9D7EC3FB2}"/>
    <cellStyle name="Normal 2 3 18" xfId="30757" xr:uid="{0F1FF1C6-3C94-43D4-9C45-FCC819ACFA8A}"/>
    <cellStyle name="Normal 2 3 18 2" xfId="30758" xr:uid="{D04FB1B7-699F-42F0-A999-C68FC7CB81F8}"/>
    <cellStyle name="Normal 2 3 18 3" xfId="30759" xr:uid="{2440437B-8BCD-4D1A-8222-5D912B7BB5E5}"/>
    <cellStyle name="Normal 2 3 18_AVA DVA EL" xfId="30760" xr:uid="{606FA12F-0505-4575-983D-604D68BB19C3}"/>
    <cellStyle name="Normal 2 3 19" xfId="30761" xr:uid="{1B3FA267-5C11-4F4D-84A5-3DA266D2568D}"/>
    <cellStyle name="Normal 2 3 19 2" xfId="30762" xr:uid="{AC758286-8739-4C1A-A8DF-80890C46E61F}"/>
    <cellStyle name="Normal 2 3 19 3" xfId="30763" xr:uid="{06F6ACD4-D919-4AB8-A47D-9214BDD6DCC5}"/>
    <cellStyle name="Normal 2 3 19_AVA DVA EL" xfId="30764"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07"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765"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766"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767" xr:uid="{0522B358-F06D-4EA7-9FD3-72B261C117D3}"/>
    <cellStyle name="Normal 2 3 2 7 3" xfId="30768" xr:uid="{4347A00C-0105-454A-A328-E510E280D3CE}"/>
    <cellStyle name="Normal 2 3 2 7_AVA DVA EL" xfId="30769" xr:uid="{FBA71561-45C7-4C9B-9691-F2B1771110D9}"/>
    <cellStyle name="Normal 2 3 2 8" xfId="41608" xr:uid="{6CE5EB9F-96EC-44E3-80FF-750AEEE153F0}"/>
    <cellStyle name="Normal 2 3 2_3. Chng in credit spreads" xfId="7807" xr:uid="{151D48DF-D243-47CD-A89A-C3E9291987D6}"/>
    <cellStyle name="Normal 2 3 20" xfId="30770" xr:uid="{2DE83FB4-0D86-4A11-8EDB-054ADCD5C700}"/>
    <cellStyle name="Normal 2 3 20 2" xfId="30771" xr:uid="{941566B3-FD20-4BF3-A24F-97EE5D85CAAB}"/>
    <cellStyle name="Normal 2 3 20_AVA DVA EL" xfId="30772" xr:uid="{78060D97-A99A-4810-B51D-59C1BE74651D}"/>
    <cellStyle name="Normal 2 3 21" xfId="30773" xr:uid="{7933B86D-C028-4406-A552-502CF308E832}"/>
    <cellStyle name="Normal 2 3 22" xfId="30774" xr:uid="{25F2E51D-EB2F-4046-8ED8-D19D2E39EDF5}"/>
    <cellStyle name="Normal 2 3 3" xfId="7808" xr:uid="{20E75041-02F3-4122-BA2A-EB24FC3A37BF}"/>
    <cellStyle name="Normal 2 3 3 10" xfId="30775" xr:uid="{A7B60C8F-CB94-4B15-9535-76FC512333D6}"/>
    <cellStyle name="Normal 2 3 3 10 2" xfId="30776" xr:uid="{C245519D-5D94-4BC1-8A6B-AFC4D04BB8ED}"/>
    <cellStyle name="Normal 2 3 3 10_AVA DVA EL" xfId="30777" xr:uid="{7093D67E-58CC-44BA-8383-F51AA0BEDF18}"/>
    <cellStyle name="Normal 2 3 3 11" xfId="30778" xr:uid="{3F7665EC-B679-41AA-94F2-EE392BFBDC83}"/>
    <cellStyle name="Normal 2 3 3 11 2" xfId="30779" xr:uid="{BAA38D3A-3908-4BE6-9FC9-9AB8E05D7859}"/>
    <cellStyle name="Normal 2 3 3 11 3" xfId="30780" xr:uid="{69DB15EC-2CBC-4207-ABA8-FA47E2214EC2}"/>
    <cellStyle name="Normal 2 3 3 11_AVA DVA EL" xfId="30781"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782"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783"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784" xr:uid="{536598E1-4757-498B-B8E8-D9F06A95E0A2}"/>
    <cellStyle name="Normal 2 3 3 7 2" xfId="30785" xr:uid="{F88656EB-71BE-422D-AB69-DB47B156AD2E}"/>
    <cellStyle name="Normal 2 3 3 7_AVA DVA EL" xfId="30786" xr:uid="{252879C9-EC95-4819-87C4-65A2A424D895}"/>
    <cellStyle name="Normal 2 3 3 8" xfId="30787" xr:uid="{511F1160-BD1A-47FE-965B-1ADD98A8ABFB}"/>
    <cellStyle name="Normal 2 3 3 8 2" xfId="30788" xr:uid="{CDF67B5C-080D-4F8D-88E0-43D278CE1FE7}"/>
    <cellStyle name="Normal 2 3 3 8_AVA DVA EL" xfId="30789" xr:uid="{98C347A7-3720-4CD5-9402-6B3DF193847E}"/>
    <cellStyle name="Normal 2 3 3 9" xfId="30790" xr:uid="{E6601383-AC3E-4AF6-B3DE-CE10F3185C8D}"/>
    <cellStyle name="Normal 2 3 3 9 2" xfId="30791" xr:uid="{ECB1C0EB-D906-442F-AC88-1A63D73F3302}"/>
    <cellStyle name="Normal 2 3 3 9_AVA DVA EL" xfId="30792" xr:uid="{4F434C5C-4A98-4D3F-A4D8-1A043D38B2D0}"/>
    <cellStyle name="Normal 2 3 3_3. Chng in credit spreads" xfId="7831" xr:uid="{355AD69B-D794-49E3-AA77-8F447ACBC05D}"/>
    <cellStyle name="Normal 2 3 4" xfId="7832" xr:uid="{6C13A309-4812-4D1C-91FC-7DEEBE4989A3}"/>
    <cellStyle name="Normal 2 3 4 10" xfId="30793" xr:uid="{DDA752CD-43EF-4914-AB51-735A8A9D150A}"/>
    <cellStyle name="Normal 2 3 4 10 2" xfId="30794" xr:uid="{B1EC11CC-F0F6-45FD-BE0D-7EFE8FFBBE88}"/>
    <cellStyle name="Normal 2 3 4 10_AVA DVA EL" xfId="30795" xr:uid="{79EE4609-487E-4CCB-BCAE-E74D2B53E579}"/>
    <cellStyle name="Normal 2 3 4 11" xfId="30796" xr:uid="{A90B54AF-DD44-42BF-B022-6127D7CC1483}"/>
    <cellStyle name="Normal 2 3 4 11 2" xfId="30797" xr:uid="{184B8C2B-4D9D-49C2-93B4-03BA4B9B6B5C}"/>
    <cellStyle name="Normal 2 3 4 11 3" xfId="30798" xr:uid="{734D62F5-BF26-4E52-83A2-F550F28AD8D5}"/>
    <cellStyle name="Normal 2 3 4 11_AVA DVA EL" xfId="30799"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00"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01"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02" xr:uid="{B58BCC5C-3699-4146-95DB-C23FD405E954}"/>
    <cellStyle name="Normal 2 3 4 7 2" xfId="30803" xr:uid="{9ED7F8B9-AEE1-4D65-AF9C-48F381D44965}"/>
    <cellStyle name="Normal 2 3 4 7_AVA DVA EL" xfId="30804" xr:uid="{8074441B-D4E6-4CB7-A199-6CBBE7FC8689}"/>
    <cellStyle name="Normal 2 3 4 8" xfId="30805" xr:uid="{CE5125E3-46AA-4097-876C-08B44F401BF4}"/>
    <cellStyle name="Normal 2 3 4 8 2" xfId="30806" xr:uid="{C70BEFE6-0CDD-4595-8478-CBF3BB7C0EAB}"/>
    <cellStyle name="Normal 2 3 4 8_AVA DVA EL" xfId="30807" xr:uid="{E281D744-8FBE-4502-A113-1A5C3936B7F5}"/>
    <cellStyle name="Normal 2 3 4 9" xfId="30808" xr:uid="{F8E5EE43-CD1F-475F-830A-992F4CC8CFEC}"/>
    <cellStyle name="Normal 2 3 4 9 2" xfId="30809" xr:uid="{99E39380-523D-4463-B9D5-9BA7E11359D2}"/>
    <cellStyle name="Normal 2 3 4 9_AVA DVA EL" xfId="30810"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11"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12"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13" xr:uid="{2811DAF9-8E35-48CA-B8B0-5C02FAC7BC02}"/>
    <cellStyle name="Normal 2 3 5 4_3. Chng in credit spreads" xfId="7862" xr:uid="{D7AC7F8A-392A-496F-883C-B8EEA9C750A3}"/>
    <cellStyle name="Normal 2 3 5 5" xfId="7863" xr:uid="{F0B62816-EA17-4480-8883-A4E9BEC853B7}"/>
    <cellStyle name="Normal 2 3 5 6" xfId="30814"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15" xr:uid="{CEF3ECCC-EEF3-4CBE-8FD7-59B653D650EB}"/>
    <cellStyle name="Normal 2 3 6 2 3" xfId="30816" xr:uid="{F2BA2BB1-28B0-45DB-90D1-8DA4E88D1427}"/>
    <cellStyle name="Normal 2 3 6 2_Balanse bankkonsern" xfId="30817" xr:uid="{C952F504-1F83-49F7-821B-A6C689546235}"/>
    <cellStyle name="Normal 2 3 6 3" xfId="30818" xr:uid="{A5185726-541D-49AD-A066-94A1CDD41897}"/>
    <cellStyle name="Normal 2 3 6 3 2" xfId="30819" xr:uid="{3761BD43-9FEB-4140-8F15-BD2275C2789C}"/>
    <cellStyle name="Normal 2 3 6 3 3" xfId="30820" xr:uid="{B5696A5D-E19B-47C1-87C2-6B5BE39B29B3}"/>
    <cellStyle name="Normal 2 3 6 3_Balanse bankkonsern" xfId="30821" xr:uid="{AAB7E173-E372-4FC4-8562-F21633EA0B38}"/>
    <cellStyle name="Normal 2 3 6 4" xfId="30822" xr:uid="{6777425F-0822-4F7D-9336-929A0B9CDA59}"/>
    <cellStyle name="Normal 2 3 6 4 2" xfId="30823" xr:uid="{22394E9B-91AF-4094-9200-6D2CD02F2C2B}"/>
    <cellStyle name="Normal 2 3 6 4 3" xfId="30824" xr:uid="{7B037BAC-AA51-4B7F-8970-749DF96BC7C6}"/>
    <cellStyle name="Normal 2 3 6 4_Balanse bankkonsern" xfId="30825" xr:uid="{ADC5CB19-0499-4C42-BDAC-629153AE32B1}"/>
    <cellStyle name="Normal 2 3 6 5" xfId="30826" xr:uid="{EAB8BF7F-4C09-49E9-BDEF-70DE25D208C6}"/>
    <cellStyle name="Normal 2 3 6 6" xfId="30827"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28" xr:uid="{69D779D5-65BB-4D18-AE1C-AC3C2C8A3487}"/>
    <cellStyle name="Normal 2 3 9 2" xfId="30829" xr:uid="{A08189A8-C33A-48B3-8C0E-B65B0BBD73C5}"/>
    <cellStyle name="Normal 2 3 9_AVA DVA EL" xfId="30830" xr:uid="{D3CC454C-063B-4F00-AE00-C82F46E68216}"/>
    <cellStyle name="Normal 2 3_3Q19" xfId="7874" xr:uid="{881DDDA5-7075-495F-9FF4-5E90269FD1D3}"/>
    <cellStyle name="Normal 2 30" xfId="30831" xr:uid="{287E99B1-B8B5-4BDF-BFBE-FAE53C1C45C2}"/>
    <cellStyle name="Normal 2 30 2" xfId="30832" xr:uid="{2DB0CDC9-22DE-4BF0-B49C-2EA304B375CB}"/>
    <cellStyle name="Normal 2 30_AVA DVA EL" xfId="30833" xr:uid="{4073B4B9-F392-4035-BF9C-0F634FACD868}"/>
    <cellStyle name="Normal 2 31" xfId="30834" xr:uid="{005BEC83-95FA-4C7C-BDA2-888A0E42F8F1}"/>
    <cellStyle name="Normal 2 31 2" xfId="30835" xr:uid="{8B9041E1-88BD-452F-89BF-C971C7D96FDE}"/>
    <cellStyle name="Normal 2 31_AVA DVA EL" xfId="30836" xr:uid="{6CB9C755-A5E4-489E-B2F1-EA2A55BF7236}"/>
    <cellStyle name="Normal 2 32" xfId="30837" xr:uid="{0D37CFF0-504C-44D3-B3FD-9312184816D5}"/>
    <cellStyle name="Normal 2 32 2" xfId="30838" xr:uid="{ECFB4F28-6054-403B-BD9D-267311EBC077}"/>
    <cellStyle name="Normal 2 32_AVA DVA EL" xfId="30839" xr:uid="{69DED900-3AB0-4536-8C99-8594FAC330A9}"/>
    <cellStyle name="Normal 2 33" xfId="30840" xr:uid="{C09AAE76-B55C-4225-BD98-EE515CB32BFC}"/>
    <cellStyle name="Normal 2 33 2" xfId="30841" xr:uid="{0129B30D-9134-4F57-9C74-F692006FECCC}"/>
    <cellStyle name="Normal 2 33_AVA DVA EL" xfId="30842" xr:uid="{BCBC61A6-EF58-48EC-A102-76171DDA7B41}"/>
    <cellStyle name="Normal 2 34" xfId="30843" xr:uid="{B643FF2A-8A12-491C-B182-8720E872B65F}"/>
    <cellStyle name="Normal 2 34 2" xfId="30844" xr:uid="{42916776-6699-4557-B4B9-CE88161A1BD5}"/>
    <cellStyle name="Normal 2 34_AVA DVA EL" xfId="30845" xr:uid="{697B4B34-0DAA-4ABC-BA3F-10715BBDC608}"/>
    <cellStyle name="Normal 2 35" xfId="30846" xr:uid="{C12B84DB-395A-42C3-9C02-1A18E0D252B2}"/>
    <cellStyle name="Normal 2 35 2" xfId="30847" xr:uid="{83CF75F8-514D-4ACB-B1B4-46F36F3D6C2B}"/>
    <cellStyle name="Normal 2 35_AVA DVA EL" xfId="30848" xr:uid="{7581BA06-CBE9-4583-A42A-0D546F00B508}"/>
    <cellStyle name="Normal 2 36" xfId="30849" xr:uid="{965558AA-7D84-4917-8FDF-36E8AE9FDFF1}"/>
    <cellStyle name="Normal 2 36 2" xfId="30850" xr:uid="{63A03E92-488F-4ED1-A291-61DD938EB7CA}"/>
    <cellStyle name="Normal 2 36_AVA DVA EL" xfId="30851" xr:uid="{1B8D60F2-F76F-4C3F-B8E5-398155BD91B7}"/>
    <cellStyle name="Normal 2 37" xfId="30852" xr:uid="{E71291E5-FB2B-465D-8001-6F927B7F8EC0}"/>
    <cellStyle name="Normal 2 37 2" xfId="30853" xr:uid="{699D050F-4E6E-4BFA-8638-40698A4D0D15}"/>
    <cellStyle name="Normal 2 37_AVA DVA EL" xfId="30854" xr:uid="{9A430F57-47EF-41C8-9511-0FC7AE0D34F3}"/>
    <cellStyle name="Normal 2 38" xfId="30855" xr:uid="{AD3C70A2-EC20-4EB5-A3D5-9576F346AC50}"/>
    <cellStyle name="Normal 2 38 2" xfId="30856" xr:uid="{70AB2036-0C0A-42B9-8721-73296F13D79E}"/>
    <cellStyle name="Normal 2 38_AVA DVA EL" xfId="30857" xr:uid="{3FB0EE71-BF9A-46FC-9F54-44AAC60E4147}"/>
    <cellStyle name="Normal 2 39" xfId="30858" xr:uid="{68036B67-3F81-41A8-A9EA-2C847783FCE4}"/>
    <cellStyle name="Normal 2 39 2" xfId="30859" xr:uid="{2EBDF08A-70E7-4472-9DD7-E9BAEDE88718}"/>
    <cellStyle name="Normal 2 39_AVA DVA EL" xfId="30860" xr:uid="{DF8E76B1-76D6-4A5F-A5CD-416CEEA4B213}"/>
    <cellStyle name="Normal 2 4" xfId="7875" xr:uid="{9F808937-6F0A-4CB7-AF85-56DAE4AA47C7}"/>
    <cellStyle name="Normal 2 4 10" xfId="30861" xr:uid="{0F1D6856-3CD0-404C-B0BC-9A075E4030FC}"/>
    <cellStyle name="Normal 2 4 10 2" xfId="30862" xr:uid="{6CC7BEB2-6CDF-4FBF-988E-98AED30B56AA}"/>
    <cellStyle name="Normal 2 4 10 3" xfId="30863" xr:uid="{417BA83D-2127-4F81-8AAC-4325EFE16914}"/>
    <cellStyle name="Normal 2 4 10_AVA DVA EL" xfId="30864" xr:uid="{3E3485E1-0C1F-43E9-A6A6-6781EF02ABAB}"/>
    <cellStyle name="Normal 2 4 11" xfId="30865" xr:uid="{410B5C2E-CFD6-4A6A-A11A-78884CFDD52E}"/>
    <cellStyle name="Normal 2 4 11 2" xfId="30866" xr:uid="{5656AE80-EFD4-4EF0-9C4B-F1D10B4B60AA}"/>
    <cellStyle name="Normal 2 4 11 3" xfId="30867" xr:uid="{2DD236D9-D528-4A63-A896-FA456546DB0D}"/>
    <cellStyle name="Normal 2 4 11_AVA DVA EL" xfId="30868" xr:uid="{F23FF6A5-B11D-41A1-B51B-410272E11AD1}"/>
    <cellStyle name="Normal 2 4 12" xfId="30869" xr:uid="{EDBBE765-6C50-4CED-AEE5-C63648BFB4F9}"/>
    <cellStyle name="Normal 2 4 12 2" xfId="30870" xr:uid="{6F520460-341F-4521-B878-1E8705EF774F}"/>
    <cellStyle name="Normal 2 4 12 3" xfId="30871" xr:uid="{9E85096A-8E6F-4134-9806-33E76B4DDB7A}"/>
    <cellStyle name="Normal 2 4 12_AVA DVA EL" xfId="30872" xr:uid="{9F6EDAD6-E7D1-40CC-9A2C-764BDA6F4FBF}"/>
    <cellStyle name="Normal 2 4 13" xfId="30873" xr:uid="{5AF2FFA4-53BE-4741-9364-6A8826E3BCC9}"/>
    <cellStyle name="Normal 2 4 13 2" xfId="30874" xr:uid="{5952DBC1-2D72-4BB0-8F79-65E8A755FC16}"/>
    <cellStyle name="Normal 2 4 13 3" xfId="30875" xr:uid="{B9F9CA81-6FEC-4F05-BF5B-E81D9D845772}"/>
    <cellStyle name="Normal 2 4 13_AVA DVA EL" xfId="30876" xr:uid="{13226801-050F-4679-A3DF-B8206102AB5A}"/>
    <cellStyle name="Normal 2 4 14" xfId="30877" xr:uid="{7E01B3BF-2798-4F9B-9FC9-64BBEFD2D9FE}"/>
    <cellStyle name="Normal 2 4 14 2" xfId="30878" xr:uid="{1B8C527A-59E8-410C-A1DD-484ECB705E54}"/>
    <cellStyle name="Normal 2 4 14 3" xfId="30879" xr:uid="{0E558CCA-6AF7-4902-821B-98BDFD73099E}"/>
    <cellStyle name="Normal 2 4 14_AVA DVA EL" xfId="30880" xr:uid="{A6012C9F-DD5A-4695-9FD8-DF53C0028AC6}"/>
    <cellStyle name="Normal 2 4 15" xfId="30881" xr:uid="{F359C386-2E35-4431-B4BE-8821FB0171AA}"/>
    <cellStyle name="Normal 2 4 15 2" xfId="30882" xr:uid="{07D5F15A-42E0-4ED7-BA62-88196453D58B}"/>
    <cellStyle name="Normal 2 4 15 2 2" xfId="30883" xr:uid="{EB44D950-E5D1-467D-A19B-62E01B946A82}"/>
    <cellStyle name="Normal 2 4 15 2 3" xfId="30884" xr:uid="{D7258FF3-0B92-4A26-80F3-40528C6D37A1}"/>
    <cellStyle name="Normal 2 4 15 2_AVA DVA EL" xfId="30885" xr:uid="{1C69AFF2-A2EB-492F-9A57-5CB750812735}"/>
    <cellStyle name="Normal 2 4 15 3" xfId="30886" xr:uid="{41A26643-0670-4713-9D5E-C91630453FCD}"/>
    <cellStyle name="Normal 2 4 15 4" xfId="30887" xr:uid="{2FFABBDB-4BE4-4384-B33F-4189997D38A0}"/>
    <cellStyle name="Normal 2 4 15_AVA DVA EL" xfId="30888" xr:uid="{841F3DF7-7A7F-4F9E-A59A-44BD528FEEBB}"/>
    <cellStyle name="Normal 2 4 16" xfId="30889" xr:uid="{9E03AE6B-75A6-4A40-9564-D0D882B52F64}"/>
    <cellStyle name="Normal 2 4 16 2" xfId="30890" xr:uid="{0AD42560-91B6-4C39-BEF8-EEA8F29881A0}"/>
    <cellStyle name="Normal 2 4 16 3" xfId="30891" xr:uid="{C7CE51A9-ABB5-48A8-B916-D7CAE81C1F51}"/>
    <cellStyle name="Normal 2 4 16_AVA DVA EL" xfId="30892" xr:uid="{E7BC020D-65B0-4953-808E-10918817267E}"/>
    <cellStyle name="Normal 2 4 17" xfId="30893" xr:uid="{C2D9AEB1-38BB-400D-9375-CC4A4DEF53DD}"/>
    <cellStyle name="Normal 2 4 17 2" xfId="30894" xr:uid="{62C63F74-5190-48E6-A8E7-09874402B4BD}"/>
    <cellStyle name="Normal 2 4 17 3" xfId="30895" xr:uid="{36E1C3C4-C9D3-490C-8459-3D4C97C794E2}"/>
    <cellStyle name="Normal 2 4 17_AVA DVA EL" xfId="30896" xr:uid="{51466423-6112-4E71-AB34-26E712CE6077}"/>
    <cellStyle name="Normal 2 4 18" xfId="30897" xr:uid="{30BF1F8A-9ADE-454E-9C68-14D77B153B86}"/>
    <cellStyle name="Normal 2 4 18 2" xfId="30898" xr:uid="{6DF41798-AE56-417F-B6C2-9611D7DFB19E}"/>
    <cellStyle name="Normal 2 4 18_AVA DVA EL" xfId="30899" xr:uid="{86328F4E-6686-4557-91A4-95FB229DE695}"/>
    <cellStyle name="Normal 2 4 2" xfId="7876" xr:uid="{E6500120-367C-483E-AC02-78D66CD972CA}"/>
    <cellStyle name="Normal 2 4 2 10" xfId="30900" xr:uid="{0E5C6F5D-EDC6-4C99-96A3-967D565D6073}"/>
    <cellStyle name="Normal 2 4 2 10 2" xfId="30901" xr:uid="{CF0841F1-7ADD-481F-AED9-3297E1614FFF}"/>
    <cellStyle name="Normal 2 4 2 10 3" xfId="30902" xr:uid="{714627BB-3C4B-48DA-8260-343CC17820E2}"/>
    <cellStyle name="Normal 2 4 2 10_AVA DVA EL" xfId="30903" xr:uid="{CA6C94A0-D53F-4455-AB82-869D6B5C941B}"/>
    <cellStyle name="Normal 2 4 2 11" xfId="30904" xr:uid="{F3F09953-FB38-4430-A491-C26429E7A9BB}"/>
    <cellStyle name="Normal 2 4 2 11 2" xfId="30905" xr:uid="{36724323-F483-41C8-9B1C-5EC4314016EA}"/>
    <cellStyle name="Normal 2 4 2 11 3" xfId="30906" xr:uid="{3CAE80F7-6B36-4629-B00B-56E02D7E4FFD}"/>
    <cellStyle name="Normal 2 4 2 11_AVA DVA EL" xfId="30907" xr:uid="{C8A6C904-154D-485A-A996-5BE24A8139D9}"/>
    <cellStyle name="Normal 2 4 2 12" xfId="30908" xr:uid="{FF7104F2-2B55-4080-B924-C2EBFB41A823}"/>
    <cellStyle name="Normal 2 4 2 12 2" xfId="30909" xr:uid="{7C928871-A754-4A77-A708-C9655FB448C2}"/>
    <cellStyle name="Normal 2 4 2 12 3" xfId="30910" xr:uid="{33E60C40-384C-43DE-9698-7E283CEFC87E}"/>
    <cellStyle name="Normal 2 4 2 12_AVA DVA EL" xfId="30911" xr:uid="{6D9B7CEC-D3A3-44F7-9349-7E7E43CC9C19}"/>
    <cellStyle name="Normal 2 4 2 2" xfId="7877" xr:uid="{35B84A4E-C02F-4949-8348-50DD875758A3}"/>
    <cellStyle name="Normal 2 4 2 2 10" xfId="30912" xr:uid="{6632FE90-5EA7-4EE0-9E9A-B58FA101BBD6}"/>
    <cellStyle name="Normal 2 4 2 2 10 2" xfId="30913" xr:uid="{1516E328-786C-465F-B7BB-9C540DE9E13A}"/>
    <cellStyle name="Normal 2 4 2 2 10 3" xfId="30914" xr:uid="{06EBBF9D-46F0-4F71-A3D0-7AE0776AFB65}"/>
    <cellStyle name="Normal 2 4 2 2 10_AVA DVA EL" xfId="30915" xr:uid="{4CB28166-34CA-45A7-830B-978C7E003AEF}"/>
    <cellStyle name="Normal 2 4 2 2 11" xfId="30916" xr:uid="{51D10EB9-4F44-4176-9C93-2E17AD603DFE}"/>
    <cellStyle name="Normal 2 4 2 2 11 2" xfId="30917" xr:uid="{3BE162C2-F28E-4F47-9186-E7CF7E73F9C6}"/>
    <cellStyle name="Normal 2 4 2 2 11 3" xfId="30918" xr:uid="{51D39680-F757-494C-A7E1-DCBA9732827D}"/>
    <cellStyle name="Normal 2 4 2 2 11_AVA DVA EL" xfId="30919" xr:uid="{675D0913-B699-4014-A566-81FF7E49A164}"/>
    <cellStyle name="Normal 2 4 2 2 2" xfId="7878" xr:uid="{D9F87645-4147-4A7E-A38E-F07600C1D7B2}"/>
    <cellStyle name="Normal 2 4 2 2 2 10" xfId="30920" xr:uid="{6293A658-22B2-4855-8F98-3D2189601E92}"/>
    <cellStyle name="Normal 2 4 2 2 2 10 2" xfId="30921" xr:uid="{82F405BE-9871-4ACC-A83A-2CF971A66D11}"/>
    <cellStyle name="Normal 2 4 2 2 2 10 3" xfId="30922" xr:uid="{3566E0BD-AE07-4B1B-AE77-D0A17D954B10}"/>
    <cellStyle name="Normal 2 4 2 2 2 10_AVA DVA EL" xfId="30923" xr:uid="{28FB11EC-1C43-4AEF-A41D-953CC55826DA}"/>
    <cellStyle name="Normal 2 4 2 2 2 2" xfId="7879" xr:uid="{926FA4DA-BCD4-48F9-8AC4-F6EDF763C16F}"/>
    <cellStyle name="Normal 2 4 2 2 2 2 2" xfId="30924" xr:uid="{EA8A6B8F-BE02-4F11-BAC7-B91C394555E0}"/>
    <cellStyle name="Normal 2 4 2 2 2 2 2 2" xfId="30925" xr:uid="{A1A95119-6DC6-4AC6-8FB9-67348B2B506A}"/>
    <cellStyle name="Normal 2 4 2 2 2 2 2 3" xfId="30926" xr:uid="{FDD07F83-CF54-48DC-BB1C-880CB2A8810B}"/>
    <cellStyle name="Normal 2 4 2 2 2 2 2_AVA DVA EL" xfId="30927" xr:uid="{67684726-920C-4B55-B52C-3C0037578B63}"/>
    <cellStyle name="Normal 2 4 2 2 2 2 3" xfId="30928" xr:uid="{0D53B63C-7B60-4538-B3B2-3DC477FB0A00}"/>
    <cellStyle name="Normal 2 4 2 2 2 2 3 2" xfId="30929" xr:uid="{83F4A1B7-88A1-46B2-A03C-21CE4C0802AE}"/>
    <cellStyle name="Normal 2 4 2 2 2 2 3 3" xfId="30930" xr:uid="{B5162746-CA5C-4D11-B710-A6A28C9A9467}"/>
    <cellStyle name="Normal 2 4 2 2 2 2 3_AVA DVA EL" xfId="30931" xr:uid="{E651B5CF-9464-48FA-A26A-107692AB4319}"/>
    <cellStyle name="Normal 2 4 2 2 2 2 4" xfId="30932" xr:uid="{A51BCAC6-553F-4983-A97B-CBEE0BACAE0A}"/>
    <cellStyle name="Normal 2 4 2 2 2 2 5" xfId="30933" xr:uid="{E5882439-40AB-4C14-89C1-925E611D9BB2}"/>
    <cellStyle name="Normal 2 4 2 2 2 2_AVA DVA EL" xfId="30934" xr:uid="{49B3B078-8B06-48DA-882A-1CC1038F78CE}"/>
    <cellStyle name="Normal 2 4 2 2 2 3" xfId="30935" xr:uid="{589454DB-91BE-4A23-83CA-2C9E3AD5B402}"/>
    <cellStyle name="Normal 2 4 2 2 2 3 2" xfId="30936" xr:uid="{C261F524-4D56-4FE5-9DE6-5F3064FCF648}"/>
    <cellStyle name="Normal 2 4 2 2 2 3 3" xfId="30937" xr:uid="{A712843E-1D48-43DD-B5EC-AA1A105A8DE5}"/>
    <cellStyle name="Normal 2 4 2 2 2 3_AVA DVA EL" xfId="30938" xr:uid="{220C0B3E-05CA-443F-8EF2-93CA07715F51}"/>
    <cellStyle name="Normal 2 4 2 2 2 4" xfId="30939" xr:uid="{106EC742-EE00-4809-A7D7-7A2F19DFACDC}"/>
    <cellStyle name="Normal 2 4 2 2 2 4 2" xfId="30940" xr:uid="{BF0C9F31-80B0-43C3-A047-3270363C1C06}"/>
    <cellStyle name="Normal 2 4 2 2 2 4 3" xfId="30941" xr:uid="{042490A4-41BC-43C1-ABD7-D77C8BEF3D05}"/>
    <cellStyle name="Normal 2 4 2 2 2 4_AVA DVA EL" xfId="30942" xr:uid="{82A5BA6E-9D9F-49BC-B737-1AEA5FB9BB07}"/>
    <cellStyle name="Normal 2 4 2 2 2 5" xfId="30943" xr:uid="{267BFC3F-7376-4604-AAC9-1209CC363E7B}"/>
    <cellStyle name="Normal 2 4 2 2 2 5 2" xfId="30944" xr:uid="{3B6C085A-7A51-4C04-9079-F73CCE24D562}"/>
    <cellStyle name="Normal 2 4 2 2 2 5 3" xfId="30945" xr:uid="{B62513BC-9A02-445F-9081-B8AA0FD299BE}"/>
    <cellStyle name="Normal 2 4 2 2 2 5_AVA DVA EL" xfId="30946" xr:uid="{A3DBF3EC-6BCE-4006-B27B-E376B7AB773D}"/>
    <cellStyle name="Normal 2 4 2 2 2 6" xfId="30947" xr:uid="{29D19474-1D35-4BB7-9E45-7687419CB38C}"/>
    <cellStyle name="Normal 2 4 2 2 2 6 2" xfId="30948" xr:uid="{64E68B3B-9624-4F8F-AAE7-0BA069AF91AF}"/>
    <cellStyle name="Normal 2 4 2 2 2 6 3" xfId="30949" xr:uid="{54AE0D0B-E2ED-461C-B5A3-02D41CFF5B22}"/>
    <cellStyle name="Normal 2 4 2 2 2 6_AVA DVA EL" xfId="30950" xr:uid="{F8CBA731-937C-422B-8F2B-5BD5920570C9}"/>
    <cellStyle name="Normal 2 4 2 2 2 7" xfId="30951" xr:uid="{BD3C82D8-B71D-4B2A-A32E-CC65A4DA4643}"/>
    <cellStyle name="Normal 2 4 2 2 2 7 2" xfId="30952" xr:uid="{32801FC4-E17F-4E6B-924C-68D8AB27A2FE}"/>
    <cellStyle name="Normal 2 4 2 2 2 7 3" xfId="30953" xr:uid="{9B5CD737-F634-483F-8AA5-FCADBB45903A}"/>
    <cellStyle name="Normal 2 4 2 2 2 7_AVA DVA EL" xfId="30954" xr:uid="{B1B04ABE-C0BD-4AD6-8A97-13056F979047}"/>
    <cellStyle name="Normal 2 4 2 2 2 8" xfId="30955" xr:uid="{9FE4004D-5EF4-441D-A945-CDE209A02EC6}"/>
    <cellStyle name="Normal 2 4 2 2 2 8 2" xfId="30956" xr:uid="{CA7EE9EB-8EFD-456F-891D-85AB5E296ECB}"/>
    <cellStyle name="Normal 2 4 2 2 2 8 3" xfId="30957" xr:uid="{ECFFCB22-AEF2-42F4-9DA2-48EE7F92C548}"/>
    <cellStyle name="Normal 2 4 2 2 2 8_AVA DVA EL" xfId="30958" xr:uid="{B798D08E-8A93-4E47-816E-E60B3463A40D}"/>
    <cellStyle name="Normal 2 4 2 2 2 9" xfId="30959" xr:uid="{CFB5EDD2-5FBD-4435-9A31-7A44B82166A9}"/>
    <cellStyle name="Normal 2 4 2 2 2 9 2" xfId="30960" xr:uid="{F5182B7F-349E-44C3-B986-2C88CFF618CD}"/>
    <cellStyle name="Normal 2 4 2 2 2 9 3" xfId="30961" xr:uid="{9F4B6B16-5569-418F-96C3-1A731B8EB488}"/>
    <cellStyle name="Normal 2 4 2 2 2 9_AVA DVA EL" xfId="30962"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0963" xr:uid="{2CAEADBF-7F45-497E-A9CD-8F4A0BF815A2}"/>
    <cellStyle name="Normal 2 4 2 2 3 2 3" xfId="30964" xr:uid="{BFE62460-8D18-4FED-896A-3CF26E868B0D}"/>
    <cellStyle name="Normal 2 4 2 2 3 2_AVA DVA EL" xfId="30965" xr:uid="{3887B47E-E7AD-4887-B2F1-9759810AA3DA}"/>
    <cellStyle name="Normal 2 4 2 2 3 3" xfId="30966" xr:uid="{EC5CF1A1-F643-4AAB-9DA1-AE9580FA1BF4}"/>
    <cellStyle name="Normal 2 4 2 2 3 3 2" xfId="30967" xr:uid="{479C980E-3C7D-4A9D-9821-B0BC10194CA1}"/>
    <cellStyle name="Normal 2 4 2 2 3 3 3" xfId="30968" xr:uid="{865871B8-5873-4E7C-B8A0-A3AA94882A2E}"/>
    <cellStyle name="Normal 2 4 2 2 3 3_AVA DVA EL" xfId="30969" xr:uid="{49FE96F1-0E63-4EEE-9EF4-CAFE8838549A}"/>
    <cellStyle name="Normal 2 4 2 2 3 4" xfId="30970" xr:uid="{55316A33-11D6-4B44-B395-79265F1E34AB}"/>
    <cellStyle name="Normal 2 4 2 2 3 4 2" xfId="30971" xr:uid="{B73FDE88-7631-418C-A449-C839CB1934D8}"/>
    <cellStyle name="Normal 2 4 2 2 3 4 3" xfId="30972" xr:uid="{B6A396D2-E678-4C3A-9074-B9FB19C4E516}"/>
    <cellStyle name="Normal 2 4 2 2 3 4_AVA DVA EL" xfId="30973"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0974" xr:uid="{EABA66F2-629A-4158-943B-AEE410867BD3}"/>
    <cellStyle name="Normal 2 4 2 2 4_3. Chng in credit spreads" xfId="7886" xr:uid="{41D8B66A-8175-4AC6-81D8-25E337598027}"/>
    <cellStyle name="Normal 2 4 2 2 5" xfId="7887" xr:uid="{09CA0E59-8C05-40C7-BB59-BAEFEE946512}"/>
    <cellStyle name="Normal 2 4 2 2 5 2" xfId="30975" xr:uid="{C83DB76E-C683-4F1F-8D8E-55618D01F220}"/>
    <cellStyle name="Normal 2 4 2 2 5 3" xfId="30976" xr:uid="{A390B879-DA14-4018-8FE4-2D0C340BEB36}"/>
    <cellStyle name="Normal 2 4 2 2 5_AVA DVA EL" xfId="30977" xr:uid="{73818093-E5D2-4347-ABB4-5AD9A3576E21}"/>
    <cellStyle name="Normal 2 4 2 2 6" xfId="30978" xr:uid="{3F852A74-AAC0-4D32-8FBC-519312001B37}"/>
    <cellStyle name="Normal 2 4 2 2 6 2" xfId="30979" xr:uid="{173539A8-78D7-475E-A2D5-0B71F6F6978C}"/>
    <cellStyle name="Normal 2 4 2 2 6 3" xfId="30980" xr:uid="{2464B42C-36EF-48B5-A375-38EE8E30ACAA}"/>
    <cellStyle name="Normal 2 4 2 2 6_AVA DVA EL" xfId="30981" xr:uid="{2C61C6B8-9E6B-4234-9438-4F9F8171CD89}"/>
    <cellStyle name="Normal 2 4 2 2 7" xfId="30982" xr:uid="{146F9E0E-196E-4463-9A8D-16910901D097}"/>
    <cellStyle name="Normal 2 4 2 2 7 2" xfId="30983" xr:uid="{1801BE19-56AB-487F-AE4B-B312387E4984}"/>
    <cellStyle name="Normal 2 4 2 2 7 3" xfId="30984" xr:uid="{317A4DBA-655F-45D0-9D2F-723025D7C98D}"/>
    <cellStyle name="Normal 2 4 2 2 7_AVA DVA EL" xfId="30985" xr:uid="{9C6C260B-4A13-4519-A2BD-9751A00840DE}"/>
    <cellStyle name="Normal 2 4 2 2 8" xfId="30986" xr:uid="{35FB03F0-29A0-485F-976A-44C61B9793EB}"/>
    <cellStyle name="Normal 2 4 2 2 8 2" xfId="30987" xr:uid="{E6A8C361-811D-4387-8B46-3F5C23DFF881}"/>
    <cellStyle name="Normal 2 4 2 2 8 3" xfId="30988" xr:uid="{14B354C6-8A91-4C49-9616-1552B930BD84}"/>
    <cellStyle name="Normal 2 4 2 2 8_AVA DVA EL" xfId="30989" xr:uid="{3F091906-717B-4FCF-87C9-7638243C9DC8}"/>
    <cellStyle name="Normal 2 4 2 2 9" xfId="30990" xr:uid="{46639D33-6E5E-4147-8E31-C1685326231D}"/>
    <cellStyle name="Normal 2 4 2 2 9 2" xfId="30991" xr:uid="{2F7C1654-8D70-45B3-BE08-679D6188F2F2}"/>
    <cellStyle name="Normal 2 4 2 2 9 3" xfId="30992" xr:uid="{5EADF2BB-02CE-4AA9-94CB-87048068A89C}"/>
    <cellStyle name="Normal 2 4 2 2 9_AVA DVA EL" xfId="30993" xr:uid="{FD83B183-CCC1-4744-AD1A-114BFD1EC102}"/>
    <cellStyle name="Normal 2 4 2 2_3. Chng in credit spreads" xfId="7888" xr:uid="{6171DE84-EFDC-4F2E-8B1F-DDDC48ADAE7F}"/>
    <cellStyle name="Normal 2 4 2 3" xfId="7889" xr:uid="{C46AADBE-07F9-42AE-99BE-79A445809134}"/>
    <cellStyle name="Normal 2 4 2 3 10" xfId="30994" xr:uid="{DA98288D-B12A-4B4A-A163-9762F1AF40A8}"/>
    <cellStyle name="Normal 2 4 2 3 10 2" xfId="30995" xr:uid="{09D734EC-5372-48B3-8FE6-37C0DCB702C7}"/>
    <cellStyle name="Normal 2 4 2 3 10 3" xfId="30996" xr:uid="{1540293B-1EC9-4707-A81A-2AE73891CFB0}"/>
    <cellStyle name="Normal 2 4 2 3 10_AVA DVA EL" xfId="30997" xr:uid="{FEAF4726-7723-43BB-AB89-3DBA490B3EAF}"/>
    <cellStyle name="Normal 2 4 2 3 2" xfId="7890" xr:uid="{A4525DBA-F9F6-48CC-B067-7742A77F4587}"/>
    <cellStyle name="Normal 2 4 2 3 2 2" xfId="30998" xr:uid="{E13CA5A7-A9B0-43D5-BDB0-0C8F7191048C}"/>
    <cellStyle name="Normal 2 4 2 3 2 2 2" xfId="30999" xr:uid="{9D52E12F-96FC-44E2-BE68-51CF09F8C1DD}"/>
    <cellStyle name="Normal 2 4 2 3 2 2 3" xfId="31000" xr:uid="{E8B68DE8-97BA-4837-9501-6B7D977CCCFF}"/>
    <cellStyle name="Normal 2 4 2 3 2 2_AVA DVA EL" xfId="31001" xr:uid="{95A55282-24F6-4F3A-8BB9-759E581760C9}"/>
    <cellStyle name="Normal 2 4 2 3 2 3" xfId="31002" xr:uid="{85CA83DA-3295-43F7-90F6-1E0CB6F2B1E8}"/>
    <cellStyle name="Normal 2 4 2 3 2 3 2" xfId="31003" xr:uid="{9B8ED508-E7FA-45B5-A6A6-6B97CACB1EA8}"/>
    <cellStyle name="Normal 2 4 2 3 2 3 3" xfId="31004" xr:uid="{D0CB5BCA-46ED-4459-A388-90A4B565540B}"/>
    <cellStyle name="Normal 2 4 2 3 2 3_AVA DVA EL" xfId="31005" xr:uid="{ED894855-4F5B-4F13-AE9B-41B93D88CBE7}"/>
    <cellStyle name="Normal 2 4 2 3 2 4" xfId="31006" xr:uid="{381CAB7D-F79B-419F-9C8D-C1A44310F4E1}"/>
    <cellStyle name="Normal 2 4 2 3 2 4 2" xfId="31007" xr:uid="{CFF7E196-1C0C-46D8-AE76-DD6B7455ED2C}"/>
    <cellStyle name="Normal 2 4 2 3 2 4 3" xfId="31008" xr:uid="{D3281918-8365-4048-BD8E-BA89E542158D}"/>
    <cellStyle name="Normal 2 4 2 3 2 4_AVA DVA EL" xfId="31009" xr:uid="{67C61D82-8950-42D1-8279-C537609A38DF}"/>
    <cellStyle name="Normal 2 4 2 3 2_Balanse bankkonsern" xfId="31010" xr:uid="{198CAFA8-E105-4E6B-9395-7DEE341F982F}"/>
    <cellStyle name="Normal 2 4 2 3 3" xfId="31011" xr:uid="{85C6D43A-1212-4FA2-8A6D-4398D6A1B9FB}"/>
    <cellStyle name="Normal 2 4 2 3 3 2" xfId="31012" xr:uid="{8DFEA557-489E-4C51-8609-6F1543DF29E0}"/>
    <cellStyle name="Normal 2 4 2 3 3 2 2" xfId="31013" xr:uid="{D7047C2C-36FA-4B9D-B922-EB3912E5FAF0}"/>
    <cellStyle name="Normal 2 4 2 3 3 2 3" xfId="31014" xr:uid="{EE7A4E72-2008-4664-8903-CC92D9C53F43}"/>
    <cellStyle name="Normal 2 4 2 3 3 2_AVA DVA EL" xfId="31015" xr:uid="{C3572DA1-6502-44DD-B33D-1D05D775899B}"/>
    <cellStyle name="Normal 2 4 2 3 3_Balanse bankkonsern" xfId="31016" xr:uid="{E7DC256F-8802-4C88-83C3-DD2AFBE022F4}"/>
    <cellStyle name="Normal 2 4 2 3 4" xfId="31017" xr:uid="{8FE595E2-273F-4167-A3B9-91E2E81A5D0A}"/>
    <cellStyle name="Normal 2 4 2 3 4 2" xfId="31018" xr:uid="{53B70EED-F316-4258-A6D9-A7E826E52466}"/>
    <cellStyle name="Normal 2 4 2 3 4 3" xfId="31019" xr:uid="{8A345AEA-23C3-4A3C-84D8-5D126C9C24A6}"/>
    <cellStyle name="Normal 2 4 2 3 4_AVA DVA EL" xfId="31020" xr:uid="{30F6940D-1198-460B-BC6C-0002E5516771}"/>
    <cellStyle name="Normal 2 4 2 3 5" xfId="31021" xr:uid="{57E1E0A8-F477-46AE-A033-380DDFD11089}"/>
    <cellStyle name="Normal 2 4 2 3 5 2" xfId="31022" xr:uid="{84B08F64-8F92-4BA0-8572-D1FB2DC248DC}"/>
    <cellStyle name="Normal 2 4 2 3 5 3" xfId="31023" xr:uid="{02ACCE1A-2283-4CFA-9339-F9BC825B6993}"/>
    <cellStyle name="Normal 2 4 2 3 5_AVA DVA EL" xfId="31024" xr:uid="{59F950E8-7429-4832-A53F-0DA90FDE23B6}"/>
    <cellStyle name="Normal 2 4 2 3 6" xfId="31025" xr:uid="{4C995569-0CC2-4299-8D90-D934D97C0768}"/>
    <cellStyle name="Normal 2 4 2 3 6 2" xfId="31026" xr:uid="{C4830A7B-75D3-4A94-AEFD-1BAD82D0F80A}"/>
    <cellStyle name="Normal 2 4 2 3 6 3" xfId="31027" xr:uid="{A73BCCA7-D4BE-4B87-8BF0-84ED0962B9DC}"/>
    <cellStyle name="Normal 2 4 2 3 6_AVA DVA EL" xfId="31028" xr:uid="{07555A49-598E-448D-967D-BBD77A6BBA6D}"/>
    <cellStyle name="Normal 2 4 2 3 7" xfId="31029" xr:uid="{5CF2929D-CA6E-4507-8345-9574B3C42C30}"/>
    <cellStyle name="Normal 2 4 2 3 7 2" xfId="31030" xr:uid="{E9E3D97C-2B31-42E2-BFB2-974E2727481D}"/>
    <cellStyle name="Normal 2 4 2 3 7 3" xfId="31031" xr:uid="{A0B581E0-191E-45EE-8A59-8A6521700629}"/>
    <cellStyle name="Normal 2 4 2 3 7_AVA DVA EL" xfId="31032" xr:uid="{BC91193C-638A-4FEE-8564-559B7FA65E21}"/>
    <cellStyle name="Normal 2 4 2 3 8" xfId="31033" xr:uid="{21259068-24B0-4E65-8368-969655FB86DD}"/>
    <cellStyle name="Normal 2 4 2 3 8 2" xfId="31034" xr:uid="{FBBBE108-EF16-4A2B-AA38-44632C4A220E}"/>
    <cellStyle name="Normal 2 4 2 3 8 3" xfId="31035" xr:uid="{5CD37CCD-AA62-4355-A10E-A36E56C7D507}"/>
    <cellStyle name="Normal 2 4 2 3 8_AVA DVA EL" xfId="31036" xr:uid="{698486DF-7DB8-4952-9C82-92915F99A4CE}"/>
    <cellStyle name="Normal 2 4 2 3 9" xfId="31037" xr:uid="{536B3F7F-2997-458B-A419-203A6B91C665}"/>
    <cellStyle name="Normal 2 4 2 3 9 2" xfId="31038" xr:uid="{5A91AB12-CEF6-4E77-B122-7A842550D6D8}"/>
    <cellStyle name="Normal 2 4 2 3 9 3" xfId="31039" xr:uid="{C7736DCD-1EB7-41DA-A3FD-BD3BA331A828}"/>
    <cellStyle name="Normal 2 4 2 3 9_AVA DVA EL" xfId="31040"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41" xr:uid="{64DC4EBF-5E8B-4C1C-8048-109AF96CE3DD}"/>
    <cellStyle name="Normal 2 4 2 4 2 2 2" xfId="31042" xr:uid="{4AAB36DF-3D7A-4D72-8CD0-BFDE51B57F93}"/>
    <cellStyle name="Normal 2 4 2 4 2 2 3" xfId="31043" xr:uid="{3FE86BE6-27E4-4F73-A862-3277A6D0AB7F}"/>
    <cellStyle name="Normal 2 4 2 4 2 2_AVA DVA EL" xfId="31044" xr:uid="{73080005-A9A8-4A13-B4F6-1D5372B3B995}"/>
    <cellStyle name="Normal 2 4 2 4 2_Balanse bankkonsern" xfId="31045" xr:uid="{126983FA-3FD5-41C8-AF31-B5BD87B6E720}"/>
    <cellStyle name="Normal 2 4 2 4 3" xfId="31046" xr:uid="{EB6F1389-15F8-4DA5-B92F-8C94E1845E12}"/>
    <cellStyle name="Normal 2 4 2 4 3 2" xfId="31047" xr:uid="{7C416A06-FD79-4291-B73E-92CACA5772EB}"/>
    <cellStyle name="Normal 2 4 2 4 3 2 2" xfId="31048" xr:uid="{B5499780-972A-4898-9EEF-8988C69695A9}"/>
    <cellStyle name="Normal 2 4 2 4 3 2 3" xfId="31049" xr:uid="{42E1883B-B5C9-44B4-99FC-6DB7BB51ACA4}"/>
    <cellStyle name="Normal 2 4 2 4 3 2_AVA DVA EL" xfId="31050" xr:uid="{78018BCB-E50D-475C-B232-125968C00B67}"/>
    <cellStyle name="Normal 2 4 2 4 3_Balanse bankkonsern" xfId="31051" xr:uid="{E3F167DD-354C-4223-AF90-B925A8D30911}"/>
    <cellStyle name="Normal 2 4 2 4 4" xfId="31052" xr:uid="{FEDF23DA-4D72-406D-9AF0-E427EDB8CB4C}"/>
    <cellStyle name="Normal 2 4 2 4 4 2" xfId="31053" xr:uid="{1C89CD94-9DE9-4ECE-BF0F-943CA7094EAE}"/>
    <cellStyle name="Normal 2 4 2 4 4 3" xfId="31054" xr:uid="{A729545E-D77F-4046-9FDD-ECD8BE41BC75}"/>
    <cellStyle name="Normal 2 4 2 4 4_AVA DVA EL" xfId="31055"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056" xr:uid="{AFC704B9-D64F-43CF-896D-6257ED31F421}"/>
    <cellStyle name="Normal 2 4 2 5 2 3" xfId="31057" xr:uid="{CA726C9A-1FD6-4B61-964D-8D94860F19FF}"/>
    <cellStyle name="Normal 2 4 2 5 2_AVA DVA EL" xfId="31058"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059" xr:uid="{BF15054D-4B71-4A1F-9D74-A10F40AF9CA8}"/>
    <cellStyle name="Normal 2 4 2 6 2 3" xfId="31060" xr:uid="{13F27973-8B17-4722-A0CE-D5E69B11C6AA}"/>
    <cellStyle name="Normal 2 4 2 6 2_AVA DVA EL" xfId="31061" xr:uid="{B370D41A-E397-47D5-BBAF-63BD8FC2D6B5}"/>
    <cellStyle name="Normal 2 4 2 6_3. Chng in credit spreads" xfId="7900" xr:uid="{EA4F7B7D-D2C2-4CC2-8984-48DCD1629270}"/>
    <cellStyle name="Normal 2 4 2 7" xfId="7901" xr:uid="{C48EEDBD-73CC-4DF0-A705-68389AE25546}"/>
    <cellStyle name="Normal 2 4 2 7 2" xfId="31062" xr:uid="{6183CF83-E8DE-4770-A2BE-CC192E2EA8C6}"/>
    <cellStyle name="Normal 2 4 2 7 3" xfId="31063" xr:uid="{F61583C3-D17D-4E80-A038-67A1F2E1F575}"/>
    <cellStyle name="Normal 2 4 2 7_AVA DVA EL" xfId="31064" xr:uid="{6830DB5B-EF65-415A-8F55-C193E4796F9B}"/>
    <cellStyle name="Normal 2 4 2 8" xfId="31065" xr:uid="{6AC000B8-B41A-43E4-8565-2820B377105C}"/>
    <cellStyle name="Normal 2 4 2 8 2" xfId="31066" xr:uid="{62260215-5D31-4CB3-8A5F-68389A623A4F}"/>
    <cellStyle name="Normal 2 4 2 8 3" xfId="31067" xr:uid="{1DD0C037-2FE7-401B-B6AF-780BDC319789}"/>
    <cellStyle name="Normal 2 4 2 8_AVA DVA EL" xfId="31068" xr:uid="{58D7E717-B033-4232-B1EF-2B119C0D05B5}"/>
    <cellStyle name="Normal 2 4 2 9" xfId="31069" xr:uid="{0FAD1143-07CF-4492-B7C4-7F8DFA1C094C}"/>
    <cellStyle name="Normal 2 4 2 9 2" xfId="31070" xr:uid="{F576B1C5-0BA0-4CD5-BA0C-15197768F330}"/>
    <cellStyle name="Normal 2 4 2 9 3" xfId="31071" xr:uid="{3E13EED0-5893-4126-A2C8-02B06AD835BE}"/>
    <cellStyle name="Normal 2 4 2 9_AVA DVA EL" xfId="31072" xr:uid="{08FBAB44-B53D-4C80-B893-FEFFDB2C87D2}"/>
    <cellStyle name="Normal 2 4 2_3. Chng in credit spreads" xfId="7902" xr:uid="{C46850D6-7E1E-4D76-8624-77988792EFC4}"/>
    <cellStyle name="Normal 2 4 3" xfId="7903" xr:uid="{A9526C28-B75D-4511-975B-83D573EDBD3C}"/>
    <cellStyle name="Normal 2 4 3 10" xfId="31073" xr:uid="{A1F64699-9609-4D88-A267-C9E39C5ABF24}"/>
    <cellStyle name="Normal 2 4 3 10 2" xfId="31074" xr:uid="{FE30DEFE-345F-4D1F-8588-FFEC9380CA54}"/>
    <cellStyle name="Normal 2 4 3 10 3" xfId="31075" xr:uid="{83BBC3CF-E0EE-44BC-A974-5B0B62019E2D}"/>
    <cellStyle name="Normal 2 4 3 10_AVA DVA EL" xfId="31076" xr:uid="{518AA690-8F4C-4CA1-AE07-C95D3B7E4814}"/>
    <cellStyle name="Normal 2 4 3 11" xfId="31077" xr:uid="{BEBC407E-0BC4-41C9-978B-8BE1C929C497}"/>
    <cellStyle name="Normal 2 4 3 11 2" xfId="31078" xr:uid="{AD82560B-D878-466A-A02F-E368E0735B45}"/>
    <cellStyle name="Normal 2 4 3 11 3" xfId="31079" xr:uid="{2538A060-FEA6-42B4-9975-569FD2323B37}"/>
    <cellStyle name="Normal 2 4 3 11_AVA DVA EL" xfId="31080" xr:uid="{515508C9-F4BB-4B38-A5BF-1FB2D525A58A}"/>
    <cellStyle name="Normal 2 4 3 2" xfId="7904" xr:uid="{71AE7A1F-4204-440E-A775-276CD27323F3}"/>
    <cellStyle name="Normal 2 4 3 2 10" xfId="31081" xr:uid="{C3C7BB16-FE76-408F-B536-D0AABD028B77}"/>
    <cellStyle name="Normal 2 4 3 2 10 2" xfId="31082" xr:uid="{1043727F-AF70-406B-AAB0-EB4BD79AA2A2}"/>
    <cellStyle name="Normal 2 4 3 2 10 3" xfId="31083" xr:uid="{405E80CD-BDDA-440F-977D-8F1D0789C73B}"/>
    <cellStyle name="Normal 2 4 3 2 10_AVA DVA EL" xfId="31084" xr:uid="{89D0B924-76F8-4A25-94BD-3F6201F18522}"/>
    <cellStyle name="Normal 2 4 3 2 2" xfId="7905" xr:uid="{96252B8F-9E50-4F28-A369-20CEDB2E10BA}"/>
    <cellStyle name="Normal 2 4 3 2 2 2" xfId="7906" xr:uid="{86E04C09-CF3B-44B9-9A92-04133F831E2A}"/>
    <cellStyle name="Normal 2 4 3 2 2 2 2" xfId="31085" xr:uid="{4C643892-9A58-4D51-8498-BE93418451B9}"/>
    <cellStyle name="Normal 2 4 3 2 2 2 3" xfId="31086" xr:uid="{4ED2EDE8-993B-4C72-B13F-415161D3033C}"/>
    <cellStyle name="Normal 2 4 3 2 2 2_AVA DVA EL" xfId="31087" xr:uid="{C5EF7795-4397-4FD5-906C-C29EC296FF32}"/>
    <cellStyle name="Normal 2 4 3 2 2 3" xfId="31088" xr:uid="{8FA2EA9D-C904-489F-9FEE-C3A4B5FB573F}"/>
    <cellStyle name="Normal 2 4 3 2 2 3 2" xfId="31089" xr:uid="{295FA2CB-518D-4F7A-9411-52AFC4BBCB79}"/>
    <cellStyle name="Normal 2 4 3 2 2 3 3" xfId="31090" xr:uid="{59A1957C-B8AF-4A02-B025-A4754C8F048A}"/>
    <cellStyle name="Normal 2 4 3 2 2 3_AVA DVA EL" xfId="31091" xr:uid="{645A64A9-C8BE-44F4-A028-A42155E12432}"/>
    <cellStyle name="Normal 2 4 3 2 2 4" xfId="31092" xr:uid="{EC580C8C-D415-4EEA-95C7-972C958D05E1}"/>
    <cellStyle name="Normal 2 4 3 2 2 4 2" xfId="31093" xr:uid="{149F2969-8C45-4D0F-9840-D6777BD67679}"/>
    <cellStyle name="Normal 2 4 3 2 2 4 3" xfId="31094" xr:uid="{A7C3BBAC-496D-4F54-8730-3F939554995D}"/>
    <cellStyle name="Normal 2 4 3 2 2 4_AVA DVA EL" xfId="31095"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096" xr:uid="{608AEA00-9F62-4298-B01C-A8F96B6D5D6A}"/>
    <cellStyle name="Normal 2 4 3 2 3 2 3" xfId="31097" xr:uid="{EB042DC0-DB39-477E-AD30-3337A1AEE255}"/>
    <cellStyle name="Normal 2 4 3 2 3 2_AVA DVA EL" xfId="31098"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099" xr:uid="{E5E543C8-E93A-4065-8CF5-651E0B21A28F}"/>
    <cellStyle name="Normal 2 4 3 2 4_3. Chng in credit spreads" xfId="7913" xr:uid="{FB71B8B0-8814-42BA-96F1-41D6A1AA28EF}"/>
    <cellStyle name="Normal 2 4 3 2 5" xfId="7914" xr:uid="{FB8B473A-791E-4514-9BF4-68A6C652ECB4}"/>
    <cellStyle name="Normal 2 4 3 2 5 2" xfId="31100" xr:uid="{9EACB7B0-BF50-42EE-AC2A-B36B507EE35D}"/>
    <cellStyle name="Normal 2 4 3 2 5 3" xfId="31101" xr:uid="{DB9E431C-A023-4D7A-9690-E91F4CD72006}"/>
    <cellStyle name="Normal 2 4 3 2 5_AVA DVA EL" xfId="31102" xr:uid="{97B3D7B2-13EE-43C5-8519-E0B3141D65C9}"/>
    <cellStyle name="Normal 2 4 3 2 6" xfId="31103" xr:uid="{89C9819B-CE73-4D3F-9F46-167F2D8B1E0A}"/>
    <cellStyle name="Normal 2 4 3 2 6 2" xfId="31104" xr:uid="{1F0B4CBB-AE51-4E6B-A081-B76857AAC375}"/>
    <cellStyle name="Normal 2 4 3 2 6 3" xfId="31105" xr:uid="{319F7751-5663-4248-880C-01FE8976FFBD}"/>
    <cellStyle name="Normal 2 4 3 2 6_AVA DVA EL" xfId="31106" xr:uid="{FE770A7C-6D7B-4115-AF35-EABFA013F771}"/>
    <cellStyle name="Normal 2 4 3 2 7" xfId="31107" xr:uid="{1C65484F-50F4-47BF-AC56-A67C76A041A3}"/>
    <cellStyle name="Normal 2 4 3 2 7 2" xfId="31108" xr:uid="{1A8D8E0F-3878-404E-88F2-0709ECFA6313}"/>
    <cellStyle name="Normal 2 4 3 2 7 3" xfId="31109" xr:uid="{4E94C7E5-45A1-468B-B37E-CFD55122A70D}"/>
    <cellStyle name="Normal 2 4 3 2 7_AVA DVA EL" xfId="31110" xr:uid="{4967E9FE-A979-4C7F-A4F9-D4E31BAE2E50}"/>
    <cellStyle name="Normal 2 4 3 2 8" xfId="31111" xr:uid="{BDC4A136-2016-4978-AD0A-51CFD601F933}"/>
    <cellStyle name="Normal 2 4 3 2 8 2" xfId="31112" xr:uid="{B4B8ED32-30E9-40B2-B0CC-B6D136E964F1}"/>
    <cellStyle name="Normal 2 4 3 2 8 3" xfId="31113" xr:uid="{553407C9-B38B-40AB-8CD7-40C99C39E5F4}"/>
    <cellStyle name="Normal 2 4 3 2 8_AVA DVA EL" xfId="31114" xr:uid="{71CD8207-3CAE-4757-9855-3299A5A0A29B}"/>
    <cellStyle name="Normal 2 4 3 2 9" xfId="31115" xr:uid="{671F2326-ADBC-4889-AF51-37F0E6BE7837}"/>
    <cellStyle name="Normal 2 4 3 2 9 2" xfId="31116" xr:uid="{072B9EDB-E605-4ED6-8640-79719CED1E08}"/>
    <cellStyle name="Normal 2 4 3 2 9 3" xfId="31117" xr:uid="{0AA554EF-659E-4EFF-AA47-F1900DD4E9B7}"/>
    <cellStyle name="Normal 2 4 3 2 9_AVA DVA EL" xfId="31118"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19" xr:uid="{2B116BA2-0AF5-4835-9A18-177146861ECF}"/>
    <cellStyle name="Normal 2 4 3 3 2 2 2" xfId="31120" xr:uid="{E06A9633-7D60-492D-BF3F-E54A490FFFCF}"/>
    <cellStyle name="Normal 2 4 3 3 2 2 3" xfId="31121" xr:uid="{6FBED874-EE46-4D4D-A8A3-F33B7762B9CC}"/>
    <cellStyle name="Normal 2 4 3 3 2 2_AVA DVA EL" xfId="31122" xr:uid="{8EA17F81-54F1-46AC-ADBF-C2EB0B0DE6A1}"/>
    <cellStyle name="Normal 2 4 3 3 2_Balanse bankkonsern" xfId="31123" xr:uid="{A11DD615-3113-4FFA-94A8-62D4EE1FA38F}"/>
    <cellStyle name="Normal 2 4 3 3 3" xfId="31124" xr:uid="{6F4B4888-4202-483A-945A-8632CFE0B6D6}"/>
    <cellStyle name="Normal 2 4 3 3 3 2" xfId="31125" xr:uid="{7D21FAE4-53E7-49E9-B54D-3D0D474C3B6D}"/>
    <cellStyle name="Normal 2 4 3 3 3 2 2" xfId="31126" xr:uid="{776993AB-412C-47A8-A168-BF382D65B2B7}"/>
    <cellStyle name="Normal 2 4 3 3 3 2 3" xfId="31127" xr:uid="{C7E81B84-0A87-4FE1-8549-4DCE633EC5D1}"/>
    <cellStyle name="Normal 2 4 3 3 3 2_AVA DVA EL" xfId="31128" xr:uid="{D544C72E-DDA7-49C3-8836-7C2EA7A93E7A}"/>
    <cellStyle name="Normal 2 4 3 3 3_Balanse bankkonsern" xfId="31129" xr:uid="{FCCE5B7A-3130-4915-A8A0-69869B3AD1A3}"/>
    <cellStyle name="Normal 2 4 3 3 4" xfId="31130" xr:uid="{83CB887D-01E3-445E-9DAE-1CCBEBA0DBD1}"/>
    <cellStyle name="Normal 2 4 3 3 4 2" xfId="31131" xr:uid="{9E84383C-0109-4A33-B72F-5330DDF678FF}"/>
    <cellStyle name="Normal 2 4 3 3 4 3" xfId="31132" xr:uid="{82D8CB05-46C5-4A0C-98EB-E2E1919EE5BE}"/>
    <cellStyle name="Normal 2 4 3 3 4_AVA DVA EL" xfId="31133"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34" xr:uid="{DAB05148-3DB5-48A8-979B-2E43A57F7DB4}"/>
    <cellStyle name="Normal 2 4 3 4 4" xfId="31135" xr:uid="{562E0764-9892-454A-972C-F8CDDE90B1FA}"/>
    <cellStyle name="Normal 2 4 3 4 4 2" xfId="31136" xr:uid="{21355104-90B7-40CB-8057-E1A4B2B60CF9}"/>
    <cellStyle name="Normal 2 4 3 4 4 3" xfId="31137" xr:uid="{D919D073-A35D-442F-8642-91BC9F8F5698}"/>
    <cellStyle name="Normal 2 4 3 4 4_AVA DVA EL" xfId="31138"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39" xr:uid="{0EC1D6D3-B0D3-4F7C-BD89-0926D69D9580}"/>
    <cellStyle name="Normal 2 4 3 5 2 3" xfId="31140" xr:uid="{046B872F-130D-4BAF-8226-572B9805D0CD}"/>
    <cellStyle name="Normal 2 4 3 5 2_AVA DVA EL" xfId="31141" xr:uid="{F9B85B18-13B5-4F30-B643-1952875EF1B6}"/>
    <cellStyle name="Normal 2 4 3 5_3. Chng in credit spreads" xfId="7924" xr:uid="{94E41003-D4D2-48D7-9967-CB36C1A56149}"/>
    <cellStyle name="Normal 2 4 3 6" xfId="7925" xr:uid="{B766BAC5-3D5C-42A8-80B0-8F797524F3CD}"/>
    <cellStyle name="Normal 2 4 3 6 2" xfId="31142" xr:uid="{29DE8473-B708-45C0-83FA-084103F27B8D}"/>
    <cellStyle name="Normal 2 4 3 6 2 2" xfId="31143" xr:uid="{DEFE85A6-E53A-4FE9-A9B0-3CF88C947A1D}"/>
    <cellStyle name="Normal 2 4 3 6 2 3" xfId="31144" xr:uid="{5CC176D2-8A8F-471C-92B1-2C854EA2A737}"/>
    <cellStyle name="Normal 2 4 3 6 2_AVA DVA EL" xfId="31145" xr:uid="{4A83FB89-36D8-4C2E-9094-540DFEEBFBEC}"/>
    <cellStyle name="Normal 2 4 3 6_Balanse bankkonsern" xfId="31146" xr:uid="{0949FBE8-9EA5-4B4C-8F46-9CB9D203329E}"/>
    <cellStyle name="Normal 2 4 3 7" xfId="31147" xr:uid="{C789C26D-FBE8-412F-9394-F995D10BE422}"/>
    <cellStyle name="Normal 2 4 3 7 2" xfId="31148" xr:uid="{9C3F831B-4A6A-4D2D-BFC7-E57754A64600}"/>
    <cellStyle name="Normal 2 4 3 7 3" xfId="31149" xr:uid="{C131BA01-8E30-4B23-A0C7-997B73DB7B61}"/>
    <cellStyle name="Normal 2 4 3 7_AVA DVA EL" xfId="31150" xr:uid="{14B36EAD-54B9-44F0-89A1-95F8C4945F6C}"/>
    <cellStyle name="Normal 2 4 3 8" xfId="31151" xr:uid="{FE8AFF89-951D-453D-840A-8EE9B9151E8D}"/>
    <cellStyle name="Normal 2 4 3 8 2" xfId="31152" xr:uid="{6D8139E7-23A8-4B44-BDA5-9CD64A0E82D2}"/>
    <cellStyle name="Normal 2 4 3 8 3" xfId="31153" xr:uid="{59A94961-EB8D-4E6E-86FD-69990B7CD390}"/>
    <cellStyle name="Normal 2 4 3 8_AVA DVA EL" xfId="31154" xr:uid="{C8F5BAA5-E43D-4E30-89E6-21B385BDB526}"/>
    <cellStyle name="Normal 2 4 3 9" xfId="31155" xr:uid="{29FDE329-83F6-4C80-B64F-06DB48A96027}"/>
    <cellStyle name="Normal 2 4 3 9 2" xfId="31156" xr:uid="{9984D81B-A274-4F72-BFF9-0F8D2DA5AEFA}"/>
    <cellStyle name="Normal 2 4 3 9 3" xfId="31157" xr:uid="{BE35BD64-8A97-4A3F-B2F7-E9442BCB29AA}"/>
    <cellStyle name="Normal 2 4 3 9_AVA DVA EL" xfId="31158" xr:uid="{210F52BD-549B-47AF-90B5-EFED6F44FDD7}"/>
    <cellStyle name="Normal 2 4 3_3. Chng in credit spreads" xfId="7926" xr:uid="{1B4BB5D8-4DBB-4859-911A-3CFC6516F625}"/>
    <cellStyle name="Normal 2 4 4" xfId="7927" xr:uid="{E5D5F750-E4F0-4CF6-AD18-E12995881ABD}"/>
    <cellStyle name="Normal 2 4 4 10" xfId="31159" xr:uid="{0B93E523-BC87-4C3F-AF34-7443D5F28FCF}"/>
    <cellStyle name="Normal 2 4 4 10 2" xfId="31160" xr:uid="{BB7D7EFE-FAFC-4D74-A205-BBCBC5CFDF57}"/>
    <cellStyle name="Normal 2 4 4 10 3" xfId="31161" xr:uid="{8F70A1BA-68CD-4E37-AE50-E03FBFAB6D77}"/>
    <cellStyle name="Normal 2 4 4 10_AVA DVA EL" xfId="31162" xr:uid="{21304311-883D-4BBB-A25A-2CD0331819CD}"/>
    <cellStyle name="Normal 2 4 4 11" xfId="31163" xr:uid="{75738739-1166-4722-AACD-027A7DF83B2A}"/>
    <cellStyle name="Normal 2 4 4 11 2" xfId="31164" xr:uid="{570516E2-586B-4766-83F7-CF3C74626FF0}"/>
    <cellStyle name="Normal 2 4 4 11 3" xfId="31165" xr:uid="{6AF0975C-9C5E-45EB-AD71-F86B7D96A4C7}"/>
    <cellStyle name="Normal 2 4 4 11_AVA DVA EL" xfId="31166" xr:uid="{74813D76-B9C7-4CE4-8C8C-390EBFCC636C}"/>
    <cellStyle name="Normal 2 4 4 2" xfId="7928" xr:uid="{4C8EE5E3-6C21-41E5-9002-13045F66D706}"/>
    <cellStyle name="Normal 2 4 4 2 10" xfId="31167" xr:uid="{AEF88228-A007-46A6-9F2D-6E89A9B87915}"/>
    <cellStyle name="Normal 2 4 4 2 10 2" xfId="31168" xr:uid="{5D360916-01DC-43C2-8F56-9DA46B7E09C2}"/>
    <cellStyle name="Normal 2 4 4 2 10 3" xfId="31169" xr:uid="{819B6FD0-0610-4233-944D-7676F99E51D2}"/>
    <cellStyle name="Normal 2 4 4 2 10_AVA DVA EL" xfId="31170" xr:uid="{0707133D-F6D1-4C77-A300-5204050ADBC5}"/>
    <cellStyle name="Normal 2 4 4 2 2" xfId="7929" xr:uid="{BB86D6A6-501C-4F1E-9BE9-9498828C752F}"/>
    <cellStyle name="Normal 2 4 4 2 2 2" xfId="31171" xr:uid="{639B9C41-17E4-49BE-9A39-02EF253C7DC3}"/>
    <cellStyle name="Normal 2 4 4 2 2 2 2" xfId="31172" xr:uid="{664E7F02-9264-4D4B-B819-E5595B157591}"/>
    <cellStyle name="Normal 2 4 4 2 2 2 3" xfId="31173" xr:uid="{B6488C83-D845-48DD-B4E6-D233EDFC5BC7}"/>
    <cellStyle name="Normal 2 4 4 2 2 2_AVA DVA EL" xfId="31174" xr:uid="{F754C9BC-8847-4CE7-9430-FD78BC6D22F7}"/>
    <cellStyle name="Normal 2 4 4 2 2 3" xfId="31175" xr:uid="{8A5C17D8-B934-4ECA-9395-88C0613FEA21}"/>
    <cellStyle name="Normal 2 4 4 2 2 3 2" xfId="31176" xr:uid="{325AD2CF-B6DF-4EDE-BA43-EE5002FCABA4}"/>
    <cellStyle name="Normal 2 4 4 2 2 3 3" xfId="31177" xr:uid="{A80F03D8-FB10-466B-965C-A7E844A5A5BD}"/>
    <cellStyle name="Normal 2 4 4 2 2 3_AVA DVA EL" xfId="31178" xr:uid="{FFDF981A-7029-4647-91E3-2C5CDEDBE511}"/>
    <cellStyle name="Normal 2 4 4 2 2 4" xfId="31179" xr:uid="{0837DF41-27C5-4A36-9A53-4881346F086B}"/>
    <cellStyle name="Normal 2 4 4 2 2 5" xfId="31180" xr:uid="{8E000564-0ABF-47E8-8191-B4D638257EA1}"/>
    <cellStyle name="Normal 2 4 4 2 2_AVA DVA EL" xfId="31181" xr:uid="{1CD23899-C97B-425E-A094-8DDEFD422205}"/>
    <cellStyle name="Normal 2 4 4 2 3" xfId="31182" xr:uid="{A33C9BA3-F338-4E62-8F9D-E27220F0CBEE}"/>
    <cellStyle name="Normal 2 4 4 2 3 2" xfId="31183" xr:uid="{AEC65548-6C5F-46B5-898D-8C971E841FB6}"/>
    <cellStyle name="Normal 2 4 4 2 3 3" xfId="31184" xr:uid="{E6163831-81A2-4D51-977E-2CFA1FDD84EC}"/>
    <cellStyle name="Normal 2 4 4 2 3_AVA DVA EL" xfId="31185" xr:uid="{5C0771DB-A326-464B-8228-B17380B8DAD6}"/>
    <cellStyle name="Normal 2 4 4 2 4" xfId="31186" xr:uid="{4F5817CC-BBBD-4A50-81A5-E5940D01EFF9}"/>
    <cellStyle name="Normal 2 4 4 2 4 2" xfId="31187" xr:uid="{02201B03-848E-483D-8B9A-966CD8993D31}"/>
    <cellStyle name="Normal 2 4 4 2 4 3" xfId="31188" xr:uid="{ED3D9521-F6F7-49D3-827A-1B57A10259AF}"/>
    <cellStyle name="Normal 2 4 4 2 4_AVA DVA EL" xfId="31189" xr:uid="{81FF2B65-FAC8-4706-A06D-D46852D023A0}"/>
    <cellStyle name="Normal 2 4 4 2 5" xfId="31190" xr:uid="{D147583F-8A0A-42D4-9123-BDA4A2F005E8}"/>
    <cellStyle name="Normal 2 4 4 2 5 2" xfId="31191" xr:uid="{2DBE8710-8B8E-4F3D-A776-A78A94712465}"/>
    <cellStyle name="Normal 2 4 4 2 5 3" xfId="31192" xr:uid="{F99BEE1A-C2A9-42D3-B861-6FB589D38371}"/>
    <cellStyle name="Normal 2 4 4 2 5_AVA DVA EL" xfId="31193" xr:uid="{9CC9E3AB-E940-44F9-A4D2-565988A0AB9F}"/>
    <cellStyle name="Normal 2 4 4 2 6" xfId="31194" xr:uid="{63864844-CAC8-4562-9017-4B57CE67E4E3}"/>
    <cellStyle name="Normal 2 4 4 2 6 2" xfId="31195" xr:uid="{E5B42BB1-F653-45C0-AE5C-D1C56ECBA27C}"/>
    <cellStyle name="Normal 2 4 4 2 6 3" xfId="31196" xr:uid="{5F0BBBA3-7914-4DD4-947D-1B87152DDB50}"/>
    <cellStyle name="Normal 2 4 4 2 6_AVA DVA EL" xfId="31197" xr:uid="{CDEC8423-ECFC-4E7D-A542-DDF2A0F9CA76}"/>
    <cellStyle name="Normal 2 4 4 2 7" xfId="31198" xr:uid="{A77290F8-836E-4C7F-BB4E-FCD6F34D43BF}"/>
    <cellStyle name="Normal 2 4 4 2 7 2" xfId="31199" xr:uid="{D41A7947-8D96-4CBE-9A34-1DD12FB1FC98}"/>
    <cellStyle name="Normal 2 4 4 2 7 3" xfId="31200" xr:uid="{AF656357-F93F-4678-994F-7DB33B5C4178}"/>
    <cellStyle name="Normal 2 4 4 2 7_AVA DVA EL" xfId="31201" xr:uid="{DD20D16A-7340-4A87-9B4D-B908A03CF01F}"/>
    <cellStyle name="Normal 2 4 4 2 8" xfId="31202" xr:uid="{21D7DF6D-CCAE-4FBA-9BF3-DFB18829DBB8}"/>
    <cellStyle name="Normal 2 4 4 2 8 2" xfId="31203" xr:uid="{97B3AF6B-D45D-4D9C-BB22-DE0C3FEA1E58}"/>
    <cellStyle name="Normal 2 4 4 2 8 3" xfId="31204" xr:uid="{018FA295-8B33-4ABB-A8ED-45BC2882E563}"/>
    <cellStyle name="Normal 2 4 4 2 8_AVA DVA EL" xfId="31205" xr:uid="{69D5E1B4-9E94-43F1-87B3-EB0CFA505728}"/>
    <cellStyle name="Normal 2 4 4 2 9" xfId="31206" xr:uid="{9DFCD1BA-C8B9-4549-9392-BEDC0C4270AC}"/>
    <cellStyle name="Normal 2 4 4 2 9 2" xfId="31207" xr:uid="{1F5168BB-44EA-4B2E-935E-5A64B77ACCBB}"/>
    <cellStyle name="Normal 2 4 4 2 9 3" xfId="31208" xr:uid="{44CE3D09-0C8C-4162-81D0-A68B8B2F8A57}"/>
    <cellStyle name="Normal 2 4 4 2 9_AVA DVA EL" xfId="31209"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10" xr:uid="{B03F2D3B-F74D-4519-9039-F134240CB78E}"/>
    <cellStyle name="Normal 2 4 4 3 2 3" xfId="31211" xr:uid="{B0FBD524-2312-4D1E-849C-DDEFFDEC6517}"/>
    <cellStyle name="Normal 2 4 4 3 2_AVA DVA EL" xfId="31212" xr:uid="{1877AAC3-7BEE-4922-97FA-2F2C10F23E8F}"/>
    <cellStyle name="Normal 2 4 4 3 3" xfId="31213" xr:uid="{3E85BD26-D4C1-46F0-9F41-85854D306197}"/>
    <cellStyle name="Normal 2 4 4 3 3 2" xfId="31214" xr:uid="{441F2787-B6CF-44A7-A63B-5D64F65E06AD}"/>
    <cellStyle name="Normal 2 4 4 3 3 3" xfId="31215" xr:uid="{C27E02E9-0FE4-4F2E-9455-956C9FD3D401}"/>
    <cellStyle name="Normal 2 4 4 3 3_AVA DVA EL" xfId="31216" xr:uid="{8135012A-6037-405D-BB64-646DDF307B4D}"/>
    <cellStyle name="Normal 2 4 4 3 4" xfId="31217" xr:uid="{F4293BC2-7F3C-4B38-B942-C46EAA689D28}"/>
    <cellStyle name="Normal 2 4 4 3 4 2" xfId="31218" xr:uid="{A95BC037-BE93-4D33-B83C-3422EC1AB44C}"/>
    <cellStyle name="Normal 2 4 4 3 4 3" xfId="31219" xr:uid="{98663676-2A7E-4DD5-AA9B-CE912D3BE5B5}"/>
    <cellStyle name="Normal 2 4 4 3 4_AVA DVA EL" xfId="31220"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21" xr:uid="{AB9C5929-E38C-4843-B30F-F1F41337EFBD}"/>
    <cellStyle name="Normal 2 4 4 4_3. Chng in credit spreads" xfId="7936" xr:uid="{D2E36961-5E53-4540-B9CF-962545A22557}"/>
    <cellStyle name="Normal 2 4 4 5" xfId="7937" xr:uid="{94F575A7-CBFD-495C-9445-9E408AEBBE49}"/>
    <cellStyle name="Normal 2 4 4 5 2" xfId="31222" xr:uid="{C57A3FE4-A273-4340-9891-63D12924F8AA}"/>
    <cellStyle name="Normal 2 4 4 5 3" xfId="31223" xr:uid="{4E381C7C-4417-4734-AD9D-7A690513145A}"/>
    <cellStyle name="Normal 2 4 4 5_AVA DVA EL" xfId="31224" xr:uid="{1BD9532D-9A50-49CE-857A-E8627F657B64}"/>
    <cellStyle name="Normal 2 4 4 6" xfId="31225" xr:uid="{FF7B2EEB-2611-4343-BDF1-8C11DBB6A7CE}"/>
    <cellStyle name="Normal 2 4 4 6 2" xfId="31226" xr:uid="{23B52513-EA0F-42FC-A31D-0AF0DA204C64}"/>
    <cellStyle name="Normal 2 4 4 6 3" xfId="31227" xr:uid="{A4B1DF3D-C4F1-4266-A04F-BA01F30542F4}"/>
    <cellStyle name="Normal 2 4 4 6_AVA DVA EL" xfId="31228" xr:uid="{A89ABCE4-A2A6-44AF-8D78-3856A33ECC3A}"/>
    <cellStyle name="Normal 2 4 4 7" xfId="31229" xr:uid="{94827FB0-84ED-4C6A-BEAD-32DB0F26CFCB}"/>
    <cellStyle name="Normal 2 4 4 7 2" xfId="31230" xr:uid="{68966766-0869-420C-AE2C-7A0D92AFF4BC}"/>
    <cellStyle name="Normal 2 4 4 7 3" xfId="31231" xr:uid="{29803032-ACDF-4EEA-800E-8F1542495D5B}"/>
    <cellStyle name="Normal 2 4 4 7_AVA DVA EL" xfId="31232" xr:uid="{213DF2F0-82C5-4E58-B4D8-F368ACE26C2D}"/>
    <cellStyle name="Normal 2 4 4 8" xfId="31233" xr:uid="{78A85425-E996-4667-A7C9-0FE1B3805907}"/>
    <cellStyle name="Normal 2 4 4 8 2" xfId="31234" xr:uid="{595D3CF1-8398-4414-99C2-AD1BD706D7AF}"/>
    <cellStyle name="Normal 2 4 4 8 3" xfId="31235" xr:uid="{E823F84E-3802-473F-BBD8-D156E53FF72A}"/>
    <cellStyle name="Normal 2 4 4 8_AVA DVA EL" xfId="31236" xr:uid="{DF2C1FEB-B26E-4EA9-94BF-A60BBD503A2F}"/>
    <cellStyle name="Normal 2 4 4 9" xfId="31237" xr:uid="{15F7F332-71B6-4D6D-8C9F-318365C5A9FF}"/>
    <cellStyle name="Normal 2 4 4 9 2" xfId="31238" xr:uid="{D21944F8-981F-4A4B-BD8A-880CAC1C0FCF}"/>
    <cellStyle name="Normal 2 4 4 9 3" xfId="31239" xr:uid="{013E930F-3266-40EC-BCB4-1707E6471DDB}"/>
    <cellStyle name="Normal 2 4 4 9_AVA DVA EL" xfId="31240" xr:uid="{AC30EA0F-1B88-46AD-B714-281BD443FDAB}"/>
    <cellStyle name="Normal 2 4 4_3. Chng in credit spreads" xfId="7938" xr:uid="{8A375898-238A-460F-8F50-8A2307BA54CA}"/>
    <cellStyle name="Normal 2 4 5" xfId="7939" xr:uid="{55EE488E-6ACE-49F7-B179-B3B891530A2A}"/>
    <cellStyle name="Normal 2 4 5 10" xfId="31241" xr:uid="{36CE759F-6DB5-4AD4-B3B6-088358050DCE}"/>
    <cellStyle name="Normal 2 4 5 10 2" xfId="31242" xr:uid="{B1C1EEAA-7A6D-4705-A732-7744DAE5DE24}"/>
    <cellStyle name="Normal 2 4 5 10 3" xfId="31243" xr:uid="{4F4C9970-4A77-42D8-B066-76B24F5D0D70}"/>
    <cellStyle name="Normal 2 4 5 10_AVA DVA EL" xfId="31244" xr:uid="{6DA68627-C9ED-46EB-BDAB-815273B57A24}"/>
    <cellStyle name="Normal 2 4 5 11" xfId="31245" xr:uid="{706699FF-37EE-43D2-840E-C48B142829FC}"/>
    <cellStyle name="Normal 2 4 5 11 2" xfId="31246" xr:uid="{F1A4C793-918D-4C43-A3BC-FE8D3492D42C}"/>
    <cellStyle name="Normal 2 4 5 11 3" xfId="31247" xr:uid="{0F9EB7E8-8FBA-49F8-B0C0-186942C463A3}"/>
    <cellStyle name="Normal 2 4 5 11_AVA DVA EL" xfId="31248" xr:uid="{CD7AF300-F70F-47B5-9739-8657CEB16B75}"/>
    <cellStyle name="Normal 2 4 5 2" xfId="7940" xr:uid="{5EA727EF-8D2F-4A9E-ABA3-D36B06923575}"/>
    <cellStyle name="Normal 2 4 5 2 10" xfId="31249" xr:uid="{6E5151D9-28F3-4980-9CF2-3CBBDBC7ACE9}"/>
    <cellStyle name="Normal 2 4 5 2 10 2" xfId="31250" xr:uid="{775DB8A3-9340-4506-9607-75A4247C4C61}"/>
    <cellStyle name="Normal 2 4 5 2 10 3" xfId="31251" xr:uid="{07F8FB03-295A-4D20-9C63-278F083EF553}"/>
    <cellStyle name="Normal 2 4 5 2 10_AVA DVA EL" xfId="31252" xr:uid="{AAB050C3-1DB4-4F3F-B6AC-C42EDEF7574F}"/>
    <cellStyle name="Normal 2 4 5 2 2" xfId="31253" xr:uid="{F3BB69B8-65D8-4323-BBFD-3BC39F1E7D81}"/>
    <cellStyle name="Normal 2 4 5 2 2 2" xfId="31254" xr:uid="{B60C0C1C-E5BC-4DEA-A96C-A22544651D87}"/>
    <cellStyle name="Normal 2 4 5 2 2 2 2" xfId="31255" xr:uid="{4D532CDC-A0EF-4A6F-BB42-F18773917D9B}"/>
    <cellStyle name="Normal 2 4 5 2 2 2 3" xfId="31256" xr:uid="{61BAC353-3977-4549-B9BF-27DC555F5781}"/>
    <cellStyle name="Normal 2 4 5 2 2 2_AVA DVA EL" xfId="31257" xr:uid="{AED0E126-B690-43BE-81FA-E5453775088A}"/>
    <cellStyle name="Normal 2 4 5 2 2 3" xfId="31258" xr:uid="{1B666BC2-4D3F-49CA-877D-53772D316A4E}"/>
    <cellStyle name="Normal 2 4 5 2 2 3 2" xfId="31259" xr:uid="{FAB4784D-5D5D-47BE-BE73-CEAC5214026D}"/>
    <cellStyle name="Normal 2 4 5 2 2 3 3" xfId="31260" xr:uid="{4A0DA84C-CAB1-4F8D-9DB6-9FCD04C9EF50}"/>
    <cellStyle name="Normal 2 4 5 2 2 3_AVA DVA EL" xfId="31261" xr:uid="{8E4EE853-4F14-49BE-A7C6-28E973107558}"/>
    <cellStyle name="Normal 2 4 5 2 2 4" xfId="31262" xr:uid="{3354A9DD-ECFD-456E-A847-F169BB5CE1B0}"/>
    <cellStyle name="Normal 2 4 5 2 2 5" xfId="31263" xr:uid="{C4E76B94-E070-4DD0-B110-8CAFA5069469}"/>
    <cellStyle name="Normal 2 4 5 2 2_AVA DVA EL" xfId="31264" xr:uid="{E8352373-28C3-40A0-8924-B4ED8A1C6D23}"/>
    <cellStyle name="Normal 2 4 5 2 3" xfId="31265" xr:uid="{AE83267A-9EE0-41E1-8C42-9BA7F20FFB5B}"/>
    <cellStyle name="Normal 2 4 5 2 3 2" xfId="31266" xr:uid="{40F0DC49-61F0-4560-8B5B-44F27CA160AC}"/>
    <cellStyle name="Normal 2 4 5 2 3 3" xfId="31267" xr:uid="{DA19C5CC-96CC-4F56-80D2-4FD910209D11}"/>
    <cellStyle name="Normal 2 4 5 2 3_AVA DVA EL" xfId="31268" xr:uid="{F89F5B29-BC97-437B-8CE9-7D80D6533CAA}"/>
    <cellStyle name="Normal 2 4 5 2 4" xfId="31269" xr:uid="{5F5999C2-90B1-4830-BD30-1507198AFF72}"/>
    <cellStyle name="Normal 2 4 5 2 4 2" xfId="31270" xr:uid="{9EE72474-9715-4C91-A0F8-E1EAFE6944F4}"/>
    <cellStyle name="Normal 2 4 5 2 4 3" xfId="31271" xr:uid="{847C8384-BF2D-447E-B940-B81F3B6B4015}"/>
    <cellStyle name="Normal 2 4 5 2 4_AVA DVA EL" xfId="31272" xr:uid="{119E4F3D-A467-4FFF-BBDF-6912243BE45B}"/>
    <cellStyle name="Normal 2 4 5 2 5" xfId="31273" xr:uid="{A085561F-2232-44AE-83BC-B8DB3071A106}"/>
    <cellStyle name="Normal 2 4 5 2 5 2" xfId="31274" xr:uid="{87C9C14E-B875-4152-9101-6CB7D8628346}"/>
    <cellStyle name="Normal 2 4 5 2 5 3" xfId="31275" xr:uid="{2FE53D51-B165-4C0A-8F7A-08EB53A94BC2}"/>
    <cellStyle name="Normal 2 4 5 2 5_AVA DVA EL" xfId="31276" xr:uid="{5531F862-033C-4406-9B2E-DF6AF5D3135A}"/>
    <cellStyle name="Normal 2 4 5 2 6" xfId="31277" xr:uid="{7A5EA42D-27BE-4D8E-B6C4-A74DFA90FDA2}"/>
    <cellStyle name="Normal 2 4 5 2 6 2" xfId="31278" xr:uid="{C22835F3-5CEE-4536-888E-BA8030BE88B6}"/>
    <cellStyle name="Normal 2 4 5 2 6 3" xfId="31279" xr:uid="{35B9F44B-6544-456D-86F5-F2C24FB3A462}"/>
    <cellStyle name="Normal 2 4 5 2 6_AVA DVA EL" xfId="31280" xr:uid="{EB268491-5EB1-427B-9C94-E5AB7E3B8C07}"/>
    <cellStyle name="Normal 2 4 5 2 7" xfId="31281" xr:uid="{153DE6F7-0A25-4F6F-91A7-88C1D42B27C5}"/>
    <cellStyle name="Normal 2 4 5 2 7 2" xfId="31282" xr:uid="{1943C043-0F32-4807-BD70-E3E06CE7FAAA}"/>
    <cellStyle name="Normal 2 4 5 2 7 3" xfId="31283" xr:uid="{3FBAEDF8-D23F-403F-86A9-5E3025E3352B}"/>
    <cellStyle name="Normal 2 4 5 2 7_AVA DVA EL" xfId="31284" xr:uid="{F71CD162-76D3-4725-933C-3FB838C483A1}"/>
    <cellStyle name="Normal 2 4 5 2 8" xfId="31285" xr:uid="{373B7C74-4AEC-4ED9-8DCC-7BD88BAC3702}"/>
    <cellStyle name="Normal 2 4 5 2 8 2" xfId="31286" xr:uid="{65223C95-1228-43BC-B2A0-C5AD52C83D3F}"/>
    <cellStyle name="Normal 2 4 5 2 8 3" xfId="31287" xr:uid="{740D9B99-0960-4B5A-A6BF-EB21767D54CB}"/>
    <cellStyle name="Normal 2 4 5 2 8_AVA DVA EL" xfId="31288" xr:uid="{149C4195-15B2-40D8-8C3C-B761ACF69886}"/>
    <cellStyle name="Normal 2 4 5 2 9" xfId="31289" xr:uid="{0035E655-8BF8-4983-936C-563A5BE23FB4}"/>
    <cellStyle name="Normal 2 4 5 2 9 2" xfId="31290" xr:uid="{ADAF90BF-59D5-46FB-AADB-21BC48F0731A}"/>
    <cellStyle name="Normal 2 4 5 2 9 3" xfId="31291" xr:uid="{E1B3242F-68DA-4897-969F-EF3D68E20100}"/>
    <cellStyle name="Normal 2 4 5 2 9_AVA DVA EL" xfId="31292" xr:uid="{43114BAC-B362-4611-B29A-4BFF70B1AFC4}"/>
    <cellStyle name="Normal 2 4 5 2_Balanse bankkonsern" xfId="31293" xr:uid="{CDF7EA41-6CA6-4476-B642-5A2BFC7F6D22}"/>
    <cellStyle name="Normal 2 4 5 3" xfId="31294" xr:uid="{D9C59D95-16AD-4CAB-96DF-6137EB516141}"/>
    <cellStyle name="Normal 2 4 5 3 2" xfId="31295" xr:uid="{9BA72169-F512-44C9-91AE-4AAC3D2F0745}"/>
    <cellStyle name="Normal 2 4 5 3 2 2" xfId="31296" xr:uid="{60DD6642-1C65-4459-8823-19302784051F}"/>
    <cellStyle name="Normal 2 4 5 3 2 3" xfId="31297" xr:uid="{A508051C-3DD6-4CE1-8896-EEEDAED02016}"/>
    <cellStyle name="Normal 2 4 5 3 2_AVA DVA EL" xfId="31298" xr:uid="{FEA4FBCF-9E04-4ABE-966F-B2339B96FFE8}"/>
    <cellStyle name="Normal 2 4 5 3 3" xfId="31299" xr:uid="{62E5332B-C2F5-4D8B-8107-E25DD9B91D88}"/>
    <cellStyle name="Normal 2 4 5 3 3 2" xfId="31300" xr:uid="{EC374FF3-B021-4B42-8423-DAC802E1EFF0}"/>
    <cellStyle name="Normal 2 4 5 3 3 3" xfId="31301" xr:uid="{ACFC7118-EDC4-431C-BDDA-B782E0BBC7C3}"/>
    <cellStyle name="Normal 2 4 5 3 3_AVA DVA EL" xfId="31302" xr:uid="{A76E649E-BDC6-4658-B400-FB39B1E31493}"/>
    <cellStyle name="Normal 2 4 5 3 4" xfId="31303" xr:uid="{394B8ECC-0E12-418E-9822-2CEA4A9F6D7D}"/>
    <cellStyle name="Normal 2 4 5 3 4 2" xfId="31304" xr:uid="{08C846B6-ED27-4D03-BBA3-8A5C523F43AD}"/>
    <cellStyle name="Normal 2 4 5 3 4 3" xfId="31305" xr:uid="{DFE8BFF0-95DA-4EF8-9059-7D56D864F8C9}"/>
    <cellStyle name="Normal 2 4 5 3 4_AVA DVA EL" xfId="31306" xr:uid="{80BBA25A-D317-40A0-911F-6BE5B95F59B7}"/>
    <cellStyle name="Normal 2 4 5 3_Balanse bankkonsern" xfId="31307" xr:uid="{315E63D2-69E4-4C86-B81D-11BFE99F4A5F}"/>
    <cellStyle name="Normal 2 4 5 4" xfId="31308" xr:uid="{BC4CA6C6-C204-4888-B562-40CFA5D2FFEC}"/>
    <cellStyle name="Normal 2 4 5 4 2" xfId="31309" xr:uid="{DAF84410-688B-48AB-BC9B-252049EEDC89}"/>
    <cellStyle name="Normal 2 4 5 4 3" xfId="31310" xr:uid="{C99D1A95-83D5-4E68-8725-0F3495DEF07F}"/>
    <cellStyle name="Normal 2 4 5 4_AVA DVA EL" xfId="31311" xr:uid="{8F173388-1145-440D-AE4D-AA7E9A0E92E1}"/>
    <cellStyle name="Normal 2 4 5 5" xfId="31312" xr:uid="{090DC699-3BB6-47A2-9920-1B167CC50E29}"/>
    <cellStyle name="Normal 2 4 5 5 2" xfId="31313" xr:uid="{1523011F-F91D-4BCD-A7A8-68E24DDD9B77}"/>
    <cellStyle name="Normal 2 4 5 5 3" xfId="31314" xr:uid="{F7278B19-6FD8-4C29-B8AE-DF43438F8FF5}"/>
    <cellStyle name="Normal 2 4 5 5_AVA DVA EL" xfId="31315" xr:uid="{96741780-731E-4A69-907B-2616304DF7DC}"/>
    <cellStyle name="Normal 2 4 5 6" xfId="31316" xr:uid="{8655610B-172F-4316-9C8D-10EC309CF132}"/>
    <cellStyle name="Normal 2 4 5 6 2" xfId="31317" xr:uid="{AF9E09A2-E708-4DD3-933B-49228C6B9DE1}"/>
    <cellStyle name="Normal 2 4 5 6 3" xfId="31318" xr:uid="{430A6150-921E-45EB-8411-E9C2333D5F94}"/>
    <cellStyle name="Normal 2 4 5 6_AVA DVA EL" xfId="31319" xr:uid="{6D2ACB9E-D7BB-4BD1-B45F-12B8438C2121}"/>
    <cellStyle name="Normal 2 4 5 7" xfId="31320" xr:uid="{C98AAF28-0D91-4C44-A768-3DE7E87BAAC4}"/>
    <cellStyle name="Normal 2 4 5 7 2" xfId="31321" xr:uid="{21B20F7E-A7C5-47CF-8B8F-83594483AF9B}"/>
    <cellStyle name="Normal 2 4 5 7 3" xfId="31322" xr:uid="{46861430-FEC0-4159-8EBC-CF0BD2691BC7}"/>
    <cellStyle name="Normal 2 4 5 7_AVA DVA EL" xfId="31323" xr:uid="{FF3F2565-D60A-476D-8C13-83CF46C8B087}"/>
    <cellStyle name="Normal 2 4 5 8" xfId="31324" xr:uid="{EBCF5A8D-CFEB-4CC1-A1A8-3F616A49AFD0}"/>
    <cellStyle name="Normal 2 4 5 8 2" xfId="31325" xr:uid="{77021537-E397-45AB-9640-28A2BF421D58}"/>
    <cellStyle name="Normal 2 4 5 8 3" xfId="31326" xr:uid="{3931A2CB-49BC-45B1-8927-B88CA9F8676E}"/>
    <cellStyle name="Normal 2 4 5 8_AVA DVA EL" xfId="31327" xr:uid="{F52DF75A-E126-4336-9A8D-5B753AA2BDAF}"/>
    <cellStyle name="Normal 2 4 5 9" xfId="31328" xr:uid="{17EC3E1F-2706-45E0-9D2B-D2A21B4AB7EF}"/>
    <cellStyle name="Normal 2 4 5 9 2" xfId="31329" xr:uid="{F0C9E19C-3942-4463-8CD6-583F6407E431}"/>
    <cellStyle name="Normal 2 4 5 9 3" xfId="31330" xr:uid="{90B179C4-EA24-4A00-86BF-4F239727C0D3}"/>
    <cellStyle name="Normal 2 4 5 9_AVA DVA EL" xfId="31331" xr:uid="{5AAFA9C8-95CD-4A72-9E10-487E7AADD379}"/>
    <cellStyle name="Normal 2 4 5_3. Chng in credit spreads" xfId="7941" xr:uid="{820B8975-54BD-4460-BA14-7758D39DE9D2}"/>
    <cellStyle name="Normal 2 4 6" xfId="7942" xr:uid="{F9EECB3D-C23E-4A26-9430-E6918D10CF19}"/>
    <cellStyle name="Normal 2 4 6 10" xfId="31332" xr:uid="{716E9E1D-6717-404C-A2AB-2E1569057775}"/>
    <cellStyle name="Normal 2 4 6 10 2" xfId="31333" xr:uid="{B005A345-0F3B-4C10-BFD1-39E322341A9B}"/>
    <cellStyle name="Normal 2 4 6 10 3" xfId="31334" xr:uid="{9160F39F-D404-45FB-9682-572AFEA940AF}"/>
    <cellStyle name="Normal 2 4 6 10_AVA DVA EL" xfId="31335" xr:uid="{B4A28F09-D32D-4238-997A-2A28E3FA9443}"/>
    <cellStyle name="Normal 2 4 6 2" xfId="7943" xr:uid="{0A97633F-A3C6-4ADE-BD0B-DE8ECA6A48A3}"/>
    <cellStyle name="Normal 2 4 6 2 2" xfId="31336" xr:uid="{9D682479-3933-4CF0-9264-D3D456C9A2F6}"/>
    <cellStyle name="Normal 2 4 6 2 2 2" xfId="31337" xr:uid="{A781796F-B56F-45F7-97B8-F2DDDFE29E39}"/>
    <cellStyle name="Normal 2 4 6 2 2 3" xfId="31338" xr:uid="{9CE9FCCD-26FF-475A-BB07-3CF2E91A0AB8}"/>
    <cellStyle name="Normal 2 4 6 2 2_AVA DVA EL" xfId="31339" xr:uid="{63933D30-4B87-4636-8570-04036A6EB7AF}"/>
    <cellStyle name="Normal 2 4 6 2 3" xfId="31340" xr:uid="{556017FE-12EF-401B-8A9A-B696A4829D32}"/>
    <cellStyle name="Normal 2 4 6 2 3 2" xfId="31341" xr:uid="{3B7911A4-58B5-4191-9256-DB65A99CFCE9}"/>
    <cellStyle name="Normal 2 4 6 2 3 3" xfId="31342" xr:uid="{1C869F7F-4D52-4484-86F5-3739856CB195}"/>
    <cellStyle name="Normal 2 4 6 2 3_AVA DVA EL" xfId="31343" xr:uid="{7170AE6B-6C6A-45CD-9F5C-D364A4C5887E}"/>
    <cellStyle name="Normal 2 4 6 2 4" xfId="31344" xr:uid="{BC61B3FF-8CD3-4EF9-BEDA-7AB065CB9728}"/>
    <cellStyle name="Normal 2 4 6 2 4 2" xfId="31345" xr:uid="{BAB19B4B-BF14-4A34-A445-4D9C5401AFE4}"/>
    <cellStyle name="Normal 2 4 6 2 4 3" xfId="31346" xr:uid="{EAB6366B-6876-42C4-A072-32BE74BD9B3B}"/>
    <cellStyle name="Normal 2 4 6 2 4_AVA DVA EL" xfId="31347" xr:uid="{F2D20D0E-1316-49DD-8832-00D515B061EA}"/>
    <cellStyle name="Normal 2 4 6 2_Balanse bankkonsern" xfId="31348" xr:uid="{8272DA6F-4A4F-47D6-A79F-036FC05617F2}"/>
    <cellStyle name="Normal 2 4 6 3" xfId="31349" xr:uid="{97CF518E-EF3C-4875-9405-2214044D6F87}"/>
    <cellStyle name="Normal 2 4 6 3 2" xfId="31350" xr:uid="{DDFBCAF0-80A0-4859-978E-55784F7101C9}"/>
    <cellStyle name="Normal 2 4 6 3 2 2" xfId="31351" xr:uid="{2FD0E962-33AE-4B23-8206-73F2387D011D}"/>
    <cellStyle name="Normal 2 4 6 3 2 3" xfId="31352" xr:uid="{0961CD83-30CC-454D-843E-C7275FE2B07E}"/>
    <cellStyle name="Normal 2 4 6 3 2_AVA DVA EL" xfId="31353" xr:uid="{9EBE6630-A94A-442E-A402-0FD986220147}"/>
    <cellStyle name="Normal 2 4 6 3_Balanse bankkonsern" xfId="31354" xr:uid="{6BC2EF16-98EA-422F-87FF-1E5D537ED897}"/>
    <cellStyle name="Normal 2 4 6 4" xfId="31355" xr:uid="{DE3A0346-0EE5-4313-8698-06E9CF386822}"/>
    <cellStyle name="Normal 2 4 6 4 2" xfId="31356" xr:uid="{E042DDED-1944-4446-B205-EAA8BE1DA62F}"/>
    <cellStyle name="Normal 2 4 6 4 3" xfId="31357" xr:uid="{9FD3AF20-ACC8-46CF-973F-F3D41BD377C1}"/>
    <cellStyle name="Normal 2 4 6 4_AVA DVA EL" xfId="31358" xr:uid="{EF03D471-2155-46A2-9206-15F6ECD3019C}"/>
    <cellStyle name="Normal 2 4 6 5" xfId="31359" xr:uid="{C7322852-EB18-48EF-AAD0-C4D277B3ED79}"/>
    <cellStyle name="Normal 2 4 6 5 2" xfId="31360" xr:uid="{89510711-8BEB-4074-A43E-2C926032B8A5}"/>
    <cellStyle name="Normal 2 4 6 5 3" xfId="31361" xr:uid="{D29A4B59-FD40-4B7D-AB2D-C5EE650607F6}"/>
    <cellStyle name="Normal 2 4 6 5_AVA DVA EL" xfId="31362" xr:uid="{38F314F8-8532-4759-93ED-F21E68903D48}"/>
    <cellStyle name="Normal 2 4 6 6" xfId="31363" xr:uid="{FD42DC27-5139-452D-8FFC-A61E8885FCF2}"/>
    <cellStyle name="Normal 2 4 6 6 2" xfId="31364" xr:uid="{92F2C10C-4A46-4D94-B283-C05F9A2A7FAF}"/>
    <cellStyle name="Normal 2 4 6 6 3" xfId="31365" xr:uid="{5A2CA296-0338-4530-8C7D-6E74509AD82F}"/>
    <cellStyle name="Normal 2 4 6 6_AVA DVA EL" xfId="31366" xr:uid="{22243F19-CDF0-4F89-B98F-98134933E95D}"/>
    <cellStyle name="Normal 2 4 6 7" xfId="31367" xr:uid="{4A690FCC-87EE-4948-B7DB-CD057DDEF8D3}"/>
    <cellStyle name="Normal 2 4 6 7 2" xfId="31368" xr:uid="{642F1BDC-706A-44C1-AC1A-F11E9A09F3D3}"/>
    <cellStyle name="Normal 2 4 6 7 3" xfId="31369" xr:uid="{C39F1BCB-A0AF-4BA0-9194-8221511D7139}"/>
    <cellStyle name="Normal 2 4 6 7_AVA DVA EL" xfId="31370" xr:uid="{E3EDBBAB-C533-4ED3-850B-8ED6F31CD861}"/>
    <cellStyle name="Normal 2 4 6 8" xfId="31371" xr:uid="{C37988E2-E0E0-492D-9C57-6A418058B4FE}"/>
    <cellStyle name="Normal 2 4 6 8 2" xfId="31372" xr:uid="{310C1E73-CDA1-4E03-9F17-1DAE6A98F1C2}"/>
    <cellStyle name="Normal 2 4 6 8 3" xfId="31373" xr:uid="{04F5B7EC-A7DC-4D19-9229-1C3D59A73A5F}"/>
    <cellStyle name="Normal 2 4 6 8_AVA DVA EL" xfId="31374" xr:uid="{2F6FD387-D685-490F-A349-CB6CA0A97C34}"/>
    <cellStyle name="Normal 2 4 6 9" xfId="31375" xr:uid="{2AE942A0-38D8-43AB-BDBB-91AB1D45AA64}"/>
    <cellStyle name="Normal 2 4 6 9 2" xfId="31376" xr:uid="{9D3EE3B0-EADD-4B17-AE42-B071DC847F32}"/>
    <cellStyle name="Normal 2 4 6 9 3" xfId="31377" xr:uid="{F5A2046D-D767-4E5F-812C-DC52165ACA1E}"/>
    <cellStyle name="Normal 2 4 6 9_AVA DVA EL" xfId="31378"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379" xr:uid="{66DE8021-0562-43BC-834A-9C5567C88FDD}"/>
    <cellStyle name="Normal 2 4 7 2 3" xfId="31380" xr:uid="{5EC7E648-DA70-4C49-8B14-562A764048A4}"/>
    <cellStyle name="Normal 2 4 7 2_AVA DVA EL" xfId="31381" xr:uid="{A1ACA41F-7A2C-4171-A117-392960E50559}"/>
    <cellStyle name="Normal 2 4 7 3" xfId="31382" xr:uid="{60FA2A3E-303D-4413-8DEF-EC6A8F8D3646}"/>
    <cellStyle name="Normal 2 4 7 3 2" xfId="31383" xr:uid="{D0EEEAB9-443E-4871-83B3-D829499A7BB7}"/>
    <cellStyle name="Normal 2 4 7 3 3" xfId="31384" xr:uid="{227B6CFD-2628-484D-9829-F368830CCADA}"/>
    <cellStyle name="Normal 2 4 7 3_AVA DVA EL" xfId="31385" xr:uid="{A9D5C83E-D77B-4906-9176-EEC3F7321CC2}"/>
    <cellStyle name="Normal 2 4 7 4" xfId="31386" xr:uid="{79C752E8-0049-4DE2-AF4F-D1306AF9A9CE}"/>
    <cellStyle name="Normal 2 4 7 4 2" xfId="31387" xr:uid="{CCAF1744-E5B6-46D3-86A0-59F6635C3A8F}"/>
    <cellStyle name="Normal 2 4 7 4 3" xfId="31388" xr:uid="{FA34F866-E208-46B9-B5B8-8D4F7FCCC6CD}"/>
    <cellStyle name="Normal 2 4 7 4_AVA DVA EL" xfId="31389"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390" xr:uid="{CA117D94-7675-4AD0-802E-E0244C94267E}"/>
    <cellStyle name="Normal 2 4 8 2 3" xfId="31391" xr:uid="{2910848C-A7BD-46DC-AEAA-E10716D80D1B}"/>
    <cellStyle name="Normal 2 4 8 2_AVA DVA EL" xfId="31392" xr:uid="{E81866C8-64DF-4AA9-AA79-B619D143A65C}"/>
    <cellStyle name="Normal 2 4 8 3" xfId="31393" xr:uid="{4EBC740E-D1D2-44E0-9460-EFA8B840FE21}"/>
    <cellStyle name="Normal 2 4 8 3 2" xfId="31394" xr:uid="{FECD8929-6086-443C-B33D-761EA3B82D77}"/>
    <cellStyle name="Normal 2 4 8 3 3" xfId="31395" xr:uid="{9B04E595-D9CF-428A-8901-A0CB717F84FB}"/>
    <cellStyle name="Normal 2 4 8 3_AVA DVA EL" xfId="31396" xr:uid="{E15E06BC-21A3-472A-BAFE-3F105B78229A}"/>
    <cellStyle name="Normal 2 4 8 4" xfId="31397" xr:uid="{5A253260-CF6C-48A2-B0FC-D413EC201825}"/>
    <cellStyle name="Normal 2 4 8 4 2" xfId="31398" xr:uid="{87FB16EF-B897-4EDF-BCEF-0467E532D920}"/>
    <cellStyle name="Normal 2 4 8 4 3" xfId="31399" xr:uid="{DF0A0EEC-BC16-4ABA-BD1D-C8F91373F097}"/>
    <cellStyle name="Normal 2 4 8 4_AVA DVA EL" xfId="31400" xr:uid="{7DF1FD8B-F6C1-4B0F-A4D4-7D50898F9C91}"/>
    <cellStyle name="Normal 2 4 8_3. Chng in credit spreads" xfId="7950" xr:uid="{1A393ABE-06D3-4DE3-84F2-2352DC6ED6F2}"/>
    <cellStyle name="Normal 2 4 9" xfId="31401" xr:uid="{BFD9526F-ABA0-4295-A36C-516725457D1F}"/>
    <cellStyle name="Normal 2 4 9 2" xfId="31402" xr:uid="{9CEF61D8-412B-4A0F-B565-646586AE3391}"/>
    <cellStyle name="Normal 2 4 9 2 2" xfId="31403" xr:uid="{3F035EEC-8FF9-4B31-AECE-570D6A3A02C3}"/>
    <cellStyle name="Normal 2 4 9 2 3" xfId="31404" xr:uid="{56C6179C-78DF-4FEF-B9A4-E56DFC8E6541}"/>
    <cellStyle name="Normal 2 4 9 2_AVA DVA EL" xfId="31405" xr:uid="{0282D11B-6A6B-4F4B-910B-803626F93330}"/>
    <cellStyle name="Normal 2 4 9 3" xfId="31406" xr:uid="{0FFFC01B-0520-4DE2-922C-712C2197E698}"/>
    <cellStyle name="Normal 2 4 9_AVA DVA EL" xfId="31407" xr:uid="{4D0C6E7A-5054-4669-9865-DE12DCFD7A63}"/>
    <cellStyle name="Normal 2 4_3Q19" xfId="7951" xr:uid="{13049B20-59BC-416F-A115-85365487B4A6}"/>
    <cellStyle name="Normal 2 40" xfId="31408" xr:uid="{6BCB7A1F-5D60-4563-8465-B3F1E37C2C75}"/>
    <cellStyle name="Normal 2 40 2" xfId="31409" xr:uid="{F27088F3-2640-40F5-AEF7-B13E4B23245C}"/>
    <cellStyle name="Normal 2 40 2 2" xfId="31410" xr:uid="{68A613BD-BE69-4D7D-BA1A-D15E2B1CF735}"/>
    <cellStyle name="Normal 2 40 2_AVA DVA EL" xfId="31411" xr:uid="{9D793FB9-2805-4352-9985-4F54F602078A}"/>
    <cellStyle name="Normal 2 40 3" xfId="31412" xr:uid="{02EF37A7-2F6B-452B-8FAF-CA78C798AF1F}"/>
    <cellStyle name="Normal 2 40_AVA DVA EL" xfId="31413" xr:uid="{766A3D09-CF0B-464C-8975-56143BD6445A}"/>
    <cellStyle name="Normal 2 41" xfId="31414" xr:uid="{58D90BF8-ACEF-4F18-BDFF-3D0DC7044B99}"/>
    <cellStyle name="Normal 2 41 2" xfId="31415" xr:uid="{3675E38D-D34A-4E3A-AFFD-8E8293DA9934}"/>
    <cellStyle name="Normal 2 41_AVA DVA EL" xfId="31416" xr:uid="{7A572E38-6B29-4A70-99DE-AB3371EAA5EF}"/>
    <cellStyle name="Normal 2 42" xfId="31417" xr:uid="{CC1586E4-9EE2-4858-9E3F-5321B8E7D540}"/>
    <cellStyle name="Normal 2 42 2" xfId="31418" xr:uid="{E9380E41-0170-4F29-BB84-056578141AB4}"/>
    <cellStyle name="Normal 2 42_AVA DVA EL" xfId="31419" xr:uid="{A0A5A156-A484-4BED-873A-C63BF75256C9}"/>
    <cellStyle name="Normal 2 43" xfId="31420" xr:uid="{84E225D4-1FC2-45A5-B935-8E1C48D5096A}"/>
    <cellStyle name="Normal 2 43 2" xfId="31421" xr:uid="{F59A45F3-B1ED-43E1-82C3-75F4B5C7B930}"/>
    <cellStyle name="Normal 2 43_AVA DVA EL" xfId="31422" xr:uid="{06A35D16-C6F4-4975-B029-79AC0697CB63}"/>
    <cellStyle name="Normal 2 44" xfId="31423" xr:uid="{F0CC4409-A0BF-4C65-986A-D550F733FEF1}"/>
    <cellStyle name="Normal 2 44 2" xfId="31424" xr:uid="{F659F8AB-3F34-4B2D-AAC3-627BB30CDB2E}"/>
    <cellStyle name="Normal 2 44_AVA DVA EL" xfId="31425" xr:uid="{E01927A3-E654-4AC4-A8F6-ED821E4BAAF4}"/>
    <cellStyle name="Normal 2 45" xfId="31426" xr:uid="{40DC0991-367E-4876-8DB3-AF5F99DD8E15}"/>
    <cellStyle name="Normal 2 45 2" xfId="31427" xr:uid="{85E0BA74-EE58-4D13-80F6-675E71A86E8C}"/>
    <cellStyle name="Normal 2 45_AVA DVA EL" xfId="31428" xr:uid="{D4131CEE-D5C6-48B7-87E2-08CCF4C5BFFA}"/>
    <cellStyle name="Normal 2 46" xfId="31429" xr:uid="{75EFDEC0-2AD5-48BD-8920-7F4E129058FA}"/>
    <cellStyle name="Normal 2 46 2" xfId="31430" xr:uid="{32E89A4B-47F4-49DE-A0BB-905C04BACCED}"/>
    <cellStyle name="Normal 2 46 2 2" xfId="31431" xr:uid="{9EA31E29-1622-4101-A280-72193347861D}"/>
    <cellStyle name="Normal 2 46 2_AVA DVA EL" xfId="31432" xr:uid="{64B5919D-7878-4C07-97F8-FE1C4EB9F19D}"/>
    <cellStyle name="Normal 2 46 3" xfId="31433" xr:uid="{15308343-C706-46C7-A3D8-D597E36C0141}"/>
    <cellStyle name="Normal 2 46 3 2" xfId="31434" xr:uid="{18FA553D-08B9-483D-B9BC-90C7E657A331}"/>
    <cellStyle name="Normal 2 46 3_AVA DVA EL" xfId="31435" xr:uid="{399B917E-3434-4BE4-8AAF-663D5F261CD6}"/>
    <cellStyle name="Normal 2 46 4" xfId="31436" xr:uid="{992F8BB6-334D-4CAC-A415-8CCAD608C247}"/>
    <cellStyle name="Normal 2 46_4Q16" xfId="31437" xr:uid="{E4A4C2E4-D0AB-481E-BECF-1EE26F4F79F3}"/>
    <cellStyle name="Normal 2 47" xfId="31438" xr:uid="{6BAB2ABE-9AD5-41D9-AA8D-C3A949EE5382}"/>
    <cellStyle name="Normal 2 47 2" xfId="31439" xr:uid="{E1D888C0-EEDF-4E5A-8A00-79051CDD5AA4}"/>
    <cellStyle name="Normal 2 47 3" xfId="31440" xr:uid="{B3430C95-405E-4F23-9E0D-C47F6456F7C9}"/>
    <cellStyle name="Normal 2 47_AVA DVA EL" xfId="31441" xr:uid="{28F1904C-1DF0-40C5-A17C-784F9AD51056}"/>
    <cellStyle name="Normal 2 48" xfId="31442" xr:uid="{F6D0869F-8121-4700-BCC2-BFEA041B4B14}"/>
    <cellStyle name="Normal 2 48 2" xfId="31443" xr:uid="{D56331DE-69F9-4022-BD7A-31101608B308}"/>
    <cellStyle name="Normal 2 48 3" xfId="31444" xr:uid="{5362DEAA-7EB2-4AE1-8237-CD9DAD00942D}"/>
    <cellStyle name="Normal 2 48_AVA DVA EL" xfId="31445" xr:uid="{70CA85AD-78F4-4EDB-A260-018AAD0D5DF5}"/>
    <cellStyle name="Normal 2 49" xfId="31446" xr:uid="{B3A6D3AE-725D-4734-9D7E-F9E94DA7AD9B}"/>
    <cellStyle name="Normal 2 49 2" xfId="31447" xr:uid="{A1B6C985-AB04-4FB2-90A8-DF5A21446620}"/>
    <cellStyle name="Normal 2 49 3" xfId="31448" xr:uid="{320889B9-199B-40ED-9338-4B9F3455A77D}"/>
    <cellStyle name="Normal 2 49_AVA DVA EL" xfId="31449" xr:uid="{F1FC8D16-5ACC-4EAC-BE8C-B224262DC639}"/>
    <cellStyle name="Normal 2 5" xfId="7952" xr:uid="{500CDC96-ED62-4CC0-AFAF-2DD7379E4B8C}"/>
    <cellStyle name="Normal 2 5 10" xfId="31450" xr:uid="{9310D3EB-942C-4186-9BA3-47DFFAF724CA}"/>
    <cellStyle name="Normal 2 5 10 2" xfId="31451" xr:uid="{A0E8895B-A0FB-4129-9521-F627B3CB7D7C}"/>
    <cellStyle name="Normal 2 5 10 3" xfId="31452" xr:uid="{29F16960-B374-4625-A183-980DA0411910}"/>
    <cellStyle name="Normal 2 5 10_AVA DVA EL" xfId="31453" xr:uid="{83CC9D17-6421-406A-9716-7E2A6AE4438C}"/>
    <cellStyle name="Normal 2 5 11" xfId="31454" xr:uid="{6083EC99-41CF-4D22-B909-652933F2BDD4}"/>
    <cellStyle name="Normal 2 5 11 2" xfId="31455" xr:uid="{1043D565-C2CD-41F8-821D-2C0A18CB66DB}"/>
    <cellStyle name="Normal 2 5 11 3" xfId="31456" xr:uid="{D02E7710-3D50-4E59-9F0B-CCF047728305}"/>
    <cellStyle name="Normal 2 5 11_AVA DVA EL" xfId="31457" xr:uid="{6D685C6C-0730-4BB6-94E9-3C5E4881EF01}"/>
    <cellStyle name="Normal 2 5 12" xfId="31458" xr:uid="{275B7D49-7186-4129-B3AE-48BA3B1A87A7}"/>
    <cellStyle name="Normal 2 5 12 2" xfId="31459" xr:uid="{A31F5959-1FC6-43B7-86E0-8D8EEF3F5315}"/>
    <cellStyle name="Normal 2 5 12 3" xfId="31460" xr:uid="{77B60F49-0F5E-4A08-9B77-8DC97F19CBD7}"/>
    <cellStyle name="Normal 2 5 12_AVA DVA EL" xfId="31461" xr:uid="{59138336-352B-4E65-9B4F-9E69567A1CD7}"/>
    <cellStyle name="Normal 2 5 13" xfId="31462" xr:uid="{5C2773C1-0049-4619-A1D8-16A4F34D91C7}"/>
    <cellStyle name="Normal 2 5 13 2" xfId="31463" xr:uid="{A9CBFF0B-D802-4086-A2EF-E916272FD9D8}"/>
    <cellStyle name="Normal 2 5 13 3" xfId="31464" xr:uid="{C5B6D639-573E-48A5-9A98-9B2F0C92F251}"/>
    <cellStyle name="Normal 2 5 13_AVA DVA EL" xfId="31465" xr:uid="{666247C3-9477-4000-999C-C6CD56889EDE}"/>
    <cellStyle name="Normal 2 5 14" xfId="31466" xr:uid="{16D4A9FB-2C9E-49BF-84EC-FC627ED0CE66}"/>
    <cellStyle name="Normal 2 5 14 2" xfId="31467" xr:uid="{617C1349-2FF2-42BA-A1A1-FF19497D7899}"/>
    <cellStyle name="Normal 2 5 14 3" xfId="31468" xr:uid="{1B3AA26F-2446-4050-A263-E5C9E716FD85}"/>
    <cellStyle name="Normal 2 5 14_AVA DVA EL" xfId="31469" xr:uid="{D456B9A3-7D44-4046-8C84-869DAA85D61A}"/>
    <cellStyle name="Normal 2 5 15" xfId="31470" xr:uid="{2BB3F8FF-C37E-45D6-92A7-36E8261DBCD8}"/>
    <cellStyle name="Normal 2 5 15 2" xfId="31471" xr:uid="{9A873051-1AA6-4718-B93A-A92A37FB480B}"/>
    <cellStyle name="Normal 2 5 15 3" xfId="31472" xr:uid="{0CDDE781-5386-4BF7-9FB0-4E872CC96D62}"/>
    <cellStyle name="Normal 2 5 15_AVA DVA EL" xfId="31473" xr:uid="{BB0C98C7-37CD-4A5B-916C-4BEE6ABFFE6B}"/>
    <cellStyle name="Normal 2 5 2" xfId="7953" xr:uid="{2E27B279-DCFE-472F-BFFF-80088335CAC7}"/>
    <cellStyle name="Normal 2 5 2 10" xfId="31474" xr:uid="{F211A69E-92BB-4739-ABA6-388F94767DBC}"/>
    <cellStyle name="Normal 2 5 2 10 2" xfId="31475" xr:uid="{0FEF42C2-D5B9-4AF9-8FE4-BDBCFCF22C3C}"/>
    <cellStyle name="Normal 2 5 2 10 3" xfId="31476" xr:uid="{51DCD14E-3B62-4E97-ADA3-8FC3CC1E618B}"/>
    <cellStyle name="Normal 2 5 2 10_AVA DVA EL" xfId="31477" xr:uid="{AF3F3E53-84E2-4D89-9B91-8F35C78F3C3E}"/>
    <cellStyle name="Normal 2 5 2 11" xfId="31478" xr:uid="{9406B11F-B481-4301-B7F2-BE3B44766351}"/>
    <cellStyle name="Normal 2 5 2 11 2" xfId="31479" xr:uid="{550A5EBE-4CBA-4B32-8614-844BEF388BB5}"/>
    <cellStyle name="Normal 2 5 2 11 3" xfId="31480" xr:uid="{E6A4CF83-CF35-47D7-AE42-3060BA6FBBE4}"/>
    <cellStyle name="Normal 2 5 2 11_AVA DVA EL" xfId="31481" xr:uid="{5897E6B8-CE09-4AEC-A322-884D09D08559}"/>
    <cellStyle name="Normal 2 5 2 12" xfId="31482" xr:uid="{6D0C4E86-9ED3-4D49-A54D-782E12D919EE}"/>
    <cellStyle name="Normal 2 5 2 12 2" xfId="31483" xr:uid="{EC45C551-D63A-4672-9BD9-66DD70B17295}"/>
    <cellStyle name="Normal 2 5 2 12 3" xfId="31484" xr:uid="{808FE8EA-4184-4898-8BC3-DF8992DBA327}"/>
    <cellStyle name="Normal 2 5 2 12_AVA DVA EL" xfId="31485" xr:uid="{8F745F11-E191-400A-85E6-51ED62112C2F}"/>
    <cellStyle name="Normal 2 5 2 2" xfId="7954" xr:uid="{9D456A0F-A004-4BF3-8C2E-35A990C53E2E}"/>
    <cellStyle name="Normal 2 5 2 2 10" xfId="31486" xr:uid="{78F3D5AF-DE8E-422E-A45C-D7859ED2DFFE}"/>
    <cellStyle name="Normal 2 5 2 2 10 2" xfId="31487" xr:uid="{8BF0A092-0293-4D87-84F8-007BE4469D95}"/>
    <cellStyle name="Normal 2 5 2 2 10 3" xfId="31488" xr:uid="{01895F13-FC54-4F16-85A8-0633D6CD4CE1}"/>
    <cellStyle name="Normal 2 5 2 2 10_AVA DVA EL" xfId="31489" xr:uid="{4308C424-AF2F-4183-94AC-71B6FB889784}"/>
    <cellStyle name="Normal 2 5 2 2 11" xfId="31490" xr:uid="{5D8C0829-5490-4006-9970-0760AE1C1F80}"/>
    <cellStyle name="Normal 2 5 2 2 11 2" xfId="31491" xr:uid="{EC219344-177B-47A9-942A-E67A5748F273}"/>
    <cellStyle name="Normal 2 5 2 2 11 3" xfId="31492" xr:uid="{3265B5D3-E0D8-446A-B171-D33E6D576CFE}"/>
    <cellStyle name="Normal 2 5 2 2 11_AVA DVA EL" xfId="31493" xr:uid="{81EAB141-A990-48B0-8E74-B759A51B1B7F}"/>
    <cellStyle name="Normal 2 5 2 2 2" xfId="7955" xr:uid="{C77A7EBF-AA24-4EA3-9F7E-5C49556CE41C}"/>
    <cellStyle name="Normal 2 5 2 2 2 10" xfId="31494" xr:uid="{6067AE57-D565-4351-8449-489FBF91687B}"/>
    <cellStyle name="Normal 2 5 2 2 2 10 2" xfId="31495" xr:uid="{B1084B5C-2CF2-4CD3-862F-F7D5B75FC984}"/>
    <cellStyle name="Normal 2 5 2 2 2 10 3" xfId="31496" xr:uid="{65F33D8F-BEEC-4B5A-B5A6-897F56737616}"/>
    <cellStyle name="Normal 2 5 2 2 2 10_AVA DVA EL" xfId="31497" xr:uid="{CD1F7E40-1FED-4081-ADC9-2CC213F7CB4B}"/>
    <cellStyle name="Normal 2 5 2 2 2 2" xfId="31498" xr:uid="{05766970-617A-4FF9-B79F-C35F85BCCFA5}"/>
    <cellStyle name="Normal 2 5 2 2 2 2 2" xfId="31499" xr:uid="{CF18DF23-92F2-4CFE-B214-2B539DD1363B}"/>
    <cellStyle name="Normal 2 5 2 2 2 2 2 2" xfId="31500" xr:uid="{F50D19DD-EB78-426C-9773-939112B856C3}"/>
    <cellStyle name="Normal 2 5 2 2 2 2 2 3" xfId="31501" xr:uid="{83B31ECD-B219-4314-BF29-446E8759B7B0}"/>
    <cellStyle name="Normal 2 5 2 2 2 2 2_AVA DVA EL" xfId="31502" xr:uid="{4A0097F0-7820-41B1-AC5B-4C367C3C916E}"/>
    <cellStyle name="Normal 2 5 2 2 2 2 3" xfId="31503" xr:uid="{C509288E-D099-4DDD-AA5E-93B2FE4478E4}"/>
    <cellStyle name="Normal 2 5 2 2 2 2 3 2" xfId="31504" xr:uid="{98C2D7E2-9149-408B-94B1-6114D463F83E}"/>
    <cellStyle name="Normal 2 5 2 2 2 2 3 3" xfId="31505" xr:uid="{27E76F4C-261A-4F76-A9DE-FAE71A9564DA}"/>
    <cellStyle name="Normal 2 5 2 2 2 2 3_AVA DVA EL" xfId="31506" xr:uid="{7CE3E24C-EDED-4861-ADAA-6E386641B9DC}"/>
    <cellStyle name="Normal 2 5 2 2 2 2 4" xfId="31507" xr:uid="{C04AEBAC-5D8A-46A9-8868-891CD3998F09}"/>
    <cellStyle name="Normal 2 5 2 2 2 2 5" xfId="31508" xr:uid="{DEE59820-9CD3-454A-B76B-F98EBC25339E}"/>
    <cellStyle name="Normal 2 5 2 2 2 2_AVA DVA EL" xfId="31509" xr:uid="{E93380A5-9A2B-4C29-903A-31036B244A37}"/>
    <cellStyle name="Normal 2 5 2 2 2 3" xfId="31510" xr:uid="{F992D11D-FDE0-4B61-A9BB-D6DF75D82BFD}"/>
    <cellStyle name="Normal 2 5 2 2 2 3 2" xfId="31511" xr:uid="{1B95B880-830F-4A3A-8D01-9E58326FDAF1}"/>
    <cellStyle name="Normal 2 5 2 2 2 3 3" xfId="31512" xr:uid="{FE250F90-9F5A-47DA-84CF-D6033DCB2EAF}"/>
    <cellStyle name="Normal 2 5 2 2 2 3_AVA DVA EL" xfId="31513" xr:uid="{6E3839EF-017E-4D8C-A292-E4AB1D99EF46}"/>
    <cellStyle name="Normal 2 5 2 2 2 4" xfId="31514" xr:uid="{DA31A4C4-621D-4910-93CF-5EC28867E4D1}"/>
    <cellStyle name="Normal 2 5 2 2 2 4 2" xfId="31515" xr:uid="{7E81F785-7921-4527-B1E8-A83CC59D7478}"/>
    <cellStyle name="Normal 2 5 2 2 2 4 3" xfId="31516" xr:uid="{AACC774E-314F-431D-915A-1AB226F0F708}"/>
    <cellStyle name="Normal 2 5 2 2 2 4_AVA DVA EL" xfId="31517" xr:uid="{F5175A35-E320-4F44-BDF6-4C1699B672A2}"/>
    <cellStyle name="Normal 2 5 2 2 2 5" xfId="31518" xr:uid="{F9B89F3B-29D1-4270-987D-D7220D32711F}"/>
    <cellStyle name="Normal 2 5 2 2 2 5 2" xfId="31519" xr:uid="{59527B9C-8377-4806-95B8-B8C664F69387}"/>
    <cellStyle name="Normal 2 5 2 2 2 5 3" xfId="31520" xr:uid="{ED9EEA9F-5C17-4A10-ACF6-113C2EFD039E}"/>
    <cellStyle name="Normal 2 5 2 2 2 5_AVA DVA EL" xfId="31521" xr:uid="{D9DA9ADC-7757-42F9-B42F-E350B414BB2A}"/>
    <cellStyle name="Normal 2 5 2 2 2 6" xfId="31522" xr:uid="{D9B1613C-77BC-484C-B326-1BC52FAA7E24}"/>
    <cellStyle name="Normal 2 5 2 2 2 6 2" xfId="31523" xr:uid="{0581CA4F-C756-4E55-ABA8-96EF2C3F9E1B}"/>
    <cellStyle name="Normal 2 5 2 2 2 6 3" xfId="31524" xr:uid="{EB2520E3-DB22-4D65-8BA3-999E2BE3EB51}"/>
    <cellStyle name="Normal 2 5 2 2 2 6_AVA DVA EL" xfId="31525" xr:uid="{68CF42EC-5BCA-47B1-8F35-6ABE5D5932C1}"/>
    <cellStyle name="Normal 2 5 2 2 2 7" xfId="31526" xr:uid="{E4DC910C-5921-4AA4-B8CF-9A083B991B63}"/>
    <cellStyle name="Normal 2 5 2 2 2 7 2" xfId="31527" xr:uid="{F2846F79-09D5-488D-B112-A7F9652BB5FE}"/>
    <cellStyle name="Normal 2 5 2 2 2 7 3" xfId="31528" xr:uid="{BF901749-228D-469C-B0CD-5F48DD513A59}"/>
    <cellStyle name="Normal 2 5 2 2 2 7_AVA DVA EL" xfId="31529" xr:uid="{4E220C4C-F07C-42A5-B092-F389011E8296}"/>
    <cellStyle name="Normal 2 5 2 2 2 8" xfId="31530" xr:uid="{B6BA9F31-1655-47E5-90D8-B1D0A8A282D7}"/>
    <cellStyle name="Normal 2 5 2 2 2 8 2" xfId="31531" xr:uid="{966D27B0-694F-4872-ACD7-877DEE546F93}"/>
    <cellStyle name="Normal 2 5 2 2 2 8 3" xfId="31532" xr:uid="{BBC849C9-D7C1-4D37-882E-33529370553D}"/>
    <cellStyle name="Normal 2 5 2 2 2 8_AVA DVA EL" xfId="31533" xr:uid="{751C75DE-8C2B-47E4-8957-5CB77617A628}"/>
    <cellStyle name="Normal 2 5 2 2 2 9" xfId="31534" xr:uid="{9B33ABD5-23E7-461D-9BCB-709E6D706FF4}"/>
    <cellStyle name="Normal 2 5 2 2 2 9 2" xfId="31535" xr:uid="{E6E5E218-9DE1-47CB-AA45-444F14ED4B16}"/>
    <cellStyle name="Normal 2 5 2 2 2 9 3" xfId="31536" xr:uid="{012BAFAE-9DA4-4EFB-A697-E9CC2CD2103C}"/>
    <cellStyle name="Normal 2 5 2 2 2 9_AVA DVA EL" xfId="31537" xr:uid="{66E16C4B-F9F3-4CCE-8D2B-7C6D2377C937}"/>
    <cellStyle name="Normal 2 5 2 2 2_Balanse bankkonsern" xfId="31538" xr:uid="{0FF1B980-BA84-454E-A707-1D05EBCE3562}"/>
    <cellStyle name="Normal 2 5 2 2 3" xfId="31539" xr:uid="{9815F667-1688-466F-B24B-B5C3B867F21C}"/>
    <cellStyle name="Normal 2 5 2 2 3 2" xfId="31540" xr:uid="{D182C37A-61EC-470C-BBC2-6A071226AE1A}"/>
    <cellStyle name="Normal 2 5 2 2 3 2 2" xfId="31541" xr:uid="{01FB24EE-9085-48AC-91FF-E35187787EAF}"/>
    <cellStyle name="Normal 2 5 2 2 3 2 3" xfId="31542" xr:uid="{2A0A5916-33FA-48E6-BE30-26B19FC4D5B9}"/>
    <cellStyle name="Normal 2 5 2 2 3 2_AVA DVA EL" xfId="31543" xr:uid="{8BA69C1D-3D42-47D6-8925-E57E81B9F3F0}"/>
    <cellStyle name="Normal 2 5 2 2 3 3" xfId="31544" xr:uid="{61A790D4-190D-484E-BB2D-8D795FE9B180}"/>
    <cellStyle name="Normal 2 5 2 2 3 3 2" xfId="31545" xr:uid="{0FDD9ABB-12B0-4A06-B483-E32178DF03B3}"/>
    <cellStyle name="Normal 2 5 2 2 3 3 3" xfId="31546" xr:uid="{FE6D37B1-C2FA-49DC-B4E9-05CCDDB9262F}"/>
    <cellStyle name="Normal 2 5 2 2 3 3_AVA DVA EL" xfId="31547" xr:uid="{1DB5AD80-D641-456E-94D1-044FA0BEE6E9}"/>
    <cellStyle name="Normal 2 5 2 2 3 4" xfId="31548" xr:uid="{B2B298E1-08E5-4447-B041-50F065A9E2C4}"/>
    <cellStyle name="Normal 2 5 2 2 3 4 2" xfId="31549" xr:uid="{1B7B8D7C-6E45-44F3-A68B-AC12EE231AAF}"/>
    <cellStyle name="Normal 2 5 2 2 3 4 3" xfId="31550" xr:uid="{9BC549B1-001D-489C-9A0F-603F8508470B}"/>
    <cellStyle name="Normal 2 5 2 2 3 4_AVA DVA EL" xfId="31551" xr:uid="{C112EE2C-4B79-422E-9107-46C227484156}"/>
    <cellStyle name="Normal 2 5 2 2 3_Balanse bankkonsern" xfId="31552" xr:uid="{A31084F5-1DD5-4E12-BCFA-CC68D448D9C7}"/>
    <cellStyle name="Normal 2 5 2 2 4" xfId="31553" xr:uid="{8C3D5CE8-F0C2-4AC4-BA47-11199EB22110}"/>
    <cellStyle name="Normal 2 5 2 2 4 2" xfId="31554" xr:uid="{378142E6-5610-427D-BD68-E4A1598BC62E}"/>
    <cellStyle name="Normal 2 5 2 2 4 3" xfId="31555" xr:uid="{D1358985-E904-4DEA-90E0-343AE8040C98}"/>
    <cellStyle name="Normal 2 5 2 2 4_AVA DVA EL" xfId="31556" xr:uid="{C237C6E4-BCBA-4778-BF29-0616CE9AD153}"/>
    <cellStyle name="Normal 2 5 2 2 5" xfId="31557" xr:uid="{FEC790B5-53EF-4775-9EE3-BFD39EF37B62}"/>
    <cellStyle name="Normal 2 5 2 2 5 2" xfId="31558" xr:uid="{4CDAC2BE-7E6F-4CFF-9838-8A7A5DEDBDC7}"/>
    <cellStyle name="Normal 2 5 2 2 5 3" xfId="31559" xr:uid="{2AFA96C8-4BDA-4018-A276-5F3B482EA3F8}"/>
    <cellStyle name="Normal 2 5 2 2 5_AVA DVA EL" xfId="31560" xr:uid="{CD0FE665-9645-4193-B534-400B1CE343FF}"/>
    <cellStyle name="Normal 2 5 2 2 6" xfId="31561" xr:uid="{2E0747DF-2E87-473E-993F-6239A6929BD6}"/>
    <cellStyle name="Normal 2 5 2 2 6 2" xfId="31562" xr:uid="{50987898-7A5C-4F37-B9C3-67DC1D7B4E3B}"/>
    <cellStyle name="Normal 2 5 2 2 6 3" xfId="31563" xr:uid="{F8174B90-FC96-4355-A351-1F64B3181EEB}"/>
    <cellStyle name="Normal 2 5 2 2 6_AVA DVA EL" xfId="31564" xr:uid="{2E0779D4-FF56-444B-82E7-0D1780127E04}"/>
    <cellStyle name="Normal 2 5 2 2 7" xfId="31565" xr:uid="{4FEF5F11-A5F6-41A6-A3E7-570DAAF3580A}"/>
    <cellStyle name="Normal 2 5 2 2 7 2" xfId="31566" xr:uid="{E6AB3DA4-F10B-4572-BDE8-BE51015440A6}"/>
    <cellStyle name="Normal 2 5 2 2 7 3" xfId="31567" xr:uid="{7D512EE8-CCC3-4ADA-A8EC-32877BE6B24E}"/>
    <cellStyle name="Normal 2 5 2 2 7_AVA DVA EL" xfId="31568" xr:uid="{F512B0AE-5960-428C-93D7-CA8B5422DAAE}"/>
    <cellStyle name="Normal 2 5 2 2 8" xfId="31569" xr:uid="{5533BD5F-8F99-424B-873C-E9E28414F583}"/>
    <cellStyle name="Normal 2 5 2 2 8 2" xfId="31570" xr:uid="{751F398E-B09E-44C0-A8A0-3E64A9ACD6B3}"/>
    <cellStyle name="Normal 2 5 2 2 8 3" xfId="31571" xr:uid="{DAAE221C-5259-4C90-B771-7E6BF5685DF6}"/>
    <cellStyle name="Normal 2 5 2 2 8_AVA DVA EL" xfId="31572" xr:uid="{E9F04213-2B40-4FD0-ACC9-39D5DE58941E}"/>
    <cellStyle name="Normal 2 5 2 2 9" xfId="31573" xr:uid="{672F04A8-A0F6-49BC-91D6-9416A1AFB310}"/>
    <cellStyle name="Normal 2 5 2 2 9 2" xfId="31574" xr:uid="{406CF613-476D-4E41-9ED4-CE206525A042}"/>
    <cellStyle name="Normal 2 5 2 2 9 3" xfId="31575" xr:uid="{2A2BBEA9-B3ED-4250-8652-468CBF1527AD}"/>
    <cellStyle name="Normal 2 5 2 2 9_AVA DVA EL" xfId="31576" xr:uid="{DA77F79D-790F-410B-8DC3-1D5A63D53BF1}"/>
    <cellStyle name="Normal 2 5 2 2_3. Chng in credit spreads" xfId="7956" xr:uid="{5B1A2F7A-5396-425B-AB87-36A4840DE2D7}"/>
    <cellStyle name="Normal 2 5 2 3" xfId="7957" xr:uid="{984500E2-7948-4259-896D-94B4E246D039}"/>
    <cellStyle name="Normal 2 5 2 3 10" xfId="31577" xr:uid="{FD155079-5E5E-4A50-8787-33784CE22051}"/>
    <cellStyle name="Normal 2 5 2 3 10 2" xfId="31578" xr:uid="{BD966472-7A92-4DF7-9890-E344875CC1F1}"/>
    <cellStyle name="Normal 2 5 2 3 10 3" xfId="31579" xr:uid="{A1F935A0-9FA4-46E9-84CD-98CF91CF2E75}"/>
    <cellStyle name="Normal 2 5 2 3 10_AVA DVA EL" xfId="31580" xr:uid="{170EFD27-B5CF-49E6-AA36-4C49B0349321}"/>
    <cellStyle name="Normal 2 5 2 3 2" xfId="7958" xr:uid="{9A0C04A5-9317-4FF1-A1B6-E97FCAE36EC5}"/>
    <cellStyle name="Normal 2 5 2 3 2 2" xfId="31581" xr:uid="{15DA7DAC-961A-46B1-A1F5-5ED108A545C2}"/>
    <cellStyle name="Normal 2 5 2 3 2 2 2" xfId="31582" xr:uid="{88F5AE1D-08F8-4693-A4E2-25E31B161BF4}"/>
    <cellStyle name="Normal 2 5 2 3 2 2 3" xfId="31583" xr:uid="{EF984106-4D2B-48AF-A6CB-DF1FDF51412F}"/>
    <cellStyle name="Normal 2 5 2 3 2 2_AVA DVA EL" xfId="31584" xr:uid="{94899912-528A-4609-AFA5-368C7074BD42}"/>
    <cellStyle name="Normal 2 5 2 3 2 3" xfId="31585" xr:uid="{B366C529-F45C-4A13-8D08-A25EA16807E0}"/>
    <cellStyle name="Normal 2 5 2 3 2 3 2" xfId="31586" xr:uid="{EAC180EE-ED35-445E-93D8-089096201855}"/>
    <cellStyle name="Normal 2 5 2 3 2 3 3" xfId="31587" xr:uid="{83112B57-8309-4EAA-A4F9-6BDAC1AFA966}"/>
    <cellStyle name="Normal 2 5 2 3 2 3_AVA DVA EL" xfId="31588" xr:uid="{340DBB21-9FB1-4DEA-86A5-D74B39DC25FB}"/>
    <cellStyle name="Normal 2 5 2 3 2 4" xfId="31589" xr:uid="{11EECDE9-E967-45B7-98CB-00705ED2AA41}"/>
    <cellStyle name="Normal 2 5 2 3 2 4 2" xfId="31590" xr:uid="{72779C33-2261-4AF7-9783-624E89311549}"/>
    <cellStyle name="Normal 2 5 2 3 2 4 3" xfId="31591" xr:uid="{6999C3DA-2BA7-469A-A98D-8BC2F683CA2C}"/>
    <cellStyle name="Normal 2 5 2 3 2 4_AVA DVA EL" xfId="31592" xr:uid="{B6921114-1A99-418D-8126-E47625C29609}"/>
    <cellStyle name="Normal 2 5 2 3 2_Balanse bankkonsern" xfId="31593" xr:uid="{10C64FC1-A017-4315-B941-55E483FD1600}"/>
    <cellStyle name="Normal 2 5 2 3 3" xfId="31594" xr:uid="{1C935112-2EDB-41AF-8C72-6D5BA8F06F1E}"/>
    <cellStyle name="Normal 2 5 2 3 3 2" xfId="31595" xr:uid="{906E3638-3DBE-411B-A4E0-0F05335FA342}"/>
    <cellStyle name="Normal 2 5 2 3 3 2 2" xfId="31596" xr:uid="{01BB74E1-95E7-4620-9CC9-5C7BA2DD5676}"/>
    <cellStyle name="Normal 2 5 2 3 3 2 3" xfId="31597" xr:uid="{BD6F2302-FC56-49A1-B025-A3D93EECDD47}"/>
    <cellStyle name="Normal 2 5 2 3 3 2_AVA DVA EL" xfId="31598" xr:uid="{0A259B8A-6D85-48FD-A26C-FDA3C0AA343C}"/>
    <cellStyle name="Normal 2 5 2 3 3_Balanse bankkonsern" xfId="31599" xr:uid="{142F5CC0-5551-4FDA-9A64-2DB51CCDC63F}"/>
    <cellStyle name="Normal 2 5 2 3 4" xfId="31600" xr:uid="{A6E38391-D996-4B60-AE69-A4B012A52014}"/>
    <cellStyle name="Normal 2 5 2 3 4 2" xfId="31601" xr:uid="{4C16C526-53B6-47F6-94BB-848FAE94E42B}"/>
    <cellStyle name="Normal 2 5 2 3 4 3" xfId="31602" xr:uid="{272E51A9-212F-4B6F-B1ED-A323F25AFFDC}"/>
    <cellStyle name="Normal 2 5 2 3 4_AVA DVA EL" xfId="31603" xr:uid="{18892AAD-7085-4C9B-96F4-2AE24B304830}"/>
    <cellStyle name="Normal 2 5 2 3 5" xfId="31604" xr:uid="{3DED6B14-6976-4A5C-A14F-2BAEADCE97D6}"/>
    <cellStyle name="Normal 2 5 2 3 5 2" xfId="31605" xr:uid="{7510C74E-29C5-4F6A-BD88-11E7FF2EA67A}"/>
    <cellStyle name="Normal 2 5 2 3 5 3" xfId="31606" xr:uid="{EE20E962-DDC5-4850-BFFB-42CD20FB317B}"/>
    <cellStyle name="Normal 2 5 2 3 5_AVA DVA EL" xfId="31607" xr:uid="{B49E65D5-72A9-4F7C-8A39-6E3F40A3D3D3}"/>
    <cellStyle name="Normal 2 5 2 3 6" xfId="31608" xr:uid="{798D0721-4CD7-4791-A8C5-AF4D31337F9A}"/>
    <cellStyle name="Normal 2 5 2 3 6 2" xfId="31609" xr:uid="{77BC947B-A0F2-4138-AC21-E96556DBC267}"/>
    <cellStyle name="Normal 2 5 2 3 6 3" xfId="31610" xr:uid="{2E619E01-5509-42BF-991A-2DBB14FCE10D}"/>
    <cellStyle name="Normal 2 5 2 3 6_AVA DVA EL" xfId="31611" xr:uid="{E9226AAA-9BCA-4F2C-973A-235A275CE85E}"/>
    <cellStyle name="Normal 2 5 2 3 7" xfId="31612" xr:uid="{B151FB4A-8390-4275-A12F-E7CDE502DFD1}"/>
    <cellStyle name="Normal 2 5 2 3 7 2" xfId="31613" xr:uid="{DC3A0FBD-3B20-413D-9F65-8986E242924C}"/>
    <cellStyle name="Normal 2 5 2 3 7 3" xfId="31614" xr:uid="{B998BA74-086B-4CBD-8624-18FCE51531E8}"/>
    <cellStyle name="Normal 2 5 2 3 7_AVA DVA EL" xfId="31615" xr:uid="{7D2DDD41-8285-4F06-A093-15700BF3BBC6}"/>
    <cellStyle name="Normal 2 5 2 3 8" xfId="31616" xr:uid="{1BE23FC0-F986-41A7-868F-AF6A9B938D96}"/>
    <cellStyle name="Normal 2 5 2 3 8 2" xfId="31617" xr:uid="{C5BEB663-E8AB-4CA4-8948-95111DAB2720}"/>
    <cellStyle name="Normal 2 5 2 3 8 3" xfId="31618" xr:uid="{7D41F7B9-2881-4084-B8EC-B0B8BB72EF5D}"/>
    <cellStyle name="Normal 2 5 2 3 8_AVA DVA EL" xfId="31619" xr:uid="{7D654BAA-AB74-4194-94DC-DBA411845066}"/>
    <cellStyle name="Normal 2 5 2 3 9" xfId="31620" xr:uid="{354C8EC3-DD0B-49FF-B1C0-D43DF91A748B}"/>
    <cellStyle name="Normal 2 5 2 3 9 2" xfId="31621" xr:uid="{4B85F0B9-C447-4847-9EBD-B21AD0FDBE34}"/>
    <cellStyle name="Normal 2 5 2 3 9 3" xfId="31622" xr:uid="{62FD199B-0BAD-4A20-AF65-CD227D5B75E3}"/>
    <cellStyle name="Normal 2 5 2 3 9_AVA DVA EL" xfId="31623"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24" xr:uid="{941161A7-64C7-413B-A497-2347E7BF0BF4}"/>
    <cellStyle name="Normal 2 5 2 4 2 2 2" xfId="31625" xr:uid="{B89FD7D6-DAB0-48E1-A0D9-F5E8057B55C0}"/>
    <cellStyle name="Normal 2 5 2 4 2 2 3" xfId="31626" xr:uid="{5714EB13-0373-4A28-AE9E-6DECC787BD9E}"/>
    <cellStyle name="Normal 2 5 2 4 2 2_AVA DVA EL" xfId="31627" xr:uid="{AA76D899-92A3-41BF-A483-A7468E5EF168}"/>
    <cellStyle name="Normal 2 5 2 4 2_Balanse bankkonsern" xfId="31628" xr:uid="{9F008FFD-8223-476D-B5A4-A5FD2683CFD8}"/>
    <cellStyle name="Normal 2 5 2 4 3" xfId="31629" xr:uid="{41DADBD0-1156-4C0D-AF15-47335F8F9A63}"/>
    <cellStyle name="Normal 2 5 2 4 3 2" xfId="31630" xr:uid="{38E1A116-3BC1-4F95-B39D-311E6CB072B3}"/>
    <cellStyle name="Normal 2 5 2 4 3 2 2" xfId="31631" xr:uid="{52B0F473-1B9F-402F-8509-66CD2B2EF08C}"/>
    <cellStyle name="Normal 2 5 2 4 3 2 3" xfId="31632" xr:uid="{74B67BD3-D22D-4216-ACF0-E4AF2D0D6E90}"/>
    <cellStyle name="Normal 2 5 2 4 3 2_AVA DVA EL" xfId="31633" xr:uid="{1B7E3A2C-4F3B-4043-9C1A-8B15A9C18741}"/>
    <cellStyle name="Normal 2 5 2 4 3_Balanse bankkonsern" xfId="31634" xr:uid="{FAB7F99C-0B9A-4E19-81F6-3B6BB3D39FBA}"/>
    <cellStyle name="Normal 2 5 2 4 4" xfId="31635" xr:uid="{33AD74EC-B59F-442E-B0A9-9B64220F6C01}"/>
    <cellStyle name="Normal 2 5 2 4 4 2" xfId="31636" xr:uid="{86E45564-C017-473B-99EB-9DFDB8A85623}"/>
    <cellStyle name="Normal 2 5 2 4 4 3" xfId="31637" xr:uid="{F775865A-5ED4-4011-861E-AE21FF28ECA2}"/>
    <cellStyle name="Normal 2 5 2 4 4_AVA DVA EL" xfId="31638" xr:uid="{7A5E6692-3B51-4A04-82D9-3981AC212FAA}"/>
    <cellStyle name="Normal 2 5 2 4_3. Chng in credit spreads" xfId="7962" xr:uid="{7F082C49-FBBC-4FB5-AFCB-ACC98F3E1759}"/>
    <cellStyle name="Normal 2 5 2 5" xfId="7963" xr:uid="{A98E04A9-55FA-4789-A632-261FA1D745F5}"/>
    <cellStyle name="Normal 2 5 2 5 2" xfId="31639" xr:uid="{06C6D140-D86D-430E-B734-CAD2168D4C06}"/>
    <cellStyle name="Normal 2 5 2 5 2 2" xfId="31640" xr:uid="{62903E06-92B0-4634-A2B3-1876B3FF19B2}"/>
    <cellStyle name="Normal 2 5 2 5 2 3" xfId="31641" xr:uid="{E11871C8-BA55-4962-9704-123A0A5A3828}"/>
    <cellStyle name="Normal 2 5 2 5 2_AVA DVA EL" xfId="31642" xr:uid="{EF0E1495-9EB6-4B0B-B24A-82F3195A36B0}"/>
    <cellStyle name="Normal 2 5 2 5_Balanse bankkonsern" xfId="31643" xr:uid="{32C2D33B-ED08-47B0-91FC-F2D2B7AAE103}"/>
    <cellStyle name="Normal 2 5 2 6" xfId="31644" xr:uid="{69BCB6A5-7F8F-4640-89C8-6E8839C10F35}"/>
    <cellStyle name="Normal 2 5 2 6 2" xfId="31645" xr:uid="{34ED9515-7D11-445E-B734-ED2463544B8C}"/>
    <cellStyle name="Normal 2 5 2 6 2 2" xfId="31646" xr:uid="{480D9F7D-D6AB-4819-AD72-FDBF8EE674F9}"/>
    <cellStyle name="Normal 2 5 2 6 2 3" xfId="31647" xr:uid="{ED785962-2A0B-4601-A2E9-53246B5B2660}"/>
    <cellStyle name="Normal 2 5 2 6 2_AVA DVA EL" xfId="31648" xr:uid="{CC709ECF-3EDA-42B7-8567-28E7FB9CFDDE}"/>
    <cellStyle name="Normal 2 5 2 6_Balanse bankkonsern" xfId="31649" xr:uid="{6C176B3A-00FF-4347-B490-B02266CB8E13}"/>
    <cellStyle name="Normal 2 5 2 7" xfId="31650" xr:uid="{F33A482B-EAB7-43CC-9D13-FE8F85DC1FEA}"/>
    <cellStyle name="Normal 2 5 2 7 2" xfId="31651" xr:uid="{0D17EE58-5660-4608-B048-E354C9E7D4E6}"/>
    <cellStyle name="Normal 2 5 2 7 3" xfId="31652" xr:uid="{8FBE4B9B-37B0-4B46-8EB4-440CF95CE691}"/>
    <cellStyle name="Normal 2 5 2 7_AVA DVA EL" xfId="31653" xr:uid="{CCBE3298-D6B2-4539-8BF6-1681F1E76579}"/>
    <cellStyle name="Normal 2 5 2 8" xfId="31654" xr:uid="{10C6380D-41A8-4DCC-A682-D9F98D5EAE42}"/>
    <cellStyle name="Normal 2 5 2 8 2" xfId="31655" xr:uid="{70CB067A-D2DE-4E85-B598-09978990ED6F}"/>
    <cellStyle name="Normal 2 5 2 8 3" xfId="31656" xr:uid="{C8831130-140F-464C-80E6-2CA77860329C}"/>
    <cellStyle name="Normal 2 5 2 8_AVA DVA EL" xfId="31657" xr:uid="{9E24181F-6191-41F1-A1BA-8E596BFE4730}"/>
    <cellStyle name="Normal 2 5 2 9" xfId="31658" xr:uid="{BA201632-CE77-46D1-B457-B5BE674D1CDE}"/>
    <cellStyle name="Normal 2 5 2 9 2" xfId="31659" xr:uid="{2DBDA430-260D-4E1D-94B7-ADE5CA3BA2B8}"/>
    <cellStyle name="Normal 2 5 2 9 3" xfId="31660" xr:uid="{A34B9474-0784-4422-99A9-3076FE751A17}"/>
    <cellStyle name="Normal 2 5 2 9_AVA DVA EL" xfId="31661" xr:uid="{AB2EBC75-DC5B-4711-9243-2F34C38BCF63}"/>
    <cellStyle name="Normal 2 5 2_3. Chng in credit spreads" xfId="7964" xr:uid="{D635639C-E452-4705-A784-3D9A09FF63A6}"/>
    <cellStyle name="Normal 2 5 3" xfId="7965" xr:uid="{08516B7E-81FE-49AE-996C-12982274DC66}"/>
    <cellStyle name="Normal 2 5 3 10" xfId="31662" xr:uid="{929B119A-62C1-401D-A856-D2192439A4E4}"/>
    <cellStyle name="Normal 2 5 3 10 2" xfId="31663" xr:uid="{549ADB31-CE71-4B03-9630-F07F6E0DDAD3}"/>
    <cellStyle name="Normal 2 5 3 10 3" xfId="31664" xr:uid="{58C2E4A2-AD9A-4493-962B-20911A189BF5}"/>
    <cellStyle name="Normal 2 5 3 10_AVA DVA EL" xfId="31665" xr:uid="{4FAD867E-EA61-4FF1-A64C-1A0A1C942BBA}"/>
    <cellStyle name="Normal 2 5 3 11" xfId="31666" xr:uid="{1CBA3E68-2ACF-4FFE-BB13-2963842A5B5D}"/>
    <cellStyle name="Normal 2 5 3 11 2" xfId="31667" xr:uid="{FEA24343-EFFF-492D-A2B1-DA8695D853FE}"/>
    <cellStyle name="Normal 2 5 3 11 3" xfId="31668" xr:uid="{1EA144F3-A927-4A72-8415-6F370881AEB2}"/>
    <cellStyle name="Normal 2 5 3 11_AVA DVA EL" xfId="31669" xr:uid="{A820FA5D-CF78-44DD-A48C-349E53089C60}"/>
    <cellStyle name="Normal 2 5 3 2" xfId="7966" xr:uid="{9E6523BB-9923-4013-B763-65D2321DD0F6}"/>
    <cellStyle name="Normal 2 5 3 2 10" xfId="31670" xr:uid="{8342D89A-AA95-4AA8-8CE9-547E1647A0A7}"/>
    <cellStyle name="Normal 2 5 3 2 10 2" xfId="31671" xr:uid="{E5D18554-1EF6-4775-A2A9-022AEDD3E0DB}"/>
    <cellStyle name="Normal 2 5 3 2 10 3" xfId="31672" xr:uid="{9E33333F-8501-4FF0-B6C2-2C5FC2241557}"/>
    <cellStyle name="Normal 2 5 3 2 10_AVA DVA EL" xfId="31673" xr:uid="{14CEA397-ABC4-46DA-B29F-A1ED03D339E1}"/>
    <cellStyle name="Normal 2 5 3 2 2" xfId="31674" xr:uid="{16480824-D441-4142-96E6-14236814638D}"/>
    <cellStyle name="Normal 2 5 3 2 2 2" xfId="31675" xr:uid="{3560F93B-BD07-4D34-8569-69C837F5A24A}"/>
    <cellStyle name="Normal 2 5 3 2 2 2 2" xfId="31676" xr:uid="{C6D15626-8849-46DB-AA6C-783EFEDF629F}"/>
    <cellStyle name="Normal 2 5 3 2 2 2 3" xfId="31677" xr:uid="{4D0963BC-8AD6-4C56-AC9E-E98E9AFA63FE}"/>
    <cellStyle name="Normal 2 5 3 2 2 2_AVA DVA EL" xfId="31678" xr:uid="{832304E6-38D4-4CF3-BBFA-3D2CCA9972DC}"/>
    <cellStyle name="Normal 2 5 3 2 2 3" xfId="31679" xr:uid="{37FD77E7-618D-438B-A1B1-8C7458C832B9}"/>
    <cellStyle name="Normal 2 5 3 2 2 3 2" xfId="31680" xr:uid="{67BBE094-66E8-4511-9238-5780D67AB14A}"/>
    <cellStyle name="Normal 2 5 3 2 2 3 3" xfId="31681" xr:uid="{43AC54E9-7044-47B8-8FCD-A19034FACBBE}"/>
    <cellStyle name="Normal 2 5 3 2 2 3_AVA DVA EL" xfId="31682" xr:uid="{372E44AE-5B76-44E9-A5C7-19D4DA174436}"/>
    <cellStyle name="Normal 2 5 3 2 2 4" xfId="31683" xr:uid="{D14BFAAA-E677-4C05-82FE-F98134084ED3}"/>
    <cellStyle name="Normal 2 5 3 2 2 4 2" xfId="31684" xr:uid="{5BF88EAD-E09D-40C8-A126-A4E78D913C1F}"/>
    <cellStyle name="Normal 2 5 3 2 2 4 3" xfId="31685" xr:uid="{C2470305-F03E-437F-9F2A-EDB499772440}"/>
    <cellStyle name="Normal 2 5 3 2 2 4_AVA DVA EL" xfId="31686" xr:uid="{D00FDB86-3B4B-465F-B7F4-FBA3ABFC3718}"/>
    <cellStyle name="Normal 2 5 3 2 2_Balanse bankkonsern" xfId="31687" xr:uid="{CC6785BC-458C-41B3-B607-5C410526B387}"/>
    <cellStyle name="Normal 2 5 3 2 3" xfId="31688" xr:uid="{3E77E384-AD0B-4C25-AB0A-07021CCE72D0}"/>
    <cellStyle name="Normal 2 5 3 2 3 2" xfId="31689" xr:uid="{EE62C431-6AF1-426C-8852-98CD9E84B37B}"/>
    <cellStyle name="Normal 2 5 3 2 3 2 2" xfId="31690" xr:uid="{188B5B67-26FF-4945-BA5B-70B35CB103D3}"/>
    <cellStyle name="Normal 2 5 3 2 3 2 3" xfId="31691" xr:uid="{B10C8A60-FA81-417C-8D5C-C6F58866F412}"/>
    <cellStyle name="Normal 2 5 3 2 3 2_AVA DVA EL" xfId="31692" xr:uid="{F27CBAB8-5745-43C4-9368-694EDA6ADD71}"/>
    <cellStyle name="Normal 2 5 3 2 3_Balanse bankkonsern" xfId="31693" xr:uid="{5236335E-C3DA-42DF-9F12-6B1C7526C050}"/>
    <cellStyle name="Normal 2 5 3 2 4" xfId="31694" xr:uid="{ADD672D2-5277-4494-8986-CC49DCE9A6AD}"/>
    <cellStyle name="Normal 2 5 3 2 4 2" xfId="31695" xr:uid="{587BEA15-5304-41B4-A3CA-A8BBD96F2B97}"/>
    <cellStyle name="Normal 2 5 3 2 4 3" xfId="31696" xr:uid="{2BE18871-0023-46D7-94F7-F6D08924C6FB}"/>
    <cellStyle name="Normal 2 5 3 2 4_AVA DVA EL" xfId="31697" xr:uid="{F46A4BE9-DD0D-40B1-B6D4-43F78322AD3F}"/>
    <cellStyle name="Normal 2 5 3 2 5" xfId="31698" xr:uid="{AB6E850C-0BCA-472D-B96B-AFA24F3F143C}"/>
    <cellStyle name="Normal 2 5 3 2 5 2" xfId="31699" xr:uid="{B38FC255-3424-4297-8592-9D7BDB184745}"/>
    <cellStyle name="Normal 2 5 3 2 5 3" xfId="31700" xr:uid="{AA82E424-DC3E-4919-8866-817FB2AA99F2}"/>
    <cellStyle name="Normal 2 5 3 2 5_AVA DVA EL" xfId="31701" xr:uid="{DBF1F3C5-9877-472C-9693-CEA1F653DE43}"/>
    <cellStyle name="Normal 2 5 3 2 6" xfId="31702" xr:uid="{DA232663-142B-4926-B07E-056094A5E129}"/>
    <cellStyle name="Normal 2 5 3 2 6 2" xfId="31703" xr:uid="{698CC84A-6D0E-40F5-A488-4CE0211A17C4}"/>
    <cellStyle name="Normal 2 5 3 2 6 3" xfId="31704" xr:uid="{7B002A3D-7B34-4DB2-9129-36D06BD57CF7}"/>
    <cellStyle name="Normal 2 5 3 2 6_AVA DVA EL" xfId="31705" xr:uid="{8E5C4836-D9A2-4FFC-AE36-BC5C0E1EBB3C}"/>
    <cellStyle name="Normal 2 5 3 2 7" xfId="31706" xr:uid="{7EAE15AD-A9DC-4B88-865F-F965E90C0BA9}"/>
    <cellStyle name="Normal 2 5 3 2 7 2" xfId="31707" xr:uid="{D22CAAF6-DE08-402F-A898-79243676006D}"/>
    <cellStyle name="Normal 2 5 3 2 7 3" xfId="31708" xr:uid="{F9C87577-F6F7-475C-8018-B24E8FAB8312}"/>
    <cellStyle name="Normal 2 5 3 2 7_AVA DVA EL" xfId="31709" xr:uid="{BC153F6B-6977-44CD-AAA5-4ADE27CB0B01}"/>
    <cellStyle name="Normal 2 5 3 2 8" xfId="31710" xr:uid="{16AD98F6-707B-4BB6-8356-28D0DA7A02CD}"/>
    <cellStyle name="Normal 2 5 3 2 8 2" xfId="31711" xr:uid="{E4C78A79-A65F-4F4E-B2DB-6E52AD51A07F}"/>
    <cellStyle name="Normal 2 5 3 2 8 3" xfId="31712" xr:uid="{2961A00C-8A11-4FB1-9B5F-1ABE93D96D19}"/>
    <cellStyle name="Normal 2 5 3 2 8_AVA DVA EL" xfId="31713" xr:uid="{3B8695CA-CC52-4178-8472-9474BE984345}"/>
    <cellStyle name="Normal 2 5 3 2 9" xfId="31714" xr:uid="{3C155352-FFB0-4673-9E82-23E18D605354}"/>
    <cellStyle name="Normal 2 5 3 2 9 2" xfId="31715" xr:uid="{A0F173D8-C8D1-475E-B557-9C3329DCDE02}"/>
    <cellStyle name="Normal 2 5 3 2 9 3" xfId="31716" xr:uid="{207DC236-34FC-46FA-B5AC-DD9373875FCB}"/>
    <cellStyle name="Normal 2 5 3 2 9_AVA DVA EL" xfId="31717" xr:uid="{1CFDBF72-7895-4731-BE4E-0F158E5046E8}"/>
    <cellStyle name="Normal 2 5 3 2_Balanse bankkonsern" xfId="31718" xr:uid="{93CD524E-3025-4125-AFB0-051854C52016}"/>
    <cellStyle name="Normal 2 5 3 3" xfId="31719" xr:uid="{CDB2FEDF-733B-4214-85D5-4D12E7B107F6}"/>
    <cellStyle name="Normal 2 5 3 3 2" xfId="31720" xr:uid="{32B5BB6D-3124-4804-A07D-0381ACEF46B2}"/>
    <cellStyle name="Normal 2 5 3 3 2 2" xfId="31721" xr:uid="{9114BABB-5344-4D32-86C3-9C41ECC18B02}"/>
    <cellStyle name="Normal 2 5 3 3 2 2 2" xfId="31722" xr:uid="{D2F77ED3-4A7B-4DF6-AB23-6A89B280AD40}"/>
    <cellStyle name="Normal 2 5 3 3 2 2 3" xfId="31723" xr:uid="{A1E73588-C00A-4D9A-AE79-C6308561DA7F}"/>
    <cellStyle name="Normal 2 5 3 3 2 2_AVA DVA EL" xfId="31724" xr:uid="{1FE04705-F8F8-4C56-ABD3-5D06C501BEFE}"/>
    <cellStyle name="Normal 2 5 3 3 2_Balanse bankkonsern" xfId="31725" xr:uid="{FFEA18C3-C27C-4B6A-A06B-506DB47E8B89}"/>
    <cellStyle name="Normal 2 5 3 3 3" xfId="31726" xr:uid="{6797E1F3-B6A7-4A44-8E2D-8922B1119F74}"/>
    <cellStyle name="Normal 2 5 3 3 3 2" xfId="31727" xr:uid="{0D0C19EE-A3FD-4B31-AE48-4A5337DCB225}"/>
    <cellStyle name="Normal 2 5 3 3 3 2 2" xfId="31728" xr:uid="{ADA637E0-EFB3-4B53-B423-0FAEFEC19B67}"/>
    <cellStyle name="Normal 2 5 3 3 3 2 3" xfId="31729" xr:uid="{A1EE45F1-9EDF-402E-8CE8-4CD61907AAE2}"/>
    <cellStyle name="Normal 2 5 3 3 3 2_AVA DVA EL" xfId="31730" xr:uid="{E6EB7F8C-8F19-4073-8DB0-9EB244268A50}"/>
    <cellStyle name="Normal 2 5 3 3 3_Balanse bankkonsern" xfId="31731" xr:uid="{2DF27CF9-8E87-4A4D-B1F3-C635403A865C}"/>
    <cellStyle name="Normal 2 5 3 3 4" xfId="31732" xr:uid="{40BB265E-7BC1-41AC-9CD9-D234E59852C1}"/>
    <cellStyle name="Normal 2 5 3 3 4 2" xfId="31733" xr:uid="{942B955B-5946-4F4C-BBF5-63B8BAAE4A45}"/>
    <cellStyle name="Normal 2 5 3 3 4 3" xfId="31734" xr:uid="{7105040A-85B4-4DCD-8C74-AB5A48CA05A1}"/>
    <cellStyle name="Normal 2 5 3 3 4_AVA DVA EL" xfId="31735" xr:uid="{7188D9DE-FCC0-4215-9C08-C8050D8F649A}"/>
    <cellStyle name="Normal 2 5 3 3_Balanse bankkonsern" xfId="31736" xr:uid="{710A72EC-0E4F-4A35-BB6D-2F76BE82EFD7}"/>
    <cellStyle name="Normal 2 5 3 4" xfId="31737" xr:uid="{97BB2225-0925-4F2E-B045-F9A79471379A}"/>
    <cellStyle name="Normal 2 5 3 4 2" xfId="31738" xr:uid="{7D3FF293-096F-404A-BDB3-45591990E9C8}"/>
    <cellStyle name="Normal 2 5 3 4 3" xfId="31739" xr:uid="{B75249AC-1DBA-4BBF-8080-1B8542879F3E}"/>
    <cellStyle name="Normal 2 5 3 4 4" xfId="31740" xr:uid="{9256988F-CCF2-4A17-B092-F1797D10AE4E}"/>
    <cellStyle name="Normal 2 5 3 4 4 2" xfId="31741" xr:uid="{1E4624D8-A742-469E-AB65-DCA34B88505F}"/>
    <cellStyle name="Normal 2 5 3 4 4 3" xfId="31742" xr:uid="{90ADA615-5916-4F06-9CC9-0F14DE8F2488}"/>
    <cellStyle name="Normal 2 5 3 4 4_AVA DVA EL" xfId="31743" xr:uid="{187F6ED0-4180-49B5-BF85-AAECCB75B98A}"/>
    <cellStyle name="Normal 2 5 3 4_Balanse bankkonsern" xfId="31744" xr:uid="{257FC335-80A5-4B58-BCDD-91EA12E26823}"/>
    <cellStyle name="Normal 2 5 3 5" xfId="31745" xr:uid="{7F41C9C4-A7AE-41DF-8919-7FCD90DA4E1B}"/>
    <cellStyle name="Normal 2 5 3 5 2" xfId="31746" xr:uid="{B85547A7-EB86-4CBF-B69C-E3949FE8F4C0}"/>
    <cellStyle name="Normal 2 5 3 5 2 2" xfId="31747" xr:uid="{A8D1CF14-2468-4AD1-AE20-2F1D50D0B5D5}"/>
    <cellStyle name="Normal 2 5 3 5 2 3" xfId="31748" xr:uid="{EB6238B4-4D7C-4E60-8F98-290F6A35FE8C}"/>
    <cellStyle name="Normal 2 5 3 5 2_AVA DVA EL" xfId="31749" xr:uid="{411C2F34-EC80-4E56-90DE-0DC0EB97A632}"/>
    <cellStyle name="Normal 2 5 3 5_Balanse bankkonsern" xfId="31750" xr:uid="{B5A52CA2-291B-48D2-8F97-B1B70608E4AF}"/>
    <cellStyle name="Normal 2 5 3 6" xfId="31751" xr:uid="{982801DE-18F4-405D-89E1-D313D99AE380}"/>
    <cellStyle name="Normal 2 5 3 6 2" xfId="31752" xr:uid="{AC2A7083-7822-403B-B42F-21FDFA28876F}"/>
    <cellStyle name="Normal 2 5 3 6 2 2" xfId="31753" xr:uid="{F737555B-9D27-40DA-9A25-1EB1596733BC}"/>
    <cellStyle name="Normal 2 5 3 6 2 3" xfId="31754" xr:uid="{84FFC3C2-8ECE-48F6-9119-D03C5EF9AE29}"/>
    <cellStyle name="Normal 2 5 3 6 2_AVA DVA EL" xfId="31755" xr:uid="{4712B2B2-5711-4BCF-89A8-38CA05FD854E}"/>
    <cellStyle name="Normal 2 5 3 6_Balanse bankkonsern" xfId="31756" xr:uid="{786721E8-C812-4CC8-8E61-060D1302D336}"/>
    <cellStyle name="Normal 2 5 3 7" xfId="31757" xr:uid="{47B226FA-9DDC-4384-A03B-863C068ECEE8}"/>
    <cellStyle name="Normal 2 5 3 7 2" xfId="31758" xr:uid="{D3A0BDAE-E954-4A99-8400-F82AA75340B0}"/>
    <cellStyle name="Normal 2 5 3 7 3" xfId="31759" xr:uid="{E371ED87-2BFF-44C2-8AF2-7B0981D57545}"/>
    <cellStyle name="Normal 2 5 3 7_AVA DVA EL" xfId="31760" xr:uid="{41436F85-7A33-4293-A562-78B5F059B868}"/>
    <cellStyle name="Normal 2 5 3 8" xfId="31761" xr:uid="{DF1C9E0E-0B58-4F8E-B57E-CE72AAAAA00B}"/>
    <cellStyle name="Normal 2 5 3 8 2" xfId="31762" xr:uid="{DD2A219B-2C12-4C1D-B35D-2160B12F80F4}"/>
    <cellStyle name="Normal 2 5 3 8 3" xfId="31763" xr:uid="{DA0BA000-C19F-434F-9176-BACCE90B98A6}"/>
    <cellStyle name="Normal 2 5 3 8_AVA DVA EL" xfId="31764" xr:uid="{3821050B-1434-4178-B1AB-C780285AF798}"/>
    <cellStyle name="Normal 2 5 3 9" xfId="31765" xr:uid="{25BD77C7-6B5A-472A-9A9A-89D17DFE4CEF}"/>
    <cellStyle name="Normal 2 5 3 9 2" xfId="31766" xr:uid="{2553EFC9-9519-49BA-8476-49D7C1067B11}"/>
    <cellStyle name="Normal 2 5 3 9 3" xfId="31767" xr:uid="{9552C49E-BB94-43BF-B1B1-B381FC40F57E}"/>
    <cellStyle name="Normal 2 5 3 9_AVA DVA EL" xfId="31768" xr:uid="{3333327F-F44B-487F-A201-83703393C48E}"/>
    <cellStyle name="Normal 2 5 3_3. Chng in credit spreads" xfId="7967" xr:uid="{A878BE92-BE20-4290-B28A-C6643934A087}"/>
    <cellStyle name="Normal 2 5 4" xfId="7968" xr:uid="{66193C2E-54E9-407D-BC6E-D1893F6C78DD}"/>
    <cellStyle name="Normal 2 5 4 10" xfId="31769" xr:uid="{E1294BD2-8F11-4C76-A734-AC0CE3DAE42C}"/>
    <cellStyle name="Normal 2 5 4 10 2" xfId="31770" xr:uid="{BC34B1AB-0C33-4946-86A5-8E2B53C5C7B7}"/>
    <cellStyle name="Normal 2 5 4 10 3" xfId="31771" xr:uid="{73DDBF1F-8D1E-4431-AE52-66DCD6DC23F4}"/>
    <cellStyle name="Normal 2 5 4 10_AVA DVA EL" xfId="31772" xr:uid="{1236AB7F-A506-4736-A198-A9ADE7C559B6}"/>
    <cellStyle name="Normal 2 5 4 11" xfId="31773" xr:uid="{885D4A4A-1BCB-4DB8-B759-BFA20361B545}"/>
    <cellStyle name="Normal 2 5 4 11 2" xfId="31774" xr:uid="{6713B928-F046-4994-8882-38BEC742EB21}"/>
    <cellStyle name="Normal 2 5 4 11 3" xfId="31775" xr:uid="{EDA0377D-D180-4258-93E4-F787AFB91E1D}"/>
    <cellStyle name="Normal 2 5 4 11_AVA DVA EL" xfId="31776" xr:uid="{D3882092-B441-4126-812E-EF015CE93D9C}"/>
    <cellStyle name="Normal 2 5 4 2" xfId="7969" xr:uid="{15C09249-C041-4B34-9144-73AFA2C53030}"/>
    <cellStyle name="Normal 2 5 4 2 10" xfId="31777" xr:uid="{901182A4-AB13-4E61-8B56-FDF477BFA24B}"/>
    <cellStyle name="Normal 2 5 4 2 10 2" xfId="31778" xr:uid="{B157195A-8F84-436B-950B-60DC60F32906}"/>
    <cellStyle name="Normal 2 5 4 2 10 3" xfId="31779" xr:uid="{E80E1D55-C370-4BB6-A56C-2C465603B41C}"/>
    <cellStyle name="Normal 2 5 4 2 10_AVA DVA EL" xfId="31780" xr:uid="{4004B613-043C-41AE-81B1-D94859BF948B}"/>
    <cellStyle name="Normal 2 5 4 2 2" xfId="31781" xr:uid="{98622323-BA46-4FA7-AEE8-CC36A8F134A7}"/>
    <cellStyle name="Normal 2 5 4 2 2 2" xfId="31782" xr:uid="{8FEB734B-3E72-4D4D-9047-78968B279382}"/>
    <cellStyle name="Normal 2 5 4 2 2 2 2" xfId="31783" xr:uid="{4C6C4512-5AFC-4165-A472-837745F91F20}"/>
    <cellStyle name="Normal 2 5 4 2 2 2 3" xfId="31784" xr:uid="{AB2FEFE2-D59B-489F-AD08-478B466766D9}"/>
    <cellStyle name="Normal 2 5 4 2 2 2_AVA DVA EL" xfId="31785" xr:uid="{693775AC-456A-476C-9A65-5EB5165E16CC}"/>
    <cellStyle name="Normal 2 5 4 2 2 3" xfId="31786" xr:uid="{A9E6F9D2-E9C4-4901-98DD-15855A706578}"/>
    <cellStyle name="Normal 2 5 4 2 2 3 2" xfId="31787" xr:uid="{0D57F6E0-B929-48E4-A96C-AA439CBEA9CB}"/>
    <cellStyle name="Normal 2 5 4 2 2 3 3" xfId="31788" xr:uid="{2A6D2454-643E-4876-9C59-F4AD25BB1808}"/>
    <cellStyle name="Normal 2 5 4 2 2 3_AVA DVA EL" xfId="31789" xr:uid="{A719F4D3-B09A-4F6C-8857-93918319DFD4}"/>
    <cellStyle name="Normal 2 5 4 2 2 4" xfId="31790" xr:uid="{77C44B63-F9DA-4A5D-B7A7-5A9890D95010}"/>
    <cellStyle name="Normal 2 5 4 2 2 5" xfId="31791" xr:uid="{4D9CA787-E782-4F40-9660-5435E95ED1BF}"/>
    <cellStyle name="Normal 2 5 4 2 2_AVA DVA EL" xfId="31792" xr:uid="{56A27524-8B32-4527-968C-3A751D149C3A}"/>
    <cellStyle name="Normal 2 5 4 2 3" xfId="31793" xr:uid="{14733E64-E498-4C8E-AB08-5F5F3647A39D}"/>
    <cellStyle name="Normal 2 5 4 2 3 2" xfId="31794" xr:uid="{B017E531-1BD6-4AC7-A6FE-58E948EC1CA4}"/>
    <cellStyle name="Normal 2 5 4 2 3 3" xfId="31795" xr:uid="{D476BCCF-B798-46F8-B5E6-1BD622D26B48}"/>
    <cellStyle name="Normal 2 5 4 2 3_AVA DVA EL" xfId="31796" xr:uid="{1B678605-C574-41E0-B92D-1CB4D800330A}"/>
    <cellStyle name="Normal 2 5 4 2 4" xfId="31797" xr:uid="{E823475B-05CD-4C75-94F8-C879BE3F5572}"/>
    <cellStyle name="Normal 2 5 4 2 4 2" xfId="31798" xr:uid="{7A7CBFAB-4CB1-4FFF-AD1A-699C63C8DC15}"/>
    <cellStyle name="Normal 2 5 4 2 4 3" xfId="31799" xr:uid="{17CC32DF-8A9F-4D62-A71D-7BDC40A02DF4}"/>
    <cellStyle name="Normal 2 5 4 2 4_AVA DVA EL" xfId="31800" xr:uid="{B4FEACA4-C0C2-4A66-837B-CD5974C7F7F0}"/>
    <cellStyle name="Normal 2 5 4 2 5" xfId="31801" xr:uid="{EBB9AA73-CC2C-443B-9D7F-D37C292C1A6E}"/>
    <cellStyle name="Normal 2 5 4 2 5 2" xfId="31802" xr:uid="{B9F95A36-DE26-423A-B4FD-89EE85B498C6}"/>
    <cellStyle name="Normal 2 5 4 2 5 3" xfId="31803" xr:uid="{64FEAAEE-BCAD-4018-84FC-2624DC748DF2}"/>
    <cellStyle name="Normal 2 5 4 2 5_AVA DVA EL" xfId="31804" xr:uid="{7E3CD79F-2DEA-444B-922D-D8B6178412E9}"/>
    <cellStyle name="Normal 2 5 4 2 6" xfId="31805" xr:uid="{FAFB8845-B3DC-4950-B176-E0350FCCFD65}"/>
    <cellStyle name="Normal 2 5 4 2 6 2" xfId="31806" xr:uid="{EEE76431-4FE4-4D81-AD02-F4A2EC41E6CA}"/>
    <cellStyle name="Normal 2 5 4 2 6 3" xfId="31807" xr:uid="{A400ED6A-84C5-463A-9DF3-8F099218411A}"/>
    <cellStyle name="Normal 2 5 4 2 6_AVA DVA EL" xfId="31808" xr:uid="{1B737B43-DD7F-482D-80C2-E2FA84B1136F}"/>
    <cellStyle name="Normal 2 5 4 2 7" xfId="31809" xr:uid="{38850EBD-FC5C-4FA7-8C0B-D4BD80AE496F}"/>
    <cellStyle name="Normal 2 5 4 2 7 2" xfId="31810" xr:uid="{4F70A17D-33B0-49FF-AF26-6D34201AEE3E}"/>
    <cellStyle name="Normal 2 5 4 2 7 3" xfId="31811" xr:uid="{7DC43973-F503-41D7-8A15-961C32CDDE0C}"/>
    <cellStyle name="Normal 2 5 4 2 7_AVA DVA EL" xfId="31812" xr:uid="{7608BE90-74FA-4D3D-9040-339D6F82CCB4}"/>
    <cellStyle name="Normal 2 5 4 2 8" xfId="31813" xr:uid="{E66F13F7-54DF-455D-9421-EA5DC9A6048E}"/>
    <cellStyle name="Normal 2 5 4 2 8 2" xfId="31814" xr:uid="{507021D2-317F-4D06-B56E-F033850A5CA5}"/>
    <cellStyle name="Normal 2 5 4 2 8 3" xfId="31815" xr:uid="{5599774D-657D-492F-B2C0-703F207A27CF}"/>
    <cellStyle name="Normal 2 5 4 2 8_AVA DVA EL" xfId="31816" xr:uid="{2CAE8CBD-E721-4D10-BB33-5D47ECC7629D}"/>
    <cellStyle name="Normal 2 5 4 2 9" xfId="31817" xr:uid="{49D8CEDD-4E8D-464C-88F4-DC09BFD254A7}"/>
    <cellStyle name="Normal 2 5 4 2 9 2" xfId="31818" xr:uid="{17C7460C-A865-4367-9A1B-D238D69D2592}"/>
    <cellStyle name="Normal 2 5 4 2 9 3" xfId="31819" xr:uid="{C5874DC6-74EE-4374-9BE0-C1C0947F794E}"/>
    <cellStyle name="Normal 2 5 4 2 9_AVA DVA EL" xfId="31820" xr:uid="{CE9FC774-9B06-4EF1-B133-2C4152192473}"/>
    <cellStyle name="Normal 2 5 4 2_Balanse bankkonsern" xfId="31821" xr:uid="{854F6647-FB04-4C17-8B56-2F6E3A01EA50}"/>
    <cellStyle name="Normal 2 5 4 3" xfId="31822" xr:uid="{ECA747FE-5513-487C-867D-84E0129F1E30}"/>
    <cellStyle name="Normal 2 5 4 3 2" xfId="31823" xr:uid="{DFBC7B72-1ABB-4845-9D43-C19591B4C15E}"/>
    <cellStyle name="Normal 2 5 4 3 2 2" xfId="31824" xr:uid="{A7F59FB3-C18C-4026-819E-21E3FD04DD4C}"/>
    <cellStyle name="Normal 2 5 4 3 2 3" xfId="31825" xr:uid="{74DD8C0E-9ED4-4321-81B2-DF9D29C5F54A}"/>
    <cellStyle name="Normal 2 5 4 3 2_AVA DVA EL" xfId="31826" xr:uid="{1F7D1386-7E08-4680-A23E-CEF99ED7446B}"/>
    <cellStyle name="Normal 2 5 4 3 3" xfId="31827" xr:uid="{6CCF7B98-3759-4EDA-AF89-82FDA53830C9}"/>
    <cellStyle name="Normal 2 5 4 3 3 2" xfId="31828" xr:uid="{BC6303AD-0467-41DF-8C48-2F26ACA7D79A}"/>
    <cellStyle name="Normal 2 5 4 3 3 3" xfId="31829" xr:uid="{D7195BB3-DBE0-406A-B5CA-30696CD4EA00}"/>
    <cellStyle name="Normal 2 5 4 3 3_AVA DVA EL" xfId="31830" xr:uid="{02DFBBA6-1253-423D-9471-4A3E87521AB7}"/>
    <cellStyle name="Normal 2 5 4 3 4" xfId="31831" xr:uid="{CBF02028-467E-4143-B443-0F52322F8D08}"/>
    <cellStyle name="Normal 2 5 4 3 4 2" xfId="31832" xr:uid="{462D69A4-C1F1-4665-900B-F9CA25628241}"/>
    <cellStyle name="Normal 2 5 4 3 4 3" xfId="31833" xr:uid="{469C28A9-DD76-4BDD-9AA0-550003760D23}"/>
    <cellStyle name="Normal 2 5 4 3 4_AVA DVA EL" xfId="31834" xr:uid="{6317D94C-7F48-4BCB-BF25-97F56181F4CF}"/>
    <cellStyle name="Normal 2 5 4 3_Balanse bankkonsern" xfId="31835" xr:uid="{8BEAC227-B34B-4AEB-B87D-7B90B74B9A5D}"/>
    <cellStyle name="Normal 2 5 4 4" xfId="31836" xr:uid="{F0706576-87DB-4B21-AC26-7EAE65F26449}"/>
    <cellStyle name="Normal 2 5 4 4 2" xfId="31837" xr:uid="{2C143EB2-D8B5-46A4-9EF4-E434B663ECD5}"/>
    <cellStyle name="Normal 2 5 4 4 3" xfId="31838" xr:uid="{D8F282AD-904E-4E3D-A920-4F9CE5FEE808}"/>
    <cellStyle name="Normal 2 5 4 4_AVA DVA EL" xfId="31839" xr:uid="{01B6032F-A994-4EBE-AA17-84DF18A4277A}"/>
    <cellStyle name="Normal 2 5 4 5" xfId="31840" xr:uid="{190717B9-1F5C-4D33-8E0C-295801AE1A63}"/>
    <cellStyle name="Normal 2 5 4 5 2" xfId="31841" xr:uid="{4F95D31D-9AF5-4549-819C-AAF4A05A5714}"/>
    <cellStyle name="Normal 2 5 4 5 3" xfId="31842" xr:uid="{29BD1FBC-E3CA-499A-B290-417A6A1D9201}"/>
    <cellStyle name="Normal 2 5 4 5_AVA DVA EL" xfId="31843" xr:uid="{5F8FA0F2-ACEE-46D9-9188-412C7EC4D7F8}"/>
    <cellStyle name="Normal 2 5 4 6" xfId="31844" xr:uid="{F92D76EB-82BF-46DD-B793-C15BA1705EB9}"/>
    <cellStyle name="Normal 2 5 4 6 2" xfId="31845" xr:uid="{E81936F7-0002-4573-8F6B-3A7DC89490BC}"/>
    <cellStyle name="Normal 2 5 4 6 3" xfId="31846" xr:uid="{5C93D1B3-7825-4C17-864A-D1904D085C2F}"/>
    <cellStyle name="Normal 2 5 4 6_AVA DVA EL" xfId="31847" xr:uid="{B35B53D2-43D0-4385-A1EA-E9173D189012}"/>
    <cellStyle name="Normal 2 5 4 7" xfId="31848" xr:uid="{25490A24-EE4C-4CC6-B819-619CD9586B05}"/>
    <cellStyle name="Normal 2 5 4 7 2" xfId="31849" xr:uid="{CFD5BA9F-FB67-437D-82DA-7F2FEEC71C58}"/>
    <cellStyle name="Normal 2 5 4 7 3" xfId="31850" xr:uid="{8B35DA41-C527-4206-A22C-7BE507937F65}"/>
    <cellStyle name="Normal 2 5 4 7_AVA DVA EL" xfId="31851" xr:uid="{EFE3994F-6F44-415C-B210-C021F26EC0B7}"/>
    <cellStyle name="Normal 2 5 4 8" xfId="31852" xr:uid="{2B804F08-E383-43DB-AD94-719205CAD513}"/>
    <cellStyle name="Normal 2 5 4 8 2" xfId="31853" xr:uid="{985C735C-5DED-4407-BE96-34E76FA67392}"/>
    <cellStyle name="Normal 2 5 4 8 3" xfId="31854" xr:uid="{7940DBBD-ECE8-4EC3-92F2-7411A52220A7}"/>
    <cellStyle name="Normal 2 5 4 8_AVA DVA EL" xfId="31855" xr:uid="{159D5700-41AD-4E1C-B5A9-2333057889CE}"/>
    <cellStyle name="Normal 2 5 4 9" xfId="31856" xr:uid="{8B41BC9B-2DD7-4C61-8BEA-4FAB0AB74FB4}"/>
    <cellStyle name="Normal 2 5 4 9 2" xfId="31857" xr:uid="{5CE674E0-F69D-47CF-8CEE-45A7A18AA1D6}"/>
    <cellStyle name="Normal 2 5 4 9 3" xfId="31858" xr:uid="{8BB9073C-FCC8-4AA1-B886-74627D602D06}"/>
    <cellStyle name="Normal 2 5 4 9_AVA DVA EL" xfId="31859" xr:uid="{C7D4E77E-4A01-405C-9205-6869390096AC}"/>
    <cellStyle name="Normal 2 5 4_3. Chng in credit spreads" xfId="7970" xr:uid="{F17C71EB-3F53-42EA-85DD-B7BE50E09D8A}"/>
    <cellStyle name="Normal 2 5 5" xfId="7971" xr:uid="{E3A2D116-C2F6-4F9A-BB33-11259F96A007}"/>
    <cellStyle name="Normal 2 5 5 10" xfId="31860" xr:uid="{9949B0FA-4713-4398-90F5-F9895C2567DB}"/>
    <cellStyle name="Normal 2 5 5 10 2" xfId="31861" xr:uid="{BA129DD0-28B3-4CFC-B9D3-2E89228098B1}"/>
    <cellStyle name="Normal 2 5 5 10 3" xfId="31862" xr:uid="{B45A44F0-D7EF-4F2C-8F38-C590A4D30950}"/>
    <cellStyle name="Normal 2 5 5 10_AVA DVA EL" xfId="31863" xr:uid="{DBE5E62E-B8D1-4F04-AA00-2756271B1205}"/>
    <cellStyle name="Normal 2 5 5 11" xfId="31864" xr:uid="{9D18E9D5-FD68-4F74-9635-DD7B1BFFC783}"/>
    <cellStyle name="Normal 2 5 5 11 2" xfId="31865" xr:uid="{0B32C0B6-8A03-4B4F-8F31-20BAFAF05C58}"/>
    <cellStyle name="Normal 2 5 5 11 3" xfId="31866" xr:uid="{C0817E03-6F90-4A97-8B40-B7AA865218C9}"/>
    <cellStyle name="Normal 2 5 5 11_AVA DVA EL" xfId="31867" xr:uid="{556B700B-B353-4740-AC31-EB8B05622ED5}"/>
    <cellStyle name="Normal 2 5 5 2" xfId="7972" xr:uid="{3B8098AF-7748-4366-87E8-65E99F48B56E}"/>
    <cellStyle name="Normal 2 5 5 2 10" xfId="31868" xr:uid="{B8871199-83F9-484D-83A2-C920F724BB2F}"/>
    <cellStyle name="Normal 2 5 5 2 10 2" xfId="31869" xr:uid="{17E01B0F-AD51-4AAA-8018-16C9E8314697}"/>
    <cellStyle name="Normal 2 5 5 2 10 3" xfId="31870" xr:uid="{19701143-4E08-4991-8A85-DA9E5BA86EF8}"/>
    <cellStyle name="Normal 2 5 5 2 10_AVA DVA EL" xfId="31871" xr:uid="{C8AD8E89-3822-4C59-BFBB-37BD3955919B}"/>
    <cellStyle name="Normal 2 5 5 2 2" xfId="31872" xr:uid="{366C0A98-326A-43FD-BD61-094A13F491BB}"/>
    <cellStyle name="Normal 2 5 5 2 2 2" xfId="31873" xr:uid="{1D4CCEFC-2151-40EF-BA95-0808E5D1DC9D}"/>
    <cellStyle name="Normal 2 5 5 2 2 2 2" xfId="31874" xr:uid="{0A96D30B-E9F9-49CA-9AD1-16CD2A0821CA}"/>
    <cellStyle name="Normal 2 5 5 2 2 2 3" xfId="31875" xr:uid="{49467777-5F2E-4F0B-9677-B2A06ABC8358}"/>
    <cellStyle name="Normal 2 5 5 2 2 2_AVA DVA EL" xfId="31876" xr:uid="{ED4F8DB0-82F0-477F-91F3-A553C9116382}"/>
    <cellStyle name="Normal 2 5 5 2 2 3" xfId="31877" xr:uid="{02B58109-9F42-4070-87D5-1ACFA71748F7}"/>
    <cellStyle name="Normal 2 5 5 2 2 3 2" xfId="31878" xr:uid="{3CE95755-FB23-474D-AC72-75F008B4E947}"/>
    <cellStyle name="Normal 2 5 5 2 2 3 3" xfId="31879" xr:uid="{2EDA47E9-5C45-43F0-8510-C97C99F12D94}"/>
    <cellStyle name="Normal 2 5 5 2 2 3_AVA DVA EL" xfId="31880" xr:uid="{18873617-79DC-4B2A-8593-E893FF1FE30C}"/>
    <cellStyle name="Normal 2 5 5 2 2 4" xfId="31881" xr:uid="{4D1F993D-9644-4734-A815-13CCF698E007}"/>
    <cellStyle name="Normal 2 5 5 2 2 5" xfId="31882" xr:uid="{BC44C0BB-7560-471B-A40E-52099F964EF5}"/>
    <cellStyle name="Normal 2 5 5 2 2_AVA DVA EL" xfId="31883" xr:uid="{945D3554-D44D-4CF0-81EC-4C2DD9BDF79A}"/>
    <cellStyle name="Normal 2 5 5 2 3" xfId="31884" xr:uid="{049B5DD1-CD89-40D6-938B-3EB7DB41EF46}"/>
    <cellStyle name="Normal 2 5 5 2 3 2" xfId="31885" xr:uid="{825D65D1-E2E9-4E0D-AA6A-3E771907E5C8}"/>
    <cellStyle name="Normal 2 5 5 2 3 3" xfId="31886" xr:uid="{56D616EA-9908-426F-91A7-017B879BA4C0}"/>
    <cellStyle name="Normal 2 5 5 2 3_AVA DVA EL" xfId="31887" xr:uid="{226A295F-FA5C-4BF2-923F-4B95142F4B4F}"/>
    <cellStyle name="Normal 2 5 5 2 4" xfId="31888" xr:uid="{043B1347-AFD2-46AE-B8BF-02B9ED753079}"/>
    <cellStyle name="Normal 2 5 5 2 4 2" xfId="31889" xr:uid="{559B3099-9971-4000-AA36-BE9DCD85AC2D}"/>
    <cellStyle name="Normal 2 5 5 2 4 3" xfId="31890" xr:uid="{3CB093F4-F55A-4FF7-BEFA-431EFB6994FC}"/>
    <cellStyle name="Normal 2 5 5 2 4_AVA DVA EL" xfId="31891" xr:uid="{73A2799A-3D54-4BC3-A75C-B7A8073102F4}"/>
    <cellStyle name="Normal 2 5 5 2 5" xfId="31892" xr:uid="{F9A61066-58E9-4B88-B3E6-A5F7E3A8AF11}"/>
    <cellStyle name="Normal 2 5 5 2 5 2" xfId="31893" xr:uid="{C2111238-5E90-4CE2-80CF-1C9A487DA9DC}"/>
    <cellStyle name="Normal 2 5 5 2 5 3" xfId="31894" xr:uid="{10507488-BB77-4709-B479-C31574FC4E4F}"/>
    <cellStyle name="Normal 2 5 5 2 5_AVA DVA EL" xfId="31895" xr:uid="{B1DFF45B-9556-48D7-9B49-6F8F216FBDFB}"/>
    <cellStyle name="Normal 2 5 5 2 6" xfId="31896" xr:uid="{1978A607-F93E-4157-B7AB-B9517A6E7A1A}"/>
    <cellStyle name="Normal 2 5 5 2 6 2" xfId="31897" xr:uid="{2F82B259-67C3-4EDF-97A8-B94453B23579}"/>
    <cellStyle name="Normal 2 5 5 2 6 3" xfId="31898" xr:uid="{695A1BA7-A5E8-4959-96B5-6867DD50B1CC}"/>
    <cellStyle name="Normal 2 5 5 2 6_AVA DVA EL" xfId="31899" xr:uid="{E8A3E27C-E3B4-4AD8-9C7D-70597EBFC875}"/>
    <cellStyle name="Normal 2 5 5 2 7" xfId="31900" xr:uid="{44515DAA-2196-4C8D-9A45-D8D219511F00}"/>
    <cellStyle name="Normal 2 5 5 2 7 2" xfId="31901" xr:uid="{AA9180FF-CFAB-429B-A798-BDB891EB3238}"/>
    <cellStyle name="Normal 2 5 5 2 7 3" xfId="31902" xr:uid="{C2EDCF7D-E922-4C4C-8458-8CB7C3AF19D6}"/>
    <cellStyle name="Normal 2 5 5 2 7_AVA DVA EL" xfId="31903" xr:uid="{DC3852D5-7F18-4663-A2F1-6E338D961E4F}"/>
    <cellStyle name="Normal 2 5 5 2 8" xfId="31904" xr:uid="{01C59DBA-6667-4D37-9E3A-132749622323}"/>
    <cellStyle name="Normal 2 5 5 2 8 2" xfId="31905" xr:uid="{C4588000-A38A-419A-9194-9472ECD6EBA5}"/>
    <cellStyle name="Normal 2 5 5 2 8 3" xfId="31906" xr:uid="{09057C22-BF75-4DE1-9F30-459394DBB979}"/>
    <cellStyle name="Normal 2 5 5 2 8_AVA DVA EL" xfId="31907" xr:uid="{305BC959-22F2-4961-867A-D3F38A2C8406}"/>
    <cellStyle name="Normal 2 5 5 2 9" xfId="31908" xr:uid="{EE248C1F-C02E-4CEB-A905-437C388495F6}"/>
    <cellStyle name="Normal 2 5 5 2 9 2" xfId="31909" xr:uid="{1192DCF7-4F1C-4790-AD03-AB147D2C4288}"/>
    <cellStyle name="Normal 2 5 5 2 9 3" xfId="31910" xr:uid="{F095AC19-199E-4F39-86D2-9DAABBD52951}"/>
    <cellStyle name="Normal 2 5 5 2 9_AVA DVA EL" xfId="31911" xr:uid="{CD159CF6-B99B-4DA8-A0A0-A1A0DE13889E}"/>
    <cellStyle name="Normal 2 5 5 2_Balanse bankkonsern" xfId="31912" xr:uid="{611431FC-ABA7-4986-BC4F-B6D556C040F9}"/>
    <cellStyle name="Normal 2 5 5 3" xfId="31913" xr:uid="{7310F4DC-1DFA-48B1-8885-17C185693FA5}"/>
    <cellStyle name="Normal 2 5 5 3 2" xfId="31914" xr:uid="{17D6156B-D47F-4ECE-84B3-42EA3A1D6D3A}"/>
    <cellStyle name="Normal 2 5 5 3 2 2" xfId="31915" xr:uid="{EB8C8E74-D43F-4AB4-A76D-8E0DC195169B}"/>
    <cellStyle name="Normal 2 5 5 3 2 3" xfId="31916" xr:uid="{2BA9CDBF-68B4-41D6-B17D-FCCC903E2163}"/>
    <cellStyle name="Normal 2 5 5 3 2_AVA DVA EL" xfId="31917" xr:uid="{1C022DA5-2A31-4DCC-B9DF-9AAD5A310F07}"/>
    <cellStyle name="Normal 2 5 5 3 3" xfId="31918" xr:uid="{22199A51-270D-4AEA-B194-BF838C762E7A}"/>
    <cellStyle name="Normal 2 5 5 3 3 2" xfId="31919" xr:uid="{C2DD9FAB-CFC4-420C-B01C-C35F6DDA37E2}"/>
    <cellStyle name="Normal 2 5 5 3 3 3" xfId="31920" xr:uid="{88D4DA41-3EB8-432F-9A17-6C1204FECA68}"/>
    <cellStyle name="Normal 2 5 5 3 3_AVA DVA EL" xfId="31921" xr:uid="{E8770A36-E825-4FBD-9284-9DB9A03C8E35}"/>
    <cellStyle name="Normal 2 5 5 3 4" xfId="31922" xr:uid="{E62DE113-8748-4A45-BDD0-E2735A07D0B4}"/>
    <cellStyle name="Normal 2 5 5 3 4 2" xfId="31923" xr:uid="{E9218AE7-BD86-4664-B378-BBB7A0719028}"/>
    <cellStyle name="Normal 2 5 5 3 4 3" xfId="31924" xr:uid="{EA89E249-47DA-4CE2-A690-6ED5AFAE1356}"/>
    <cellStyle name="Normal 2 5 5 3 4_AVA DVA EL" xfId="31925" xr:uid="{3C5D78B7-AB5D-4576-88A7-99CD96782269}"/>
    <cellStyle name="Normal 2 5 5 3_Balanse bankkonsern" xfId="31926" xr:uid="{8B3FA0AF-6DE7-407D-B240-E6BE68EE773A}"/>
    <cellStyle name="Normal 2 5 5 4" xfId="31927" xr:uid="{67CEA777-8F9C-49AD-B13C-3420C70EEC4C}"/>
    <cellStyle name="Normal 2 5 5 4 2" xfId="31928" xr:uid="{8159CCB6-7523-4CB8-B602-FEF6C9CF8A80}"/>
    <cellStyle name="Normal 2 5 5 4 3" xfId="31929" xr:uid="{72ECDAE4-DC62-49E0-90B1-DB0270F937CA}"/>
    <cellStyle name="Normal 2 5 5 4_AVA DVA EL" xfId="31930" xr:uid="{E7057144-F552-428A-BFF2-6A37E63F6A33}"/>
    <cellStyle name="Normal 2 5 5 5" xfId="31931" xr:uid="{0BF2881C-A2A7-42A2-8A35-EE9AD56B920E}"/>
    <cellStyle name="Normal 2 5 5 5 2" xfId="31932" xr:uid="{3D230F6A-D98D-454D-BAD7-9970C96CEB19}"/>
    <cellStyle name="Normal 2 5 5 5 3" xfId="31933" xr:uid="{883343AC-4879-4F9A-B447-D1E77B9AAD98}"/>
    <cellStyle name="Normal 2 5 5 5_AVA DVA EL" xfId="31934" xr:uid="{DD7A5796-9D54-4DDB-8362-DC8A1D2BF571}"/>
    <cellStyle name="Normal 2 5 5 6" xfId="31935" xr:uid="{A142F29C-54BF-4DA8-BC93-C3A278E00C2A}"/>
    <cellStyle name="Normal 2 5 5 6 2" xfId="31936" xr:uid="{C763CA9A-87A8-446B-914E-0CDE334D60E5}"/>
    <cellStyle name="Normal 2 5 5 6 3" xfId="31937" xr:uid="{CBA2AB12-F994-4ACB-AA01-8E947C598AA2}"/>
    <cellStyle name="Normal 2 5 5 6_AVA DVA EL" xfId="31938" xr:uid="{307E7D28-06CD-40B2-AE98-2E4B56BAEA62}"/>
    <cellStyle name="Normal 2 5 5 7" xfId="31939" xr:uid="{794C4C45-6104-466F-9078-ED16CC0390AA}"/>
    <cellStyle name="Normal 2 5 5 7 2" xfId="31940" xr:uid="{294FFF39-922F-437A-A09A-ED46476B0F2E}"/>
    <cellStyle name="Normal 2 5 5 7 3" xfId="31941" xr:uid="{3A2D663C-AA6B-4F6F-A652-AD2A9062E354}"/>
    <cellStyle name="Normal 2 5 5 7_AVA DVA EL" xfId="31942" xr:uid="{5F28C7D0-1A19-4822-9A9B-F77ECC906725}"/>
    <cellStyle name="Normal 2 5 5 8" xfId="31943" xr:uid="{FC0EEEB5-E1E3-4C37-B0F7-A06ABEBB5140}"/>
    <cellStyle name="Normal 2 5 5 8 2" xfId="31944" xr:uid="{9C742517-98AC-4B49-B1FE-4C1AF08CA820}"/>
    <cellStyle name="Normal 2 5 5 8 3" xfId="31945" xr:uid="{D04D14D7-C78C-4F25-B3B1-6CFCD5FC9343}"/>
    <cellStyle name="Normal 2 5 5 8_AVA DVA EL" xfId="31946" xr:uid="{D2947B57-5379-488C-B255-84F0ABFB3C8E}"/>
    <cellStyle name="Normal 2 5 5 9" xfId="31947" xr:uid="{4A1F97A4-2C4A-45CE-A616-82A36775A5C7}"/>
    <cellStyle name="Normal 2 5 5 9 2" xfId="31948" xr:uid="{DB6CD702-0C1E-488F-998B-F12D787961CE}"/>
    <cellStyle name="Normal 2 5 5 9 3" xfId="31949" xr:uid="{69DC90E8-82DC-4975-B487-9FE6DF63E73C}"/>
    <cellStyle name="Normal 2 5 5 9_AVA DVA EL" xfId="31950" xr:uid="{E1205D8E-E035-4347-9088-865AF9103D94}"/>
    <cellStyle name="Normal 2 5 5_3. Chng in credit spreads" xfId="7973" xr:uid="{D8906D03-0BCE-4251-9A88-5A9D1B0B2708}"/>
    <cellStyle name="Normal 2 5 6" xfId="7974" xr:uid="{20CD7EC8-8E28-4CE6-B475-B19A73ED8464}"/>
    <cellStyle name="Normal 2 5 6 10" xfId="31951" xr:uid="{FF0EC561-EE14-4D40-8E1A-B142064A93FE}"/>
    <cellStyle name="Normal 2 5 6 10 2" xfId="31952" xr:uid="{BF3937BE-FC19-4E6D-B65E-11CB767523D5}"/>
    <cellStyle name="Normal 2 5 6 10 3" xfId="31953" xr:uid="{B12562FC-E90D-454D-882E-AB12EDEE5852}"/>
    <cellStyle name="Normal 2 5 6 10_AVA DVA EL" xfId="31954" xr:uid="{E46134D6-C29B-49AF-BA82-AB2D280DB45E}"/>
    <cellStyle name="Normal 2 5 6 2" xfId="7975" xr:uid="{91DAAC2F-5B49-4CD6-8085-54DC3ABFEFF4}"/>
    <cellStyle name="Normal 2 5 6 2 2" xfId="31955" xr:uid="{C35EE39F-D2A6-4F23-9563-66DE8C4BE71C}"/>
    <cellStyle name="Normal 2 5 6 2 2 2" xfId="31956" xr:uid="{3DF87C79-7628-485C-BBB1-13027DD2CE9A}"/>
    <cellStyle name="Normal 2 5 6 2 2 3" xfId="31957" xr:uid="{8C4C566E-E751-4738-83EA-859C01734D32}"/>
    <cellStyle name="Normal 2 5 6 2 2_AVA DVA EL" xfId="31958" xr:uid="{A0B51F6C-4519-46E0-9AC6-1FBD668554A9}"/>
    <cellStyle name="Normal 2 5 6 2 3" xfId="31959" xr:uid="{5494DF6C-6870-4874-8299-0790F33F52A9}"/>
    <cellStyle name="Normal 2 5 6 2 3 2" xfId="31960" xr:uid="{7A0A8BEF-C9C9-4303-BC59-E644A5652DFD}"/>
    <cellStyle name="Normal 2 5 6 2 3 3" xfId="31961" xr:uid="{3B16434C-9545-4D77-AF93-D7B1826F5DAE}"/>
    <cellStyle name="Normal 2 5 6 2 3_AVA DVA EL" xfId="31962" xr:uid="{C0E8AA8B-7720-4267-B0A6-EA7724983DAB}"/>
    <cellStyle name="Normal 2 5 6 2 4" xfId="31963" xr:uid="{8EB589C1-BD32-41CB-B879-D827FC8D6D2C}"/>
    <cellStyle name="Normal 2 5 6 2 4 2" xfId="31964" xr:uid="{3A36A0C5-0C2A-4D33-851E-D6B8887D8CB6}"/>
    <cellStyle name="Normal 2 5 6 2 4 3" xfId="31965" xr:uid="{93EE1591-28E2-4542-ABF6-9B5858E710AD}"/>
    <cellStyle name="Normal 2 5 6 2 4_AVA DVA EL" xfId="31966" xr:uid="{E1358EE5-A03C-413C-8225-F39F7F2A86BF}"/>
    <cellStyle name="Normal 2 5 6 2_Balanse bankkonsern" xfId="31967" xr:uid="{347D3A86-1B11-4209-807B-E31178C2686C}"/>
    <cellStyle name="Normal 2 5 6 3" xfId="31968" xr:uid="{8A04E6F3-C540-4367-8858-E49CF1AC1907}"/>
    <cellStyle name="Normal 2 5 6 3 2" xfId="31969" xr:uid="{C7994D96-E142-4B0D-A31F-1BEF2BFFEDF7}"/>
    <cellStyle name="Normal 2 5 6 3 2 2" xfId="31970" xr:uid="{CF500D01-D86B-4D07-8BDD-8CD61B024EF4}"/>
    <cellStyle name="Normal 2 5 6 3 2 3" xfId="31971" xr:uid="{41D1BB5B-3796-48B2-B467-50478C11D95C}"/>
    <cellStyle name="Normal 2 5 6 3 2_AVA DVA EL" xfId="31972" xr:uid="{E7DEF9B6-288D-4C4E-A621-F25C1592506A}"/>
    <cellStyle name="Normal 2 5 6 3_Balanse bankkonsern" xfId="31973" xr:uid="{5FA7DB86-ED8E-40AC-8A65-62844A9D626E}"/>
    <cellStyle name="Normal 2 5 6 4" xfId="31974" xr:uid="{938F5F97-330E-4426-8772-04C1B63DAE62}"/>
    <cellStyle name="Normal 2 5 6 4 2" xfId="31975" xr:uid="{C5710D22-83A6-4415-B881-7BD014C94F32}"/>
    <cellStyle name="Normal 2 5 6 4 3" xfId="31976" xr:uid="{6740EA04-E0C4-4A6D-87A8-9CC250A64B67}"/>
    <cellStyle name="Normal 2 5 6 4_AVA DVA EL" xfId="31977" xr:uid="{8849BAD0-02C5-4F31-B54F-EA023DF19AE0}"/>
    <cellStyle name="Normal 2 5 6 5" xfId="31978" xr:uid="{854FD4A9-0E20-40B6-BA62-635E5525F22A}"/>
    <cellStyle name="Normal 2 5 6 5 2" xfId="31979" xr:uid="{43EE750D-B7F2-4AA3-A93B-9003D758DA52}"/>
    <cellStyle name="Normal 2 5 6 5 3" xfId="31980" xr:uid="{BD7BEA02-E1D1-4B4A-A31E-7EFBE6181A9E}"/>
    <cellStyle name="Normal 2 5 6 5_AVA DVA EL" xfId="31981" xr:uid="{22C18F2E-632B-4C10-A5BB-EFADD158E711}"/>
    <cellStyle name="Normal 2 5 6 6" xfId="31982" xr:uid="{C8C74C2A-EE8B-4970-ACA7-9FBCEA59300D}"/>
    <cellStyle name="Normal 2 5 6 6 2" xfId="31983" xr:uid="{157AA135-24F9-4138-81BF-77C7580D7CF5}"/>
    <cellStyle name="Normal 2 5 6 6 3" xfId="31984" xr:uid="{B9834AE1-69C2-4B91-B476-143FEE983EDA}"/>
    <cellStyle name="Normal 2 5 6 6_AVA DVA EL" xfId="31985" xr:uid="{3791CFFE-9458-4FDA-B79C-FC2D3242AEBD}"/>
    <cellStyle name="Normal 2 5 6 7" xfId="31986" xr:uid="{625A9645-4985-4720-9F5B-F7C94605166F}"/>
    <cellStyle name="Normal 2 5 6 7 2" xfId="31987" xr:uid="{4016FEFF-975A-4F12-84BF-F867F5B0AC96}"/>
    <cellStyle name="Normal 2 5 6 7 3" xfId="31988" xr:uid="{C069596D-D3FA-4DDE-9BEA-2E3731902826}"/>
    <cellStyle name="Normal 2 5 6 7_AVA DVA EL" xfId="31989" xr:uid="{14629AF5-4FB6-48DC-99AD-B82C7A688EF9}"/>
    <cellStyle name="Normal 2 5 6 8" xfId="31990" xr:uid="{DC65D677-F5F3-427D-AE60-880466E28435}"/>
    <cellStyle name="Normal 2 5 6 8 2" xfId="31991" xr:uid="{02F4DFF3-D4F9-4641-85D5-2935CE77D586}"/>
    <cellStyle name="Normal 2 5 6 8 3" xfId="31992" xr:uid="{CB7736EC-4F74-484F-B707-4EAD1C90FCA0}"/>
    <cellStyle name="Normal 2 5 6 8_AVA DVA EL" xfId="31993" xr:uid="{6416A8C1-9008-4B4B-8E71-F6466B984561}"/>
    <cellStyle name="Normal 2 5 6 9" xfId="31994" xr:uid="{6BE6CCB9-BC4D-418C-AF41-B7AEFCC6490E}"/>
    <cellStyle name="Normal 2 5 6 9 2" xfId="31995" xr:uid="{D43CC148-E9E4-4FC9-B2E5-D75F1D2E0016}"/>
    <cellStyle name="Normal 2 5 6 9 3" xfId="31996" xr:uid="{74017AC0-D1EC-47C2-805E-87981F237DA9}"/>
    <cellStyle name="Normal 2 5 6 9_AVA DVA EL" xfId="31997" xr:uid="{079C0EAE-BA56-4BD2-8971-26C9F58A1550}"/>
    <cellStyle name="Normal 2 5 6_3. Chng in credit spreads" xfId="7976" xr:uid="{983111FA-B36F-43AB-B95B-6DAFE8771941}"/>
    <cellStyle name="Normal 2 5 7" xfId="31998" xr:uid="{60861C3E-8670-4583-B9E2-5E610345AB35}"/>
    <cellStyle name="Normal 2 5 7 2" xfId="31999" xr:uid="{1CF58A8F-6772-475F-AC33-1E8364ABE5D0}"/>
    <cellStyle name="Normal 2 5 7 2 2" xfId="32000" xr:uid="{57524AAE-4053-408A-B0AD-087C7C4926B1}"/>
    <cellStyle name="Normal 2 5 7 2 3" xfId="32001" xr:uid="{39DA18B6-9242-48D7-9C40-36EE32A3BFC6}"/>
    <cellStyle name="Normal 2 5 7 2_AVA DVA EL" xfId="32002" xr:uid="{EC74A9A1-6F29-4540-B353-BA628E5784C5}"/>
    <cellStyle name="Normal 2 5 7 3" xfId="32003" xr:uid="{A61FC7F1-FDB8-4489-8C33-C054040BD87F}"/>
    <cellStyle name="Normal 2 5 7 3 2" xfId="32004" xr:uid="{8B934323-E1AC-4C77-9E9B-F82B676961CC}"/>
    <cellStyle name="Normal 2 5 7 3 3" xfId="32005" xr:uid="{044D5A41-8010-48C4-B72F-469826B54D7E}"/>
    <cellStyle name="Normal 2 5 7 3_AVA DVA EL" xfId="32006" xr:uid="{78CB8A8B-838B-4919-9B0B-820257F6F690}"/>
    <cellStyle name="Normal 2 5 7 4" xfId="32007" xr:uid="{B647E785-484B-49C4-9BEE-90C27465FF12}"/>
    <cellStyle name="Normal 2 5 7 4 2" xfId="32008" xr:uid="{93D8857B-6663-4A38-AC1C-4E819DD2684B}"/>
    <cellStyle name="Normal 2 5 7 4 3" xfId="32009" xr:uid="{375FC820-6CF0-4D05-BCDD-B2249B751F82}"/>
    <cellStyle name="Normal 2 5 7 4_AVA DVA EL" xfId="32010" xr:uid="{018F9300-DC3E-4892-AD41-6870BCE04EC3}"/>
    <cellStyle name="Normal 2 5 7_Balanse bankkonsern" xfId="32011" xr:uid="{B72D3503-1F5E-42A4-98C8-562B8ED70B56}"/>
    <cellStyle name="Normal 2 5 8" xfId="32012" xr:uid="{A6C6AD5A-EC89-4B8B-A98B-C591B1C32DC9}"/>
    <cellStyle name="Normal 2 5 8 2" xfId="32013" xr:uid="{54CCB373-27A3-4DC9-B6E7-1624110BD540}"/>
    <cellStyle name="Normal 2 5 8 2 2" xfId="32014" xr:uid="{7C735F0F-A476-415A-AB12-0333B27E2171}"/>
    <cellStyle name="Normal 2 5 8 2 3" xfId="32015" xr:uid="{61CE0F9D-595E-49FD-80DF-DC68E0FE1934}"/>
    <cellStyle name="Normal 2 5 8 2_AVA DVA EL" xfId="32016" xr:uid="{1BBBEFE7-5CE3-458D-928A-4FCF63E540EF}"/>
    <cellStyle name="Normal 2 5 8 3" xfId="32017" xr:uid="{5CDB949A-DCC5-428E-B986-51622996EEF3}"/>
    <cellStyle name="Normal 2 5 8 3 2" xfId="32018" xr:uid="{06CB2B7D-F5D5-42F9-A4A6-59B3E39D07BC}"/>
    <cellStyle name="Normal 2 5 8 3 3" xfId="32019" xr:uid="{B9C109D1-15D4-40FE-B3C4-9B2AACC48858}"/>
    <cellStyle name="Normal 2 5 8 3_AVA DVA EL" xfId="32020" xr:uid="{D8E2F32D-7066-41E1-AB87-3580E13E2862}"/>
    <cellStyle name="Normal 2 5 8 4" xfId="32021" xr:uid="{8FF7E855-E69A-4DD0-B70C-B56CB4724760}"/>
    <cellStyle name="Normal 2 5 8 4 2" xfId="32022" xr:uid="{349E8FE3-F752-47B8-A0E7-19E27F59CA71}"/>
    <cellStyle name="Normal 2 5 8 4 3" xfId="32023" xr:uid="{B6FEE509-38EC-432F-912E-77F11C1E8B5B}"/>
    <cellStyle name="Normal 2 5 8 4_AVA DVA EL" xfId="32024" xr:uid="{8E888F14-D3EF-4D74-9ACE-565B43CCDC97}"/>
    <cellStyle name="Normal 2 5 8_Balanse bankkonsern" xfId="32025" xr:uid="{1F401AC8-FCE9-4782-85C6-24837B52DF5D}"/>
    <cellStyle name="Normal 2 5 9" xfId="32026" xr:uid="{45524948-B923-48E7-9076-036BC3EDC561}"/>
    <cellStyle name="Normal 2 5 9 2" xfId="32027" xr:uid="{C893EA18-5614-4540-A130-E42D48C51C1C}"/>
    <cellStyle name="Normal 2 5 9 2 2" xfId="32028" xr:uid="{67A1B337-895F-46DC-9692-EA9E24EFB9DD}"/>
    <cellStyle name="Normal 2 5 9 2 3" xfId="32029" xr:uid="{043ACA65-0EA7-4D21-9661-34D233DE8ABD}"/>
    <cellStyle name="Normal 2 5 9 2_AVA DVA EL" xfId="32030" xr:uid="{D6F5F5D2-DAFC-4926-BD02-71FF4B239138}"/>
    <cellStyle name="Normal 2 5 9 3" xfId="32031" xr:uid="{31D96F1F-BBCF-4324-A86F-EB4906027F3A}"/>
    <cellStyle name="Normal 2 5 9_AVA DVA EL" xfId="32032" xr:uid="{35104A7A-C2B2-4B68-80A1-D7AD12C1E080}"/>
    <cellStyle name="Normal 2 5_3. Chng in credit spreads" xfId="7977" xr:uid="{F1DD879A-5A5E-4D49-993E-8448D566DAA0}"/>
    <cellStyle name="Normal 2 50" xfId="32033" xr:uid="{10F173F4-6198-45DB-BDA3-3D5C0D5E3194}"/>
    <cellStyle name="Normal 2 51" xfId="32034" xr:uid="{2C30467A-EFB4-4A91-A557-C71B28026937}"/>
    <cellStyle name="Normal 2 52" xfId="32035" xr:uid="{A1CE3E84-F643-4DFD-A67D-06E486317341}"/>
    <cellStyle name="Normal 2 53" xfId="32036" xr:uid="{559423C3-CAB3-4683-805B-218836C682F3}"/>
    <cellStyle name="Normal 2 6" xfId="7978" xr:uid="{B90E4579-B105-4655-B501-97DD0DBCEB7D}"/>
    <cellStyle name="Normal 2 6 2" xfId="7979" xr:uid="{167D03AC-3B04-45C3-8400-4EF7A9587E06}"/>
    <cellStyle name="Normal 2 6 2 10" xfId="32037" xr:uid="{F4379643-6A01-4594-ABCB-80B5C3C7302A}"/>
    <cellStyle name="Normal 2 6 2 10 2" xfId="32038" xr:uid="{73D543F9-9714-4FB2-992F-0CBE2926BD17}"/>
    <cellStyle name="Normal 2 6 2 10 3" xfId="32039" xr:uid="{720A7864-B6E2-44C7-AE3F-7F6AF4DBA6B5}"/>
    <cellStyle name="Normal 2 6 2 10_AVA DVA EL" xfId="32040" xr:uid="{D571CBF7-CBA7-4F7E-8E4E-3C32DA4D6B99}"/>
    <cellStyle name="Normal 2 6 2 11" xfId="32041" xr:uid="{BA776C67-4B50-4D13-A104-212BABF2D040}"/>
    <cellStyle name="Normal 2 6 2 2" xfId="7980" xr:uid="{BB3466A4-CBD4-4005-AE62-2572C29D8249}"/>
    <cellStyle name="Normal 2 6 2 2 10" xfId="32042" xr:uid="{8FDAABFE-6DAB-478E-93CB-596CE6152450}"/>
    <cellStyle name="Normal 2 6 2 2 10 2" xfId="32043" xr:uid="{F0855EC4-4F44-4992-911F-40BB57B4829B}"/>
    <cellStyle name="Normal 2 6 2 2 10 3" xfId="32044" xr:uid="{1BB32020-1503-41D4-8E72-32E4F90EEB5D}"/>
    <cellStyle name="Normal 2 6 2 2 10_AVA DVA EL" xfId="32045" xr:uid="{5BFC831D-F6A0-431A-8347-8E6FA513DB38}"/>
    <cellStyle name="Normal 2 6 2 2 11" xfId="32046" xr:uid="{28311920-324F-4320-8FA6-64ADB14577F4}"/>
    <cellStyle name="Normal 2 6 2 2 2" xfId="7981" xr:uid="{49C9823D-5DCE-43B9-BD32-062B7FC5B69E}"/>
    <cellStyle name="Normal 2 6 2 2 2 2" xfId="32047" xr:uid="{C97B006B-46DC-43F1-AB24-DB46853A11B4}"/>
    <cellStyle name="Normal 2 6 2 2 2 2 2" xfId="32048" xr:uid="{AC9E762E-9497-4EA2-A0C4-33D4237F49D2}"/>
    <cellStyle name="Normal 2 6 2 2 2 2 3" xfId="32049" xr:uid="{13742889-FE45-4CD8-8595-C48207D86398}"/>
    <cellStyle name="Normal 2 6 2 2 2 2_AVA DVA EL" xfId="32050" xr:uid="{EF904250-69E8-4105-B0C6-D630BFC271A9}"/>
    <cellStyle name="Normal 2 6 2 2 2 3" xfId="32051" xr:uid="{06C9645D-DAD6-4548-8449-D906EE18F43A}"/>
    <cellStyle name="Normal 2 6 2 2 2 3 2" xfId="32052" xr:uid="{6F8492B5-0463-4F9B-BD76-77FF4EB7AFE0}"/>
    <cellStyle name="Normal 2 6 2 2 2 3 3" xfId="32053" xr:uid="{6A85E2ED-7306-440F-9126-8968A8C99CDA}"/>
    <cellStyle name="Normal 2 6 2 2 2 3_AVA DVA EL" xfId="32054" xr:uid="{288874D0-28A5-4700-8C3C-2E523712360B}"/>
    <cellStyle name="Normal 2 6 2 2 2 4" xfId="32055" xr:uid="{D9963456-D345-4EC6-8705-B421953E77A1}"/>
    <cellStyle name="Normal 2 6 2 2 2 5" xfId="32056" xr:uid="{F4CFEA96-ABED-41E3-999A-F244B5E0A9B8}"/>
    <cellStyle name="Normal 2 6 2 2 2_AVA DVA EL" xfId="32057" xr:uid="{C3764218-00E7-41B7-9666-1EE02E0BA6B3}"/>
    <cellStyle name="Normal 2 6 2 2 3" xfId="32058" xr:uid="{A3B0B37C-AE8C-4B18-AA26-ACE5BDB198AE}"/>
    <cellStyle name="Normal 2 6 2 2 3 2" xfId="32059" xr:uid="{0399897C-DEC4-4D51-B7B6-BA3975F93A2B}"/>
    <cellStyle name="Normal 2 6 2 2 3 3" xfId="32060" xr:uid="{0BC0E5D9-595C-4C91-972D-D9AF5B9E2288}"/>
    <cellStyle name="Normal 2 6 2 2 3_AVA DVA EL" xfId="32061" xr:uid="{ECE72C27-AE0E-40C2-A61D-01153B8962AB}"/>
    <cellStyle name="Normal 2 6 2 2 4" xfId="32062" xr:uid="{EDC0B515-8041-4289-932B-FE287519ADF8}"/>
    <cellStyle name="Normal 2 6 2 2 4 2" xfId="32063" xr:uid="{3C97DFF0-8189-4C63-BD10-C18874267DE9}"/>
    <cellStyle name="Normal 2 6 2 2 4 3" xfId="32064" xr:uid="{41BCED56-3DE8-4955-B408-5A96AABF76B2}"/>
    <cellStyle name="Normal 2 6 2 2 4_AVA DVA EL" xfId="32065" xr:uid="{E1C1449E-9FFA-435A-8FDA-1C38766B3767}"/>
    <cellStyle name="Normal 2 6 2 2 5" xfId="32066" xr:uid="{1061C9F9-F88E-48E9-9F9B-0A9E674F3FAF}"/>
    <cellStyle name="Normal 2 6 2 2 5 2" xfId="32067" xr:uid="{3A9C5BEA-3541-4803-A664-E2BFD3B0DEAA}"/>
    <cellStyle name="Normal 2 6 2 2 5 3" xfId="32068" xr:uid="{244C07EE-A25B-44F2-886F-11DE8D9114F6}"/>
    <cellStyle name="Normal 2 6 2 2 5_AVA DVA EL" xfId="32069" xr:uid="{E74390FA-6ABA-42A0-82FC-2CA5E61D5F0D}"/>
    <cellStyle name="Normal 2 6 2 2 6" xfId="32070" xr:uid="{5E442813-F52C-4F48-A8B7-25E7F9CF2C31}"/>
    <cellStyle name="Normal 2 6 2 2 6 2" xfId="32071" xr:uid="{29D2FE8F-6134-4F01-BD3E-9569C6418135}"/>
    <cellStyle name="Normal 2 6 2 2 6 3" xfId="32072" xr:uid="{326594A2-9B7C-470E-A6C0-FFFA505CB2BE}"/>
    <cellStyle name="Normal 2 6 2 2 6_AVA DVA EL" xfId="32073" xr:uid="{210A8E27-2759-438E-AEF7-5BC276E9EDDE}"/>
    <cellStyle name="Normal 2 6 2 2 7" xfId="32074" xr:uid="{47E99BC5-CF41-4670-8AEB-2B29C8FDA849}"/>
    <cellStyle name="Normal 2 6 2 2 7 2" xfId="32075" xr:uid="{11AEC871-8E78-41AB-8019-D87F74899A8B}"/>
    <cellStyle name="Normal 2 6 2 2 7 3" xfId="32076" xr:uid="{7B8BFC00-AB79-4DCD-A47E-6A28F6E70A92}"/>
    <cellStyle name="Normal 2 6 2 2 7_AVA DVA EL" xfId="32077" xr:uid="{41D664FB-6C64-40D9-AB13-61A948996086}"/>
    <cellStyle name="Normal 2 6 2 2 8" xfId="32078" xr:uid="{02D045B7-9ADD-46B2-876C-2CC350C2B86E}"/>
    <cellStyle name="Normal 2 6 2 2 8 2" xfId="32079" xr:uid="{0DB56AC6-B05D-4456-8FBA-279C9D17EF2C}"/>
    <cellStyle name="Normal 2 6 2 2 8 3" xfId="32080" xr:uid="{25188379-6663-4FB3-AB1C-7E3C2E85B805}"/>
    <cellStyle name="Normal 2 6 2 2 8_AVA DVA EL" xfId="32081" xr:uid="{6522F909-4293-487D-8C79-A525F2924A93}"/>
    <cellStyle name="Normal 2 6 2 2 9" xfId="32082" xr:uid="{D10673B5-7CEF-4579-9472-2BCC3B33C48E}"/>
    <cellStyle name="Normal 2 6 2 2 9 2" xfId="32083" xr:uid="{E5A9D508-DE99-42B3-A46F-C03AC90C645A}"/>
    <cellStyle name="Normal 2 6 2 2 9 3" xfId="32084" xr:uid="{8C6AF35C-F25E-4F66-835B-EE33C5C082B7}"/>
    <cellStyle name="Normal 2 6 2 2 9_AVA DVA EL" xfId="32085"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086" xr:uid="{F4EE3F26-BBFC-4939-B22D-E14D190E3D48}"/>
    <cellStyle name="Normal 2 6 2 3 2 3" xfId="32087" xr:uid="{8CE4D67A-0DAB-4826-A442-A150852A25D4}"/>
    <cellStyle name="Normal 2 6 2 3 2_AVA DVA EL" xfId="32088" xr:uid="{4D67791B-1D68-4928-B8D5-B48F800B24D5}"/>
    <cellStyle name="Normal 2 6 2 3 3" xfId="32089" xr:uid="{0189CEA8-D367-47CF-8F10-54DCAD4858D1}"/>
    <cellStyle name="Normal 2 6 2 3 3 2" xfId="32090" xr:uid="{1FA56569-4B3E-46DF-ABBD-8F34BACA2D6A}"/>
    <cellStyle name="Normal 2 6 2 3 3 3" xfId="32091" xr:uid="{17E1DA01-502D-4230-B76C-5105B5FE8B70}"/>
    <cellStyle name="Normal 2 6 2 3 3_AVA DVA EL" xfId="32092" xr:uid="{174082DB-6928-4E07-9137-AB7875E80DD7}"/>
    <cellStyle name="Normal 2 6 2 3 4" xfId="32093" xr:uid="{4B185971-6F5B-4535-8BFD-9365A437E47B}"/>
    <cellStyle name="Normal 2 6 2 3 5" xfId="32094"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095" xr:uid="{166BFCB4-3262-42D3-A266-FE4443D81264}"/>
    <cellStyle name="Normal 2 6 2 4_3. Chng in credit spreads" xfId="7988" xr:uid="{5B80DA94-8AB4-4230-8A16-31C6E3D1B708}"/>
    <cellStyle name="Normal 2 6 2 5" xfId="7989" xr:uid="{EBEA01F9-AC30-4796-9361-381B05A2A3B5}"/>
    <cellStyle name="Normal 2 6 2 5 2" xfId="32096" xr:uid="{C706C627-994B-4F61-9953-FC761B7978F4}"/>
    <cellStyle name="Normal 2 6 2 5 3" xfId="32097" xr:uid="{4267E6EC-7FEB-44F3-84F2-FDB9F3AE3E4D}"/>
    <cellStyle name="Normal 2 6 2 5_AVA DVA EL" xfId="32098" xr:uid="{24B0EBC1-CDBE-49E0-823D-D3775D186199}"/>
    <cellStyle name="Normal 2 6 2 6" xfId="32099" xr:uid="{6FFCFEA4-A7A5-498C-B918-4EAB3B0C128B}"/>
    <cellStyle name="Normal 2 6 2 6 2" xfId="32100" xr:uid="{CA5E400F-4B47-48E4-949B-A7F3221797CC}"/>
    <cellStyle name="Normal 2 6 2 6 3" xfId="32101" xr:uid="{F8D4BF57-BE02-4E77-A2CE-49CD6EB9F953}"/>
    <cellStyle name="Normal 2 6 2 6_AVA DVA EL" xfId="32102" xr:uid="{0AE27206-A6EE-4E2F-8825-5D16B2AE537E}"/>
    <cellStyle name="Normal 2 6 2 7" xfId="32103" xr:uid="{B39DC5B2-2134-455C-AA6A-1667BA12C589}"/>
    <cellStyle name="Normal 2 6 2 7 2" xfId="32104" xr:uid="{C5D6FA38-D0FE-43C9-AA97-31237E8CB5CE}"/>
    <cellStyle name="Normal 2 6 2 7 3" xfId="32105" xr:uid="{BB8B8F40-8D40-40F0-98C2-6901BD678A60}"/>
    <cellStyle name="Normal 2 6 2 7_AVA DVA EL" xfId="32106" xr:uid="{B5C3FE0A-A670-4C1D-B9DA-DF2482C74E9A}"/>
    <cellStyle name="Normal 2 6 2 8" xfId="32107" xr:uid="{15A3FF2D-B8AE-439D-99EA-9E7A4EEF4F5D}"/>
    <cellStyle name="Normal 2 6 2 8 2" xfId="32108" xr:uid="{B18172F0-9274-4A65-AE13-768A80F0BD90}"/>
    <cellStyle name="Normal 2 6 2 8 3" xfId="32109" xr:uid="{2CCF3C10-4DA1-4285-92F5-EACECBF4AD1D}"/>
    <cellStyle name="Normal 2 6 2 8_AVA DVA EL" xfId="32110" xr:uid="{4652E830-7E46-43CD-AB4E-5F7AD1B00D75}"/>
    <cellStyle name="Normal 2 6 2 9" xfId="32111" xr:uid="{F1BEEC0C-D2B7-46AF-B97A-7F874DE0BD07}"/>
    <cellStyle name="Normal 2 6 2 9 2" xfId="32112" xr:uid="{E350687F-06BF-478F-A724-4B08D44B88C7}"/>
    <cellStyle name="Normal 2 6 2 9 3" xfId="32113" xr:uid="{7AD339D8-7E34-41B1-9663-86A34D20DFFC}"/>
    <cellStyle name="Normal 2 6 2 9_AVA DVA EL" xfId="32114" xr:uid="{067F33D1-1FFC-4CE8-9253-EE36C16DE3E8}"/>
    <cellStyle name="Normal 2 6 2_3. Chng in credit spreads" xfId="7990" xr:uid="{C4F6D78C-F314-4148-BA0E-D061737BA309}"/>
    <cellStyle name="Normal 2 6 3" xfId="7991" xr:uid="{9663FD51-B51A-4B07-8EF0-CA98556F0669}"/>
    <cellStyle name="Normal 2 6 3 10" xfId="32115" xr:uid="{A1E762FC-FE68-4E9B-9D71-FD00F57B5E78}"/>
    <cellStyle name="Normal 2 6 3 10 2" xfId="32116" xr:uid="{E860753C-598C-47D3-9878-5529DAE0A1D2}"/>
    <cellStyle name="Normal 2 6 3 10 3" xfId="32117" xr:uid="{E73877C5-43E4-4700-A808-2AB29DC8D302}"/>
    <cellStyle name="Normal 2 6 3 10_AVA DVA EL" xfId="32118" xr:uid="{C88E45CB-E0B7-4F9B-AA79-7521169BA2DE}"/>
    <cellStyle name="Normal 2 6 3 11" xfId="32119" xr:uid="{B72B1B00-6E28-4DD9-B624-745F91D6E114}"/>
    <cellStyle name="Normal 2 6 3 2" xfId="7992" xr:uid="{EC3EA8DF-6F3B-4FB3-AFC7-6B3B1B87042D}"/>
    <cellStyle name="Normal 2 6 3 2 2" xfId="32120" xr:uid="{5007F641-D07B-4BFE-AF42-C45A9739F961}"/>
    <cellStyle name="Normal 2 6 3 2 2 2" xfId="32121" xr:uid="{94B27918-F503-4D9E-A9BC-619E0F480BC2}"/>
    <cellStyle name="Normal 2 6 3 2 2 3" xfId="32122" xr:uid="{06F7A744-775C-4F64-905F-10ECD2CB368D}"/>
    <cellStyle name="Normal 2 6 3 2 2_AVA DVA EL" xfId="32123" xr:uid="{172F78B1-38A7-43B7-BBC7-9ED156327E9D}"/>
    <cellStyle name="Normal 2 6 3 2 3" xfId="32124" xr:uid="{F73FCCC8-F406-44F6-8202-B80AFC3EBB3F}"/>
    <cellStyle name="Normal 2 6 3 2 3 2" xfId="32125" xr:uid="{DFA6EAC5-81B4-4A03-913E-4784647CBA00}"/>
    <cellStyle name="Normal 2 6 3 2 3 3" xfId="32126" xr:uid="{A8A25374-07D2-4EC1-ABBA-EACC46968AC5}"/>
    <cellStyle name="Normal 2 6 3 2 3_AVA DVA EL" xfId="32127" xr:uid="{379E99AD-0622-463B-91CB-C4169D08F02C}"/>
    <cellStyle name="Normal 2 6 3 2 4" xfId="32128" xr:uid="{4976F941-1266-4F4D-8B5E-0FAD40791069}"/>
    <cellStyle name="Normal 2 6 3 2 4 2" xfId="32129" xr:uid="{0E864FCA-60AD-477E-91C2-76098C9D562D}"/>
    <cellStyle name="Normal 2 6 3 2 4 3" xfId="32130" xr:uid="{46CD8C59-01AA-4C55-86E0-5B1F582B9F28}"/>
    <cellStyle name="Normal 2 6 3 2 4_AVA DVA EL" xfId="32131" xr:uid="{EEBC791C-3AC4-4DE0-AF4E-2E2475D327AF}"/>
    <cellStyle name="Normal 2 6 3 2 5" xfId="32132" xr:uid="{D1082876-07EB-4F38-87EA-78ED982FF498}"/>
    <cellStyle name="Normal 2 6 3 2_AVA DVA EL" xfId="32133" xr:uid="{04FCF2FC-FD1F-4062-89C0-861A1C26F135}"/>
    <cellStyle name="Normal 2 6 3 3" xfId="32134" xr:uid="{AD401B1F-C588-4D28-809C-40A6C329C65F}"/>
    <cellStyle name="Normal 2 6 3 3 2" xfId="32135" xr:uid="{F5C3FCA3-30E0-4A7E-9A41-135786ABF415}"/>
    <cellStyle name="Normal 2 6 3 3 2 2" xfId="32136" xr:uid="{E4F52488-6CC4-4388-87FC-11062919A599}"/>
    <cellStyle name="Normal 2 6 3 3 2 3" xfId="32137" xr:uid="{8764988E-E19B-4AC3-B4D9-C6A855E8625C}"/>
    <cellStyle name="Normal 2 6 3 3 2_AVA DVA EL" xfId="32138" xr:uid="{FE8E4382-31CD-40F3-970B-B7881C2933C7}"/>
    <cellStyle name="Normal 2 6 3 3 3" xfId="32139" xr:uid="{737006C9-24BC-49E9-89C8-DFE042CA31BF}"/>
    <cellStyle name="Normal 2 6 3 3_AVA DVA EL" xfId="32140" xr:uid="{8DD59D4D-9121-4C6D-ABB6-FE6E68AD423F}"/>
    <cellStyle name="Normal 2 6 3 4" xfId="32141" xr:uid="{46F16A35-66F6-475A-803E-B42D7C93FF5B}"/>
    <cellStyle name="Normal 2 6 3 4 2" xfId="32142" xr:uid="{32729250-311D-4F09-8ACF-22B00C1B7316}"/>
    <cellStyle name="Normal 2 6 3 4 2 2" xfId="32143" xr:uid="{589E4E1E-995C-4078-B705-9958CC6FDDC9}"/>
    <cellStyle name="Normal 2 6 3 4 2 3" xfId="32144" xr:uid="{DEEF3538-AF4C-47D9-812D-FFC938DDE3FE}"/>
    <cellStyle name="Normal 2 6 3 4 2_AVA DVA EL" xfId="32145" xr:uid="{1DA64490-185F-44F7-9559-F77837867149}"/>
    <cellStyle name="Normal 2 6 3 4 3" xfId="32146" xr:uid="{D97D5B00-95F7-4DBC-BBBE-CFB7328566D4}"/>
    <cellStyle name="Normal 2 6 3 4_AVA DVA EL" xfId="32147" xr:uid="{53FEE451-307D-4F0B-8B47-061435F38806}"/>
    <cellStyle name="Normal 2 6 3 5" xfId="32148" xr:uid="{23692AC6-CF6F-4884-B06D-1625780E8AFE}"/>
    <cellStyle name="Normal 2 6 3 5 2" xfId="32149" xr:uid="{C98360FF-418D-43AD-8D65-597A91B7C527}"/>
    <cellStyle name="Normal 2 6 3 5 2 2" xfId="32150" xr:uid="{D99F4506-47B6-4692-85EC-FBAB0A809F0D}"/>
    <cellStyle name="Normal 2 6 3 5 2 3" xfId="32151" xr:uid="{49C5E7B6-549B-41C9-96DE-473A69836C1B}"/>
    <cellStyle name="Normal 2 6 3 5 2_AVA DVA EL" xfId="32152" xr:uid="{118686D9-13F9-49F8-91EE-475A9EF0E3F0}"/>
    <cellStyle name="Normal 2 6 3 5 3" xfId="32153" xr:uid="{986C8E2F-65E2-42F4-BA9B-008D302F4E60}"/>
    <cellStyle name="Normal 2 6 3 5_AVA DVA EL" xfId="32154" xr:uid="{6CA4709B-4E12-45DE-8489-4885FD4744B5}"/>
    <cellStyle name="Normal 2 6 3 6" xfId="32155" xr:uid="{2AB3144B-F6CE-49DD-AA54-0C56005F880A}"/>
    <cellStyle name="Normal 2 6 3 6 2" xfId="32156" xr:uid="{12EC8968-CBC1-4EA8-BE6F-E3C0474DA858}"/>
    <cellStyle name="Normal 2 6 3 6 2 2" xfId="32157" xr:uid="{9872302B-1C77-4CD7-A0F2-EC3F53A6C4F8}"/>
    <cellStyle name="Normal 2 6 3 6 2 3" xfId="32158" xr:uid="{A80566F4-057F-4EC6-9AFC-D0526485E9BC}"/>
    <cellStyle name="Normal 2 6 3 6 2_AVA DVA EL" xfId="32159" xr:uid="{47CC444F-8CC6-45E2-825F-8796453C65BD}"/>
    <cellStyle name="Normal 2 6 3 6 3" xfId="32160" xr:uid="{57EFFB2F-D902-4FD3-A19B-9D67DFEFC85C}"/>
    <cellStyle name="Normal 2 6 3 6_AVA DVA EL" xfId="32161" xr:uid="{D355098C-A37D-4605-A313-C4FC22B72947}"/>
    <cellStyle name="Normal 2 6 3 7" xfId="32162" xr:uid="{12F8E06C-CC55-45F2-801B-2F15C912C12C}"/>
    <cellStyle name="Normal 2 6 3 7 2" xfId="32163" xr:uid="{0FB9C6D6-4ADE-41E5-9AA6-D82D0932F5C9}"/>
    <cellStyle name="Normal 2 6 3 7 3" xfId="32164" xr:uid="{093C8200-23B3-429D-BFA9-A3E48D1EDF5C}"/>
    <cellStyle name="Normal 2 6 3 7_AVA DVA EL" xfId="32165" xr:uid="{B01D1367-DD32-41C8-805C-66040A129BA9}"/>
    <cellStyle name="Normal 2 6 3 8" xfId="32166" xr:uid="{BD3B9382-A40C-4377-808D-056B25340487}"/>
    <cellStyle name="Normal 2 6 3 8 2" xfId="32167" xr:uid="{A425079B-D8C9-4722-8809-FF382C0BA33F}"/>
    <cellStyle name="Normal 2 6 3 8 3" xfId="32168" xr:uid="{81C20713-82F3-4C2A-98F7-2832828A53D2}"/>
    <cellStyle name="Normal 2 6 3 8_AVA DVA EL" xfId="32169" xr:uid="{D3C88072-EEA6-4E55-A76A-B427ED83B03E}"/>
    <cellStyle name="Normal 2 6 3 9" xfId="32170" xr:uid="{53F1234E-41CC-4EF4-BB35-DF08BF007625}"/>
    <cellStyle name="Normal 2 6 3 9 2" xfId="32171" xr:uid="{54E48B38-2D34-45E0-BA2B-AD25062971EE}"/>
    <cellStyle name="Normal 2 6 3 9 3" xfId="32172" xr:uid="{6E6A5FE8-A240-4D8A-BF39-3D4D405A8E4E}"/>
    <cellStyle name="Normal 2 6 3 9_AVA DVA EL" xfId="32173"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174"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09" xr:uid="{75207E63-04AC-4DD3-ADAF-10305D928568}"/>
    <cellStyle name="Normal 2 6_3. Chng in credit spreads" xfId="8005" xr:uid="{0B2C41E2-917C-4C12-8235-43262FF334A8}"/>
    <cellStyle name="Normal 2 7" xfId="8006" xr:uid="{C874A0B6-761F-4F4C-955D-C6A852455363}"/>
    <cellStyle name="Normal 2 7 10" xfId="32175" xr:uid="{4CA60C7D-6A74-41E1-A1C9-18F9C4DF80A1}"/>
    <cellStyle name="Normal 2 7 10 2" xfId="32176" xr:uid="{AE73F241-715E-4D02-AF01-3EF620DB2DE0}"/>
    <cellStyle name="Normal 2 7 10 3" xfId="32177" xr:uid="{978BE4D4-E4D0-4B8A-91D6-202FDC8D8D7A}"/>
    <cellStyle name="Normal 2 7 10_AVA DVA EL" xfId="32178" xr:uid="{F47CF8DB-9909-4C84-8AF1-C9F24F97BA41}"/>
    <cellStyle name="Normal 2 7 11" xfId="32179" xr:uid="{96BD7A39-9725-4BA3-929C-F62940BE253A}"/>
    <cellStyle name="Normal 2 7 11 2" xfId="32180" xr:uid="{E1CE50E6-17B2-40E4-B7C6-265BA01CE744}"/>
    <cellStyle name="Normal 2 7 11 2 2" xfId="32181" xr:uid="{31E5C89A-8B03-4EB6-8C03-436BD692BB55}"/>
    <cellStyle name="Normal 2 7 11 2 3" xfId="32182" xr:uid="{7F99146F-F2A0-45F7-8F0A-3E41ACABBDD3}"/>
    <cellStyle name="Normal 2 7 11 2_AVA DVA EL" xfId="32183" xr:uid="{949C3A91-9A9F-4AB0-87F2-F6DBE572AEA3}"/>
    <cellStyle name="Normal 2 7 11 3" xfId="32184" xr:uid="{E996126C-45E9-4A06-8D62-6282FC285B45}"/>
    <cellStyle name="Normal 2 7 11 4" xfId="32185" xr:uid="{F925D952-0B71-43C3-8268-5A3FAE6091B6}"/>
    <cellStyle name="Normal 2 7 11_AVA DVA EL" xfId="32186" xr:uid="{D7671273-F345-4363-99DB-1670A390CB14}"/>
    <cellStyle name="Normal 2 7 12" xfId="32187" xr:uid="{AB276E8C-533D-4D17-AD24-6E4DC31D5D90}"/>
    <cellStyle name="Normal 2 7 12 2" xfId="32188" xr:uid="{06458457-A980-4E0E-84F1-F1C3C8315D2C}"/>
    <cellStyle name="Normal 2 7 12 2 2" xfId="32189" xr:uid="{7ED59B7C-8F34-425A-A1AC-17C5F818AEE8}"/>
    <cellStyle name="Normal 2 7 12 2 3" xfId="32190" xr:uid="{82A6B464-22C1-4BFC-B7BE-EE108A2725EC}"/>
    <cellStyle name="Normal 2 7 12 2_AVA DVA EL" xfId="32191" xr:uid="{7BF4EB7C-49D8-4352-86EF-C9CA78EB65C7}"/>
    <cellStyle name="Normal 2 7 12 3" xfId="32192" xr:uid="{59039989-F7E0-4D61-A65C-64907103FB8D}"/>
    <cellStyle name="Normal 2 7 12 4" xfId="32193" xr:uid="{CF4EAF9B-04B8-4B74-B1EF-66A7C669B505}"/>
    <cellStyle name="Normal 2 7 12_AVA DVA EL" xfId="32194" xr:uid="{B70D2F90-C7A3-4F0F-B671-991CB6ECB896}"/>
    <cellStyle name="Normal 2 7 13" xfId="32195" xr:uid="{84116F99-CCBF-4C7F-A08A-EFEC58B7A567}"/>
    <cellStyle name="Normal 2 7 13 2" xfId="32196" xr:uid="{688EB328-57C7-487E-9678-464146D3E916}"/>
    <cellStyle name="Normal 2 7 13 2 2" xfId="32197" xr:uid="{34C5B9A7-61C2-45B4-8524-433A860327B4}"/>
    <cellStyle name="Normal 2 7 13 2 3" xfId="32198" xr:uid="{68C660C4-18BB-4EB6-99C3-90313BB23793}"/>
    <cellStyle name="Normal 2 7 13 2_AVA DVA EL" xfId="32199" xr:uid="{F8DF999A-132A-46CC-9D45-27FCD1C5948D}"/>
    <cellStyle name="Normal 2 7 13 3" xfId="32200" xr:uid="{275CF409-A35F-4BCF-9C61-899599F2EA83}"/>
    <cellStyle name="Normal 2 7 13 4" xfId="32201" xr:uid="{10CBD234-FE42-4170-81D9-FDB73B171EB4}"/>
    <cellStyle name="Normal 2 7 13_AVA DVA EL" xfId="32202" xr:uid="{5427B0F5-1E21-44B7-A2F0-8028620E7857}"/>
    <cellStyle name="Normal 2 7 14" xfId="32203" xr:uid="{551D469D-EC4E-4129-AB68-AD982A3CD64E}"/>
    <cellStyle name="Normal 2 7 14 2" xfId="32204" xr:uid="{1F3C0479-85D9-48C5-9ED6-E63D3D283EE2}"/>
    <cellStyle name="Normal 2 7 14 2 2" xfId="32205" xr:uid="{0863F205-2823-41F4-A46B-B6EDD54740B3}"/>
    <cellStyle name="Normal 2 7 14 2 3" xfId="32206" xr:uid="{BD76FA96-A002-4EC0-A03F-C2381D2B3326}"/>
    <cellStyle name="Normal 2 7 14 2_AVA DVA EL" xfId="32207" xr:uid="{338E305A-3C36-4727-A541-12DAFABECC9E}"/>
    <cellStyle name="Normal 2 7 14 3" xfId="32208" xr:uid="{A8E4A647-B373-4E0D-9709-029F46AE7F0D}"/>
    <cellStyle name="Normal 2 7 14 4" xfId="32209" xr:uid="{45BBD6FB-886A-4C86-928A-9F7CCD904541}"/>
    <cellStyle name="Normal 2 7 14_AVA DVA EL" xfId="32210" xr:uid="{A62F87D0-2BAE-4ABB-830B-88B593CAA957}"/>
    <cellStyle name="Normal 2 7 15" xfId="32211" xr:uid="{406C72E4-66F5-4FB8-A747-8CDD7456CAFF}"/>
    <cellStyle name="Normal 2 7 15 2" xfId="32212" xr:uid="{9B89CF04-B3F4-4303-849E-991939FCB2B7}"/>
    <cellStyle name="Normal 2 7 15 3" xfId="32213" xr:uid="{612B62E5-5F6A-4EAF-A140-546122FCE1FD}"/>
    <cellStyle name="Normal 2 7 15_AVA DVA EL" xfId="32214" xr:uid="{6EC2710A-6188-4AD2-938D-E9C4B22CEEF3}"/>
    <cellStyle name="Normal 2 7 16" xfId="32215" xr:uid="{360AAD51-97E2-43D3-965B-77322C1CA30A}"/>
    <cellStyle name="Normal 2 7 16 2" xfId="32216" xr:uid="{C954AF88-85DA-4F0F-A1BB-C8B06573DC8D}"/>
    <cellStyle name="Normal 2 7 16 3" xfId="32217" xr:uid="{EDF88CB2-BB26-4307-9B1E-AACD805D9474}"/>
    <cellStyle name="Normal 2 7 16_AVA DVA EL" xfId="32218" xr:uid="{3A2990AE-6BE0-4726-BB50-262DE5573B3A}"/>
    <cellStyle name="Normal 2 7 17" xfId="32219" xr:uid="{DA963CC5-5B87-48B5-A04B-1726FB70008A}"/>
    <cellStyle name="Normal 2 7 2" xfId="8007" xr:uid="{7A5E6CE7-5916-4455-95C1-538C26041602}"/>
    <cellStyle name="Normal 2 7 2 10" xfId="32220" xr:uid="{63246D9B-D6B2-4C60-AC05-1A864E831998}"/>
    <cellStyle name="Normal 2 7 2 10 2" xfId="32221" xr:uid="{E8E9BD5A-1C97-4C82-B413-A4EA136FCA0C}"/>
    <cellStyle name="Normal 2 7 2 10 3" xfId="32222" xr:uid="{E54F5AD4-F772-464C-AF0B-1B710837E7DC}"/>
    <cellStyle name="Normal 2 7 2 10_AVA DVA EL" xfId="32223" xr:uid="{DEF8DD66-1FE9-46CF-8E00-F78667DDA2E5}"/>
    <cellStyle name="Normal 2 7 2 11" xfId="32224" xr:uid="{5EDFBBBF-3244-42E9-B54D-70EED712AF9F}"/>
    <cellStyle name="Normal 2 7 2 2" xfId="8008" xr:uid="{2C4AAAC0-BDD4-4602-96F3-AE6DCAA4BEE7}"/>
    <cellStyle name="Normal 2 7 2 2 2" xfId="8009" xr:uid="{4786612A-BD8F-440A-B6BC-2858DB1ABD16}"/>
    <cellStyle name="Normal 2 7 2 2 2 2" xfId="32225" xr:uid="{6BB0EC64-4BD2-4FA7-B567-21E49E29D77E}"/>
    <cellStyle name="Normal 2 7 2 2 2 3" xfId="32226" xr:uid="{6713D4E4-49BB-490D-AD1E-F57657DDFA0B}"/>
    <cellStyle name="Normal 2 7 2 2 2_AVA DVA EL" xfId="32227" xr:uid="{8AE60CCB-CFBF-4E0B-ACC2-DB75220D3827}"/>
    <cellStyle name="Normal 2 7 2 2 3" xfId="32228" xr:uid="{502FA413-FF4C-4A54-8A1E-0BB67FB63D29}"/>
    <cellStyle name="Normal 2 7 2 2 3 2" xfId="32229" xr:uid="{848FB721-BDF0-4400-B51D-94536CE86730}"/>
    <cellStyle name="Normal 2 7 2 2 3 3" xfId="32230" xr:uid="{B659521F-FC88-4025-93B2-608B4C218E78}"/>
    <cellStyle name="Normal 2 7 2 2 3_AVA DVA EL" xfId="32231" xr:uid="{DDAA0138-6E57-4C59-9AFA-53709B92E841}"/>
    <cellStyle name="Normal 2 7 2 2 4" xfId="32232" xr:uid="{533FE2D9-1440-4A57-B089-4D204E36C436}"/>
    <cellStyle name="Normal 2 7 2 2 5" xfId="32233"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34"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35" xr:uid="{07EF7675-65E9-4CC2-9859-5C47325E7FFC}"/>
    <cellStyle name="Normal 2 7 2 4_3. Chng in credit spreads" xfId="8016" xr:uid="{D4743AD5-FECB-4DDD-B19F-B1413334B341}"/>
    <cellStyle name="Normal 2 7 2 5" xfId="8017" xr:uid="{6B03E183-EE61-4BDE-8F2A-F0F8E848DF5D}"/>
    <cellStyle name="Normal 2 7 2 5 2" xfId="32236" xr:uid="{C9789CEF-88B5-4254-90A2-2F6ADF4587D4}"/>
    <cellStyle name="Normal 2 7 2 5 3" xfId="32237" xr:uid="{81E2D5E8-EB37-4A1E-A1A8-9082A63177E5}"/>
    <cellStyle name="Normal 2 7 2 5_AVA DVA EL" xfId="32238" xr:uid="{CF2C35E8-E49C-43C1-BB49-F41AF001AA73}"/>
    <cellStyle name="Normal 2 7 2 6" xfId="32239" xr:uid="{F7A5D6DA-45AF-4B48-9B23-3326EAC13139}"/>
    <cellStyle name="Normal 2 7 2 6 2" xfId="32240" xr:uid="{6BFE95B5-8B64-4DBB-9B19-8CABD750FAF4}"/>
    <cellStyle name="Normal 2 7 2 6 3" xfId="32241" xr:uid="{5A81874B-51CD-4C13-9EE4-63E1FA1C9F5C}"/>
    <cellStyle name="Normal 2 7 2 6_AVA DVA EL" xfId="32242" xr:uid="{4EB92154-6A18-4BB7-9BB5-F022DC987B37}"/>
    <cellStyle name="Normal 2 7 2 7" xfId="32243" xr:uid="{72F04275-CFD7-4A1A-95B0-0AFAAB34078C}"/>
    <cellStyle name="Normal 2 7 2 7 2" xfId="32244" xr:uid="{F11091B3-2F59-44E7-8924-AF1D6C7A6C70}"/>
    <cellStyle name="Normal 2 7 2 7 3" xfId="32245" xr:uid="{49FED070-1778-4ABD-8C05-656F15071405}"/>
    <cellStyle name="Normal 2 7 2 7_AVA DVA EL" xfId="32246" xr:uid="{AD5F0DBF-6706-4C41-9C67-F958C321739E}"/>
    <cellStyle name="Normal 2 7 2 8" xfId="32247" xr:uid="{A47623EE-7665-4380-9EBB-24DB4A90E381}"/>
    <cellStyle name="Normal 2 7 2 8 2" xfId="32248" xr:uid="{DEE95784-D4E3-494D-AC6E-9BB3323F2B10}"/>
    <cellStyle name="Normal 2 7 2 8 3" xfId="32249" xr:uid="{DB2421E3-0B1B-4AF2-AEED-AA3D43AF0C61}"/>
    <cellStyle name="Normal 2 7 2 8_AVA DVA EL" xfId="32250" xr:uid="{F13C7B5E-465D-4F96-AE86-39D5D6E3A3FE}"/>
    <cellStyle name="Normal 2 7 2 9" xfId="32251" xr:uid="{BD490FB5-1AF1-451C-A33E-74A82FC545EB}"/>
    <cellStyle name="Normal 2 7 2 9 2" xfId="32252" xr:uid="{D7C22B4E-D065-4640-886B-FEDE8F155172}"/>
    <cellStyle name="Normal 2 7 2 9 3" xfId="32253" xr:uid="{6BC74747-4532-4D27-BE4C-14AD54413B0A}"/>
    <cellStyle name="Normal 2 7 2 9_AVA DVA EL" xfId="32254"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255" xr:uid="{EA153143-6E38-4599-8878-AABF45F73234}"/>
    <cellStyle name="Normal 2 7 3 2 3" xfId="32256" xr:uid="{4A197C6E-7935-4ABE-B61D-3EDFB14767A8}"/>
    <cellStyle name="Normal 2 7 3 2_AVA DVA EL" xfId="32257" xr:uid="{42631352-B8EA-4004-ADD5-35037A0C8983}"/>
    <cellStyle name="Normal 2 7 3 3" xfId="32258" xr:uid="{B4262EC6-1FC1-4571-8A93-E4B8D1BAD5D6}"/>
    <cellStyle name="Normal 2 7 3 3 2" xfId="32259" xr:uid="{1EFDA049-CC90-47D6-A16E-5A1E1E1D1080}"/>
    <cellStyle name="Normal 2 7 3 3 3" xfId="32260" xr:uid="{6947B80F-D107-411D-9F2A-3952B78D117C}"/>
    <cellStyle name="Normal 2 7 3 3_AVA DVA EL" xfId="32261" xr:uid="{244B2524-472E-4BD8-97EA-EE24980023C6}"/>
    <cellStyle name="Normal 2 7 3 4" xfId="32262" xr:uid="{720B83FE-6AF0-4D10-8E9B-574028960BF2}"/>
    <cellStyle name="Normal 2 7 3 4 2" xfId="32263" xr:uid="{DEB26E19-2206-402E-961A-01890FF5A294}"/>
    <cellStyle name="Normal 2 7 3 4 3" xfId="32264" xr:uid="{BC522591-650E-4BF9-B125-6F14D78ED669}"/>
    <cellStyle name="Normal 2 7 3 4_AVA DVA EL" xfId="32265" xr:uid="{31392A13-95FF-427D-9A77-52ACB477A20B}"/>
    <cellStyle name="Normal 2 7 3 5" xfId="32266"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267" xr:uid="{FB0CB64A-28C7-4555-99DB-9618AEAA9118}"/>
    <cellStyle name="Normal 2 7 4 2 3" xfId="32268" xr:uid="{66EBD9AD-1D7E-481A-8345-1701CB5553AE}"/>
    <cellStyle name="Normal 2 7 4 2_AVA DVA EL" xfId="32269" xr:uid="{BDA24558-7825-4EB2-9639-52D1D72686F2}"/>
    <cellStyle name="Normal 2 7 4 3" xfId="32270"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271" xr:uid="{F6E12E8C-0347-430C-A702-5CE5E0DD4934}"/>
    <cellStyle name="Normal 2 7 5 2 3" xfId="32272" xr:uid="{D3DEC358-81B7-4A7F-9C71-2D379F7DC0A5}"/>
    <cellStyle name="Normal 2 7 5 2_AVA DVA EL" xfId="32273" xr:uid="{374CB3EA-39A9-4238-BBEC-367B9641CB4A}"/>
    <cellStyle name="Normal 2 7 5 3" xfId="32274" xr:uid="{00139F65-6C2E-42C6-BC26-F2662D2DC66A}"/>
    <cellStyle name="Normal 2 7 5_3. Chng in credit spreads" xfId="8027" xr:uid="{ABF5943E-124D-4430-A2BC-4F98ED0B9EA6}"/>
    <cellStyle name="Normal 2 7 6" xfId="8028" xr:uid="{9016670C-BC49-4E34-94AA-28E792E18EA9}"/>
    <cellStyle name="Normal 2 7 6 2" xfId="32275" xr:uid="{028CF5A8-110D-403F-927D-8E4D9A1623B8}"/>
    <cellStyle name="Normal 2 7 6 2 2" xfId="32276" xr:uid="{04B39A37-662E-4FA4-8D42-FDB2A2765BA5}"/>
    <cellStyle name="Normal 2 7 6 2 3" xfId="32277" xr:uid="{4E0317EB-E59C-4801-869F-B9D416513DF4}"/>
    <cellStyle name="Normal 2 7 6 2_AVA DVA EL" xfId="32278" xr:uid="{0C412E9B-62C1-41FF-8F92-FAF1F6F6945C}"/>
    <cellStyle name="Normal 2 7 6 3" xfId="32279" xr:uid="{EB0F91CD-6B12-411D-9F82-952A938F8372}"/>
    <cellStyle name="Normal 2 7 6_AVA DVA EL" xfId="32280" xr:uid="{4D90C07E-40B9-48BC-AF7D-9A23C84F2A05}"/>
    <cellStyle name="Normal 2 7 7" xfId="32281" xr:uid="{020B0778-1EA2-4231-BCB7-7C2EE13AF4CB}"/>
    <cellStyle name="Normal 2 7 7 2" xfId="32282" xr:uid="{D9116277-8B21-420B-A87F-0C46F7A4D54B}"/>
    <cellStyle name="Normal 2 7 7 2 2" xfId="32283" xr:uid="{A515FE8C-139B-4434-9C6A-57C1A914ED41}"/>
    <cellStyle name="Normal 2 7 7 2 3" xfId="32284" xr:uid="{D1F28860-1DB3-4233-A1AB-630144F236D5}"/>
    <cellStyle name="Normal 2 7 7 2_AVA DVA EL" xfId="32285" xr:uid="{59BBC86E-9D13-4ED0-9C05-E3705CB64835}"/>
    <cellStyle name="Normal 2 7 7 3" xfId="32286" xr:uid="{282B4D36-BA9B-455B-BA1F-78A96F43BCFE}"/>
    <cellStyle name="Normal 2 7 7_AVA DVA EL" xfId="32287" xr:uid="{4EFC3E7C-6514-4979-A9F4-8FC393B747DA}"/>
    <cellStyle name="Normal 2 7 8" xfId="32288" xr:uid="{C7569D94-ABA0-4154-9798-3081F535D9F6}"/>
    <cellStyle name="Normal 2 7 8 2" xfId="32289" xr:uid="{BEB68B3E-B211-4C06-A8EC-0319292D3DF4}"/>
    <cellStyle name="Normal 2 7 8 3" xfId="32290" xr:uid="{2E701033-EBCC-4061-8B76-FA161C7E8BC4}"/>
    <cellStyle name="Normal 2 7 8_AVA DVA EL" xfId="32291" xr:uid="{CC9CB0AA-4B34-4A22-87FD-3234BC00388D}"/>
    <cellStyle name="Normal 2 7 9" xfId="32292" xr:uid="{7B342F15-0DBC-472B-B0A1-F204A24AB33A}"/>
    <cellStyle name="Normal 2 7 9 2" xfId="32293" xr:uid="{8D6DCB5C-4D1A-4C24-A11F-82C2F7314B84}"/>
    <cellStyle name="Normal 2 7 9 3" xfId="32294" xr:uid="{96AE7087-8F8E-48DB-B856-BCE3E911313C}"/>
    <cellStyle name="Normal 2 7 9_AVA DVA EL" xfId="32295" xr:uid="{BFAFE755-1B63-4805-B283-F08DC96E213A}"/>
    <cellStyle name="Normal 2 7_3. Chng in credit spreads" xfId="8029" xr:uid="{A90A84CE-D828-4BC3-9307-1C8A87DC308B}"/>
    <cellStyle name="Normal 2 8" xfId="8030" xr:uid="{38771A8A-5D41-4B8A-86E3-F80E42C8ABF4}"/>
    <cellStyle name="Normal 2 8 10" xfId="32296" xr:uid="{36FCD9BB-A8DD-4F3D-ACA3-9BCDD5A497E6}"/>
    <cellStyle name="Normal 2 8 10 2" xfId="32297" xr:uid="{C774944F-59A7-4AF3-8E8E-3EE3209E7D5F}"/>
    <cellStyle name="Normal 2 8 10 3" xfId="32298" xr:uid="{F440F288-49BA-4FDA-BA0F-5BB855858710}"/>
    <cellStyle name="Normal 2 8 10_AVA DVA EL" xfId="32299" xr:uid="{8AD7F80D-DC1D-4765-9698-28829A1A4BD9}"/>
    <cellStyle name="Normal 2 8 11" xfId="32300" xr:uid="{8DE50F87-E6B8-4996-94C1-A2075C4BDA56}"/>
    <cellStyle name="Normal 2 8 2" xfId="8031" xr:uid="{36695429-DB4A-4DF7-ADDB-A6762B6CBB2C}"/>
    <cellStyle name="Normal 2 8 2 10" xfId="32301" xr:uid="{2995774B-0F8F-4EA9-BF1B-F7705B04EDC1}"/>
    <cellStyle name="Normal 2 8 2 10 2" xfId="32302" xr:uid="{D44F8C1B-EC7F-4D15-9282-2BB9D426E78D}"/>
    <cellStyle name="Normal 2 8 2 10 3" xfId="32303" xr:uid="{C874635F-EF7F-454D-A286-072D505BC1D2}"/>
    <cellStyle name="Normal 2 8 2 10_AVA DVA EL" xfId="32304" xr:uid="{8A8395C9-71F2-4E0D-BC58-B29D8846CD2F}"/>
    <cellStyle name="Normal 2 8 2 11" xfId="32305" xr:uid="{623FCCEF-E3B3-49A4-9356-CA81F7FEE92A}"/>
    <cellStyle name="Normal 2 8 2 2" xfId="8032" xr:uid="{688A598C-9688-4335-896F-F2CC972F8722}"/>
    <cellStyle name="Normal 2 8 2 2 2" xfId="8033" xr:uid="{B66CB75B-B12B-4CAE-962B-AF9A01907C1F}"/>
    <cellStyle name="Normal 2 8 2 2 2 2" xfId="32306" xr:uid="{59B435DC-C17E-45E9-86CE-121A85E19423}"/>
    <cellStyle name="Normal 2 8 2 2 2 3" xfId="32307" xr:uid="{253871FB-4146-405A-A2C7-1F93A263CBC0}"/>
    <cellStyle name="Normal 2 8 2 2 2_AVA DVA EL" xfId="32308" xr:uid="{9DE0411B-B7B8-448A-8936-BF04F3280428}"/>
    <cellStyle name="Normal 2 8 2 2 3" xfId="32309" xr:uid="{1214292D-E9BA-45E0-AA66-98C42AE4AD12}"/>
    <cellStyle name="Normal 2 8 2 2 3 2" xfId="32310" xr:uid="{638C104D-2BF1-4082-8EAC-8EDBC0FE037D}"/>
    <cellStyle name="Normal 2 8 2 2 3 3" xfId="32311" xr:uid="{A5450143-83B0-4699-BD49-F9E7B8DA47CB}"/>
    <cellStyle name="Normal 2 8 2 2 3_AVA DVA EL" xfId="32312" xr:uid="{E76E064B-A336-498D-8243-20075050E1B3}"/>
    <cellStyle name="Normal 2 8 2 2 4" xfId="32313" xr:uid="{D041101C-DA15-4098-B9F7-CB55DC410BE9}"/>
    <cellStyle name="Normal 2 8 2 2 5" xfId="32314"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15" xr:uid="{1B1388AE-D5DB-4E5A-BE8F-DF84FD8AE8BF}"/>
    <cellStyle name="Normal 2 8 2 3_3. Chng in credit spreads" xfId="8037" xr:uid="{3076FA45-92D2-4A66-9678-C6885B333AD0}"/>
    <cellStyle name="Normal 2 8 2 4" xfId="8038" xr:uid="{B5D3EE35-CEC5-4D91-B1DB-DC0D2EDE3431}"/>
    <cellStyle name="Normal 2 8 2 4 2" xfId="32316" xr:uid="{EC1DEBC4-1365-462A-AA84-3A7049BEE79A}"/>
    <cellStyle name="Normal 2 8 2 4 3" xfId="32317" xr:uid="{27B66602-7B16-4FB8-81F2-F4CE4303B1D7}"/>
    <cellStyle name="Normal 2 8 2 4_AVA DVA EL" xfId="32318" xr:uid="{4105F0E3-EB85-40FA-922F-C098CD3A8EC1}"/>
    <cellStyle name="Normal 2 8 2 5" xfId="32319" xr:uid="{90820F21-D5AD-4E9E-8F16-3310F99799B0}"/>
    <cellStyle name="Normal 2 8 2 5 2" xfId="32320" xr:uid="{F946DC66-1FE2-4E1C-AC9B-8B7382B383B4}"/>
    <cellStyle name="Normal 2 8 2 5 3" xfId="32321" xr:uid="{8FA9AA24-33DF-4A03-8D32-50DB5B6C2F48}"/>
    <cellStyle name="Normal 2 8 2 5_AVA DVA EL" xfId="32322" xr:uid="{55CBE365-2B88-42A8-9469-E456C668B2CE}"/>
    <cellStyle name="Normal 2 8 2 6" xfId="32323" xr:uid="{4A4835CA-3225-4533-877B-0E60C1F2235E}"/>
    <cellStyle name="Normal 2 8 2 6 2" xfId="32324" xr:uid="{3DBF2053-57C6-46D5-A596-47945042A73E}"/>
    <cellStyle name="Normal 2 8 2 6 3" xfId="32325" xr:uid="{903B0388-D467-40BD-904D-E2BC4215B350}"/>
    <cellStyle name="Normal 2 8 2 6_AVA DVA EL" xfId="32326" xr:uid="{97A0251A-6E19-4831-BF26-256C3F1114EB}"/>
    <cellStyle name="Normal 2 8 2 7" xfId="32327" xr:uid="{A5FC81E3-8B92-407D-AF7A-5304456205A0}"/>
    <cellStyle name="Normal 2 8 2 7 2" xfId="32328" xr:uid="{DC8D9FC7-AAEF-482E-9960-EA6E616A5BB6}"/>
    <cellStyle name="Normal 2 8 2 7 3" xfId="32329" xr:uid="{8256CDEA-B0D4-471D-AB8A-AEFB7E6FBC72}"/>
    <cellStyle name="Normal 2 8 2 7_AVA DVA EL" xfId="32330" xr:uid="{EC8A2254-05F2-4E4E-9A6A-9551A51BAF85}"/>
    <cellStyle name="Normal 2 8 2 8" xfId="32331" xr:uid="{1591547E-63DE-4D78-A80D-91ECF93FF81E}"/>
    <cellStyle name="Normal 2 8 2 8 2" xfId="32332" xr:uid="{B5632DA4-10D2-4E70-8FAA-A77EAE1DD87A}"/>
    <cellStyle name="Normal 2 8 2 8 3" xfId="32333" xr:uid="{E4B9DADC-DFCC-4F22-A0EE-FF2ABBA0D482}"/>
    <cellStyle name="Normal 2 8 2 8_AVA DVA EL" xfId="32334" xr:uid="{AFA9468E-1FAB-4154-A354-0564BC82F552}"/>
    <cellStyle name="Normal 2 8 2 9" xfId="32335" xr:uid="{AD086775-E079-4FDB-85A3-C2E1430584E0}"/>
    <cellStyle name="Normal 2 8 2 9 2" xfId="32336" xr:uid="{494474AC-C952-413E-A79F-1288E57134B8}"/>
    <cellStyle name="Normal 2 8 2 9 3" xfId="32337" xr:uid="{17FD4373-E6CF-4139-85BC-B75A6DB34267}"/>
    <cellStyle name="Normal 2 8 2 9_AVA DVA EL" xfId="32338"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39" xr:uid="{DEC7FCD1-B48B-4548-AC3F-E78D45393D41}"/>
    <cellStyle name="Normal 2 8 3 2 3" xfId="32340" xr:uid="{84D9E9D5-9BF7-4C34-A697-9B2D1A0E01ED}"/>
    <cellStyle name="Normal 2 8 3 2_AVA DVA EL" xfId="32341" xr:uid="{1B5B02A1-EA5E-4DF5-A146-F062BF9AAC78}"/>
    <cellStyle name="Normal 2 8 3 3" xfId="32342" xr:uid="{AD2BC4D9-FBFC-4031-8F97-FC720C79A3CB}"/>
    <cellStyle name="Normal 2 8 3 3 2" xfId="32343" xr:uid="{80A8D564-88C2-417E-B946-861586DBDE4A}"/>
    <cellStyle name="Normal 2 8 3 3 3" xfId="32344" xr:uid="{A941EC03-BD2C-4373-A773-5C20B446A9BB}"/>
    <cellStyle name="Normal 2 8 3 3_AVA DVA EL" xfId="32345" xr:uid="{8B798E4A-EB3B-4F03-B43D-3BD1BF41B744}"/>
    <cellStyle name="Normal 2 8 3 4" xfId="32346" xr:uid="{B777B891-5D41-4613-8E24-3C2C33A863A5}"/>
    <cellStyle name="Normal 2 8 3 4 2" xfId="32347" xr:uid="{BF7ED24C-FA4D-4B96-BE43-857889301EBA}"/>
    <cellStyle name="Normal 2 8 3 4 3" xfId="32348" xr:uid="{046A8AB7-256F-4DCB-A003-9EE93E6C0909}"/>
    <cellStyle name="Normal 2 8 3 4_AVA DVA EL" xfId="32349" xr:uid="{0831CAEA-6999-40E2-ABC5-36CC659EA4F9}"/>
    <cellStyle name="Normal 2 8 3 5" xfId="32350"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51" xr:uid="{17C23E30-7B71-48FD-A2B0-4AE0353BE179}"/>
    <cellStyle name="Normal 2 8 4 2 3" xfId="32352" xr:uid="{CBD8BC92-1D7A-4E12-8F0D-30EF85626E41}"/>
    <cellStyle name="Normal 2 8 4 2_AVA DVA EL" xfId="32353" xr:uid="{C12DCC2F-E67F-4D5C-86B6-7DFD8F67663B}"/>
    <cellStyle name="Normal 2 8 4 3" xfId="32354"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355" xr:uid="{20882327-AA80-4A1D-A92E-0652909152BB}"/>
    <cellStyle name="Normal 2 8 5 2 3" xfId="32356" xr:uid="{64094E83-8B79-4907-97FF-130DC995C285}"/>
    <cellStyle name="Normal 2 8 5 2_AVA DVA EL" xfId="32357" xr:uid="{8E7044CA-B795-42CD-8910-507B768A0170}"/>
    <cellStyle name="Normal 2 8 5 3" xfId="32358" xr:uid="{41A27244-1E67-4CFD-819A-60BD359B0246}"/>
    <cellStyle name="Normal 2 8 5_3. Chng in credit spreads" xfId="8048" xr:uid="{5F444997-DFA8-4D98-B440-CAC0D0865AEE}"/>
    <cellStyle name="Normal 2 8 6" xfId="8049" xr:uid="{169FCB78-636E-4631-BBC6-39AF893C7B33}"/>
    <cellStyle name="Normal 2 8 6 2" xfId="32359" xr:uid="{1C242910-F06E-4D3C-BE31-9E642B42C464}"/>
    <cellStyle name="Normal 2 8 6 2 2" xfId="32360" xr:uid="{B5F578BF-892A-4EC8-B756-A9DF69E2490D}"/>
    <cellStyle name="Normal 2 8 6 2 3" xfId="32361" xr:uid="{CDC8FA3D-F61B-4B40-A783-BFBD4AFBD0BC}"/>
    <cellStyle name="Normal 2 8 6 2_AVA DVA EL" xfId="32362" xr:uid="{05A43628-82B1-4A4D-9E0B-0AC4641E7850}"/>
    <cellStyle name="Normal 2 8 6 3" xfId="32363" xr:uid="{7F0D3DEC-2712-450C-B440-D5B2A1C9855E}"/>
    <cellStyle name="Normal 2 8 6_AVA DVA EL" xfId="32364" xr:uid="{359A83E8-2885-4203-B5E8-999E40130150}"/>
    <cellStyle name="Normal 2 8 7" xfId="32365" xr:uid="{FD959416-E802-43F0-8148-486C67B59200}"/>
    <cellStyle name="Normal 2 8 7 2" xfId="32366" xr:uid="{C5A0685A-95EC-4C10-99A7-E4DA11312877}"/>
    <cellStyle name="Normal 2 8 7 3" xfId="32367" xr:uid="{8A3B1D4F-7449-4A5D-B8BB-665F48EFFDC6}"/>
    <cellStyle name="Normal 2 8 7_AVA DVA EL" xfId="32368" xr:uid="{6ED64589-F9B0-4F46-98E2-FB5D945ED058}"/>
    <cellStyle name="Normal 2 8 8" xfId="32369" xr:uid="{A061820A-0D81-4CB4-8A21-DD05CD275ED6}"/>
    <cellStyle name="Normal 2 8 8 2" xfId="32370" xr:uid="{DB3AE90B-6583-400F-8F43-5D76B5A71988}"/>
    <cellStyle name="Normal 2 8 8 3" xfId="32371" xr:uid="{B68730FB-469E-4147-9D75-E7631456423A}"/>
    <cellStyle name="Normal 2 8 8_AVA DVA EL" xfId="32372" xr:uid="{DA951B21-1D69-4738-BE05-2A71387ECF81}"/>
    <cellStyle name="Normal 2 8 9" xfId="32373" xr:uid="{06EF2FD2-17F5-4EF6-B782-D297DF56C8F3}"/>
    <cellStyle name="Normal 2 8 9 2" xfId="32374" xr:uid="{A5C98BA3-1158-4728-AC9E-24097561AF93}"/>
    <cellStyle name="Normal 2 8 9 3" xfId="32375" xr:uid="{20F6C4E4-ACAF-4800-8FF0-C60D7C95B8F4}"/>
    <cellStyle name="Normal 2 8 9_AVA DVA EL" xfId="32376" xr:uid="{2CADC1F0-A97E-4644-BD87-50DED02F5869}"/>
    <cellStyle name="Normal 2 8_3. Chng in credit spreads" xfId="8050" xr:uid="{945C6717-B4C5-40F1-870F-0E5D0ADDD735}"/>
    <cellStyle name="Normal 2 9" xfId="8051" xr:uid="{E51A1416-DAFF-407A-80B3-9CAAAC47E474}"/>
    <cellStyle name="Normal 2 9 10" xfId="32377" xr:uid="{B5569DFB-A722-484B-8F4A-6287F4A15460}"/>
    <cellStyle name="Normal 2 9 10 2" xfId="32378" xr:uid="{651805E9-A491-47E5-8018-12FF4A7F2BA2}"/>
    <cellStyle name="Normal 2 9 10 3" xfId="32379" xr:uid="{E043D9CC-2009-462B-BE26-3F8B7ECBD9EE}"/>
    <cellStyle name="Normal 2 9 10_AVA DVA EL" xfId="32380" xr:uid="{1E8C518F-0A9E-4853-8B11-74C901737916}"/>
    <cellStyle name="Normal 2 9 11" xfId="32381" xr:uid="{4B5A7226-D12E-489B-ABDB-233FECB41714}"/>
    <cellStyle name="Normal 2 9 11 2" xfId="32382" xr:uid="{B29D024D-C875-4E21-8C0C-8A2B4F034C94}"/>
    <cellStyle name="Normal 2 9 11 3" xfId="32383" xr:uid="{384258C9-19FA-411F-BF36-CACEBB966320}"/>
    <cellStyle name="Normal 2 9 11_AVA DVA EL" xfId="32384" xr:uid="{C1B8E946-B84C-47E1-BE06-401C2525934F}"/>
    <cellStyle name="Normal 2 9 12" xfId="32385" xr:uid="{74A9820A-0AA9-4252-8BDB-EA17BCB6C059}"/>
    <cellStyle name="Normal 2 9 2" xfId="8052" xr:uid="{877BF88C-A276-49B9-870F-3EC6AED3F304}"/>
    <cellStyle name="Normal 2 9 2 10" xfId="32386" xr:uid="{35C4B68B-AE4B-41A7-8671-152D652DCA32}"/>
    <cellStyle name="Normal 2 9 2 10 2" xfId="32387" xr:uid="{89594678-4310-4CC5-8E69-93DCC17802D6}"/>
    <cellStyle name="Normal 2 9 2 10 3" xfId="32388" xr:uid="{69FAB4F4-1CD3-43B8-A753-1744781EC062}"/>
    <cellStyle name="Normal 2 9 2 10_AVA DVA EL" xfId="32389" xr:uid="{DA123DF6-0D05-40F4-9CA7-51A1BCC0CEA4}"/>
    <cellStyle name="Normal 2 9 2 11" xfId="32390" xr:uid="{059D7EB9-9660-4190-AF50-CE7E105B855B}"/>
    <cellStyle name="Normal 2 9 2 2" xfId="8053" xr:uid="{B3674638-DCD5-468F-A3AF-9F1925C6AB96}"/>
    <cellStyle name="Normal 2 9 2 2 2" xfId="32391" xr:uid="{CCDCC0CC-E5DF-4E56-A242-297E53F5A222}"/>
    <cellStyle name="Normal 2 9 2 2 2 2" xfId="32392" xr:uid="{8A3F4C07-4F85-4EA3-BFE9-288F5A84C09E}"/>
    <cellStyle name="Normal 2 9 2 2 2 3" xfId="32393" xr:uid="{9CA12833-62DF-4322-908A-0BBDDB534C9B}"/>
    <cellStyle name="Normal 2 9 2 2 2_AVA DVA EL" xfId="32394" xr:uid="{DEB8483E-6A2D-4530-8362-5FBB2572E416}"/>
    <cellStyle name="Normal 2 9 2 2 3" xfId="32395" xr:uid="{735BB082-1B81-461D-85D4-EC193BDAAE1F}"/>
    <cellStyle name="Normal 2 9 2 2 3 2" xfId="32396" xr:uid="{900E0B89-C462-4842-BB1E-B8371C5FCCE2}"/>
    <cellStyle name="Normal 2 9 2 2 3 3" xfId="32397" xr:uid="{E8490B42-255E-4D61-A1D5-4579061AA5B6}"/>
    <cellStyle name="Normal 2 9 2 2 3_AVA DVA EL" xfId="32398" xr:uid="{785345E5-A0F2-4359-AAC4-6093BC69C9B0}"/>
    <cellStyle name="Normal 2 9 2 2 4" xfId="32399" xr:uid="{05E6F3DD-8264-4BDB-B7F1-D91E6B27B4AC}"/>
    <cellStyle name="Normal 2 9 2 2 5" xfId="32400" xr:uid="{A4FC7126-AC18-41A7-9BBD-FC453F59692B}"/>
    <cellStyle name="Normal 2 9 2 2_AVA DVA EL" xfId="32401" xr:uid="{E14D832E-BBBE-492D-A35C-ACDE79A082AD}"/>
    <cellStyle name="Normal 2 9 2 3" xfId="32402" xr:uid="{C1705037-92B4-454B-A590-F0F424AECD97}"/>
    <cellStyle name="Normal 2 9 2 3 2" xfId="32403" xr:uid="{C8C278BB-A0BD-4286-A207-D2DDC145FDDC}"/>
    <cellStyle name="Normal 2 9 2 3 3" xfId="32404" xr:uid="{B133C256-EB7A-4310-B0B8-0AD1E16267FF}"/>
    <cellStyle name="Normal 2 9 2 3_AVA DVA EL" xfId="32405" xr:uid="{FD4C49AD-DDA0-4479-B759-C75AD876B575}"/>
    <cellStyle name="Normal 2 9 2 4" xfId="32406" xr:uid="{14C718FB-3320-4428-ADE9-15D053FF1533}"/>
    <cellStyle name="Normal 2 9 2 4 2" xfId="32407" xr:uid="{766BC9DB-4768-4A0F-B3EB-D95F808408E5}"/>
    <cellStyle name="Normal 2 9 2 4 3" xfId="32408" xr:uid="{BEF65F0D-5F9A-473A-BD61-8D549A4FEC08}"/>
    <cellStyle name="Normal 2 9 2 4_AVA DVA EL" xfId="32409" xr:uid="{CF6A016A-CD08-4EC9-85E9-64FBFE2BA0EB}"/>
    <cellStyle name="Normal 2 9 2 5" xfId="32410" xr:uid="{56A5237B-165A-46FF-B81D-D3694BCDF7F8}"/>
    <cellStyle name="Normal 2 9 2 5 2" xfId="32411" xr:uid="{DDF9A39B-C4D2-493C-A28A-15402B2EFC61}"/>
    <cellStyle name="Normal 2 9 2 5 3" xfId="32412" xr:uid="{E1781374-6E2F-4291-9306-1E7342E2C450}"/>
    <cellStyle name="Normal 2 9 2 5_AVA DVA EL" xfId="32413" xr:uid="{6AD842AB-5374-48B7-9661-6D12A0C629F1}"/>
    <cellStyle name="Normal 2 9 2 6" xfId="32414" xr:uid="{2422F9D8-D2BF-4EFD-A3FC-C7375CE5748B}"/>
    <cellStyle name="Normal 2 9 2 6 2" xfId="32415" xr:uid="{9BDDF5A3-D977-4B3A-9FF5-53B3E934CFC3}"/>
    <cellStyle name="Normal 2 9 2 6 3" xfId="32416" xr:uid="{C7829AD9-18B6-4949-BE8E-5770D9CF91FF}"/>
    <cellStyle name="Normal 2 9 2 6_AVA DVA EL" xfId="32417" xr:uid="{4ECD1367-2B17-4CE9-B7BB-44B527764FE3}"/>
    <cellStyle name="Normal 2 9 2 7" xfId="32418" xr:uid="{44B87C55-6503-4FD6-851F-EB6F412D284F}"/>
    <cellStyle name="Normal 2 9 2 7 2" xfId="32419" xr:uid="{64940A98-C21D-4D54-BB93-33B6B5B9AAD7}"/>
    <cellStyle name="Normal 2 9 2 7 3" xfId="32420" xr:uid="{09DD7B47-63B3-4BA7-B476-C5056CBC1970}"/>
    <cellStyle name="Normal 2 9 2 7_AVA DVA EL" xfId="32421" xr:uid="{8B828617-9841-4DCF-9378-EC794C6DA5C8}"/>
    <cellStyle name="Normal 2 9 2 8" xfId="32422" xr:uid="{9CDA3317-FFE5-43B4-8E4A-1CD9632A15C8}"/>
    <cellStyle name="Normal 2 9 2 8 2" xfId="32423" xr:uid="{11A8D9D2-D6F5-43DC-B06A-5094AE519EC9}"/>
    <cellStyle name="Normal 2 9 2 8 3" xfId="32424" xr:uid="{A5C79468-C913-4E87-B49F-8A87E543407A}"/>
    <cellStyle name="Normal 2 9 2 8_AVA DVA EL" xfId="32425" xr:uid="{2933A57E-09CA-4344-A369-9FC7EA1A49E4}"/>
    <cellStyle name="Normal 2 9 2 9" xfId="32426" xr:uid="{9524E620-1E0D-40E6-ABE8-8B806FC01F8C}"/>
    <cellStyle name="Normal 2 9 2 9 2" xfId="32427" xr:uid="{44E4DBCB-CFDE-4F34-98B1-4EE3583CD424}"/>
    <cellStyle name="Normal 2 9 2 9 3" xfId="32428" xr:uid="{A639ECB7-1D3C-434B-833E-5B447E8774A5}"/>
    <cellStyle name="Normal 2 9 2 9_AVA DVA EL" xfId="32429"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30" xr:uid="{8517DC81-80F2-4CA2-B418-879423AA5A1E}"/>
    <cellStyle name="Normal 2 9 3 2 3" xfId="32431" xr:uid="{4F0D98F5-825F-4F97-BF22-966A2C8320AD}"/>
    <cellStyle name="Normal 2 9 3 2_AVA DVA EL" xfId="32432" xr:uid="{47579D13-D1D4-4528-85D4-37C94DEE5104}"/>
    <cellStyle name="Normal 2 9 3 3" xfId="32433" xr:uid="{ECDCFB83-8F4E-4072-8C37-06A4009BF7CF}"/>
    <cellStyle name="Normal 2 9 3 3 2" xfId="32434" xr:uid="{D9B6761B-D2F0-48A4-8FB8-381F2512E508}"/>
    <cellStyle name="Normal 2 9 3 3 3" xfId="32435" xr:uid="{1620FF61-524A-4B53-B2C1-9CACBD0A4A50}"/>
    <cellStyle name="Normal 2 9 3 3_AVA DVA EL" xfId="32436" xr:uid="{2D6011D1-32B0-45FA-A56B-B82983FEC83B}"/>
    <cellStyle name="Normal 2 9 3 4" xfId="32437" xr:uid="{02495D99-DF9C-40FA-98E0-6FA4D0D5C554}"/>
    <cellStyle name="Normal 2 9 3 4 2" xfId="32438" xr:uid="{9647A80B-3B2C-4A2F-B715-5EE766CA11A6}"/>
    <cellStyle name="Normal 2 9 3 4 3" xfId="32439" xr:uid="{6670002E-8572-4013-9B23-99AE6008E95C}"/>
    <cellStyle name="Normal 2 9 3 4_AVA DVA EL" xfId="32440" xr:uid="{F2AADE1C-189F-4CFE-92A6-17503452CB13}"/>
    <cellStyle name="Normal 2 9 3 5" xfId="32441"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42" xr:uid="{9FD48F90-03EC-4C3F-A568-80C450FAFD59}"/>
    <cellStyle name="Normal 2 9 4 2 3" xfId="32443" xr:uid="{41DD352E-F6E9-4143-86AF-64A10D883B5B}"/>
    <cellStyle name="Normal 2 9 4 2_AVA DVA EL" xfId="32444" xr:uid="{C8CF4591-E928-48BA-B4B1-06C757A3237F}"/>
    <cellStyle name="Normal 2 9 4 3" xfId="32445" xr:uid="{305FF945-9515-4543-AFBF-20CD83F012FF}"/>
    <cellStyle name="Normal 2 9 4_3. Chng in credit spreads" xfId="8060" xr:uid="{0C9C4A64-901E-4349-B491-C9EF18A81EDE}"/>
    <cellStyle name="Normal 2 9 5" xfId="8061" xr:uid="{EF1543AF-AAC9-4856-BECD-42C11B9C98C4}"/>
    <cellStyle name="Normal 2 9 5 2" xfId="32446" xr:uid="{05A8D097-96E9-4210-96A3-FAF00DC0F13B}"/>
    <cellStyle name="Normal 2 9 5 2 2" xfId="32447" xr:uid="{03C2BA86-2CCD-4CC9-9D46-C390EB81494E}"/>
    <cellStyle name="Normal 2 9 5 2 3" xfId="32448" xr:uid="{9F50BCC6-38E1-42B8-825C-41277F3373E2}"/>
    <cellStyle name="Normal 2 9 5 2_AVA DVA EL" xfId="32449" xr:uid="{EEA47815-5E3A-4475-83A6-4ACA63417787}"/>
    <cellStyle name="Normal 2 9 5 3" xfId="32450" xr:uid="{31C19F23-BE04-42F3-A42F-26370F8AE895}"/>
    <cellStyle name="Normal 2 9 5_AVA DVA EL" xfId="32451" xr:uid="{5059C4DA-1389-459F-9E87-684B6157EBE8}"/>
    <cellStyle name="Normal 2 9 6" xfId="32452" xr:uid="{4F5A4D7F-4C51-4297-B9E9-6578999F6601}"/>
    <cellStyle name="Normal 2 9 6 2" xfId="32453" xr:uid="{37017634-1855-4C4F-BF2C-0C735EDFDD77}"/>
    <cellStyle name="Normal 2 9 6 2 2" xfId="32454" xr:uid="{4592627D-4C70-4C60-ADD5-F836E97B5BC6}"/>
    <cellStyle name="Normal 2 9 6 2 3" xfId="32455" xr:uid="{FDCCD53D-DA71-4E8E-BBBF-CEB9FBF40746}"/>
    <cellStyle name="Normal 2 9 6 2_AVA DVA EL" xfId="32456" xr:uid="{EA8B0D91-6B64-412C-8AC5-B96531B0C3A1}"/>
    <cellStyle name="Normal 2 9 6 3" xfId="32457" xr:uid="{8A5E1C96-CF2B-4F03-A7A3-2B8AF9EE1294}"/>
    <cellStyle name="Normal 2 9 6_AVA DVA EL" xfId="32458" xr:uid="{F5AE8D8A-58D3-4138-B7FF-1E9BC71EDA16}"/>
    <cellStyle name="Normal 2 9 7" xfId="32459" xr:uid="{4864B5BE-8B02-4B75-A768-B196DD41702E}"/>
    <cellStyle name="Normal 2 9 7 2" xfId="32460" xr:uid="{2EA73132-B51C-4CD0-8307-CB4510438140}"/>
    <cellStyle name="Normal 2 9 7 3" xfId="32461" xr:uid="{196DDCC7-8DE0-4106-AC55-F8ACFE105252}"/>
    <cellStyle name="Normal 2 9 7_AVA DVA EL" xfId="32462" xr:uid="{77E57BA4-E806-4200-A3D9-96F5F14114BD}"/>
    <cellStyle name="Normal 2 9 8" xfId="32463" xr:uid="{82873D01-2F9F-40ED-A2B5-F9985D0B7DFE}"/>
    <cellStyle name="Normal 2 9 8 2" xfId="32464" xr:uid="{4AF7AC2E-F9CD-424E-84A7-2948DC2C147B}"/>
    <cellStyle name="Normal 2 9 8 3" xfId="32465" xr:uid="{F08F6719-6582-4E41-B649-A7B69EDAED5D}"/>
    <cellStyle name="Normal 2 9 8_AVA DVA EL" xfId="32466" xr:uid="{D3DDBE8F-77DB-41B5-AFBF-F4A64B2E463E}"/>
    <cellStyle name="Normal 2 9 9" xfId="32467" xr:uid="{FFDE4222-2B6E-4AB9-A6E0-6C4D640C2FE8}"/>
    <cellStyle name="Normal 2 9 9 2" xfId="32468" xr:uid="{623CA6AD-AA76-42A0-B487-130D3D9DB05B}"/>
    <cellStyle name="Normal 2 9 9 3" xfId="32469" xr:uid="{D4150DD1-EBB8-487A-8A25-882E37A91572}"/>
    <cellStyle name="Normal 2 9 9_AVA DVA EL" xfId="32470" xr:uid="{6CFF4933-18CD-411E-8975-12F259D04B12}"/>
    <cellStyle name="Normal 2 9_3. Chng in credit spreads" xfId="8062" xr:uid="{8C7CF161-9E2C-46BA-91E3-19755292B165}"/>
    <cellStyle name="Normal 2_~0149226" xfId="32471" xr:uid="{8D1B7276-C76A-4328-A230-C694FE3A9AEB}"/>
    <cellStyle name="Normal 20" xfId="8063" xr:uid="{E5849135-415C-464C-901D-E61104950C23}"/>
    <cellStyle name="Normal 20 2" xfId="3" xr:uid="{BFECDFAF-80A8-4615-AEDA-B726F6464CC0}"/>
    <cellStyle name="Normal 20 2 2" xfId="32472" xr:uid="{713A1B15-E3D5-4539-A55B-7E7A36D5D44D}"/>
    <cellStyle name="Normal 20 2 2 2" xfId="32473" xr:uid="{70FDE209-80D0-4B58-94E7-290C0B007541}"/>
    <cellStyle name="Normal 20 2 2 3" xfId="32474" xr:uid="{DCB5C3EF-CF33-4AEF-8F7E-5BD8E110C559}"/>
    <cellStyle name="Normal 20 2 2_AVA DVA EL" xfId="32475" xr:uid="{8C0566D7-7877-4EAB-B9BD-99EF24E89385}"/>
    <cellStyle name="Normal 20 2 3" xfId="32476" xr:uid="{3AD504A7-7B4B-46AB-975F-7E6D4EA27C9D}"/>
    <cellStyle name="Normal 20 2_AVA DVA EL" xfId="32477" xr:uid="{F28BE683-5245-433E-A4BF-E89A886B2128}"/>
    <cellStyle name="Normal 20 3" xfId="8064" xr:uid="{4D1C5454-A134-4668-9201-15A260DD2B30}"/>
    <cellStyle name="Normal 20 3 2" xfId="32478" xr:uid="{F42BD5B2-987C-4401-BAD4-095FB018D26B}"/>
    <cellStyle name="Normal 20 3_AVA DVA EL" xfId="32479" xr:uid="{1141902E-60E2-4BFC-B5CB-2855D2FB01BF}"/>
    <cellStyle name="Normal 20 4" xfId="8065" xr:uid="{C6AEF91C-8CD1-4F3C-825C-5FB500D0760B}"/>
    <cellStyle name="Normal 20 4 2" xfId="32480" xr:uid="{F48E571E-CDC7-417A-B7EF-B2E0471A57BB}"/>
    <cellStyle name="Normal 20 4_AVA DVA EL" xfId="32481" xr:uid="{A9067A92-DB10-4C2E-9E31-F0469180B31E}"/>
    <cellStyle name="Normal 20 5" xfId="32482" xr:uid="{BEF49D16-2DA4-49AA-87EC-03E97B845C05}"/>
    <cellStyle name="Normal 20 5 2" xfId="32483" xr:uid="{E3654E87-FE72-4977-8635-4604D09A16E9}"/>
    <cellStyle name="Normal 20 5_AVA DVA EL" xfId="32484" xr:uid="{7C046276-2FDF-4970-BC79-05FAD8B7F6E3}"/>
    <cellStyle name="Normal 20 6" xfId="32485" xr:uid="{65348AFB-66A6-43A2-A734-322616F9A833}"/>
    <cellStyle name="Normal 20 6 2" xfId="32486" xr:uid="{C0D9A383-690B-413D-A049-67811E5B1DA8}"/>
    <cellStyle name="Normal 20 6_AVA DVA EL" xfId="32487" xr:uid="{CEDD3E0D-2835-4257-9D0A-CDD048B4D870}"/>
    <cellStyle name="Normal 20 7" xfId="32488" xr:uid="{9557D2F0-E412-4301-AA15-F711F4C3619F}"/>
    <cellStyle name="Normal 20 7 2" xfId="32489" xr:uid="{ABA56190-E00E-4A38-8D74-9BA0158CB32B}"/>
    <cellStyle name="Normal 20 7_AVA DVA EL" xfId="32490" xr:uid="{0025DA30-22DF-445B-AE1B-C1B1F2514278}"/>
    <cellStyle name="Normal 20 8" xfId="32491" xr:uid="{3B06418B-D2FC-485A-A054-844D7186BC93}"/>
    <cellStyle name="Normal 20 8 2" xfId="32492" xr:uid="{DA6C969E-ED8E-4791-BF8C-E8620DC3743D}"/>
    <cellStyle name="Normal 20 8 3" xfId="32493" xr:uid="{86A7D9A8-2BD2-4E9F-A627-03AE4D8A9CF9}"/>
    <cellStyle name="Normal 20 8_AVA DVA EL" xfId="32494" xr:uid="{5E37DFFD-D8B6-46F0-91C6-C012EAAE751D}"/>
    <cellStyle name="Normal 20 9" xfId="32495" xr:uid="{5289B890-42FE-4578-A81F-C6A62D99CF5B}"/>
    <cellStyle name="Normal 20_3Q19" xfId="8066" xr:uid="{B64E44DC-20B1-4CA5-AA0A-24111853E863}"/>
    <cellStyle name="Normal 21" xfId="11" xr:uid="{4C48A4AD-18DA-44EB-9CD1-0F7255F9A68A}"/>
    <cellStyle name="Normal 21 10" xfId="41610"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11"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12"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13"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14"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15" xr:uid="{4648B688-1A4A-4A75-A105-DCF8732D9C57}"/>
    <cellStyle name="Normal 21 2 4_3. Chng in credit spreads" xfId="8087" xr:uid="{AD89A68E-73A5-4088-BB8A-32AAA26182BC}"/>
    <cellStyle name="Normal 21 2 5" xfId="8088" xr:uid="{A09D7F4D-1117-424D-9A4E-D36CEC9EA19C}"/>
    <cellStyle name="Normal 21 2 5 2" xfId="41616" xr:uid="{14B41ADD-053B-423D-A00C-711E35F8EB15}"/>
    <cellStyle name="Normal 21 2 5_Factbook" xfId="41617" xr:uid="{E289B1FE-D6C2-4F41-865E-F7F0653182E0}"/>
    <cellStyle name="Normal 21 2 6" xfId="8089" xr:uid="{900E4F8D-C31F-4CCE-B6B8-E06D06A6E76D}"/>
    <cellStyle name="Normal 21 2 7" xfId="41618"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19" xr:uid="{06BB6205-3074-4DB9-AA3C-B47B2FB63FEF}"/>
    <cellStyle name="Normal 21 3 2_3. Chng in credit spreads" xfId="8095" xr:uid="{C4F19A56-9C8E-4D28-A724-9BE94DC8CBD0}"/>
    <cellStyle name="Normal 21 3 3" xfId="8096" xr:uid="{33487D01-A884-4165-A1F5-64A821EC9924}"/>
    <cellStyle name="Normal 21 3 3 2" xfId="32496" xr:uid="{CC30F1CD-93C4-43F6-B204-51E850A0C5E6}"/>
    <cellStyle name="Normal 21 3 3 3" xfId="32497" xr:uid="{AA242CB3-F697-4646-9C50-C0AEAB80E5E0}"/>
    <cellStyle name="Normal 21 3 3_AVA DVA EL" xfId="32498" xr:uid="{8536E5D3-ACC5-4E29-9496-E3FD639374EA}"/>
    <cellStyle name="Normal 21 3 4" xfId="8097" xr:uid="{ED828CBA-0B46-40DF-A576-7088FE404CDC}"/>
    <cellStyle name="Normal 21 3 5" xfId="41620" xr:uid="{C10E9B2D-F984-4237-A92E-FB5556DFC399}"/>
    <cellStyle name="Normal 21 3_3. Chng in credit spreads" xfId="8098" xr:uid="{7A6271A5-24A3-472A-BF09-575BB27A4E79}"/>
    <cellStyle name="Normal 21 4" xfId="8099" xr:uid="{CB439B9A-B7FB-45BA-82F3-B7E2DA3A7136}"/>
    <cellStyle name="Normal 21 4 2" xfId="32499" xr:uid="{C07AAF2E-0174-490D-AED7-DD9042AF7EDF}"/>
    <cellStyle name="Normal 21 4 2 2" xfId="32500" xr:uid="{55EC38FC-6781-4501-92EF-27D66BEB6A7D}"/>
    <cellStyle name="Normal 21 4 2 3" xfId="32501" xr:uid="{89CE925E-1BBD-401F-BC62-1A227BD1F751}"/>
    <cellStyle name="Normal 21 4 2_AVA DVA EL" xfId="32502" xr:uid="{69D79D2B-8CBC-49E3-850A-7168CB11F3B2}"/>
    <cellStyle name="Normal 21 4 3" xfId="32503" xr:uid="{08C9DB9A-A0F8-4704-9700-B6A016DA2C6F}"/>
    <cellStyle name="Normal 21 4 3 2" xfId="32504" xr:uid="{299E7F73-2B98-4131-ABEF-993DC9217B0B}"/>
    <cellStyle name="Normal 21 4 3 3" xfId="32505" xr:uid="{6657A398-92C8-466F-95EC-2C8376C15EAB}"/>
    <cellStyle name="Normal 21 4 3_AVA DVA EL" xfId="32506" xr:uid="{B8DA48F1-80A2-485D-BA7F-73C421D9B09C}"/>
    <cellStyle name="Normal 21 4 4" xfId="32507" xr:uid="{DD64F7D1-0D02-4A1F-BD24-33A838465D8A}"/>
    <cellStyle name="Normal 21 4_AVA DVA EL" xfId="32508" xr:uid="{5F6DE89D-8ED8-4FB2-BE9F-3AFFB1DAAFE9}"/>
    <cellStyle name="Normal 21 5" xfId="8100" xr:uid="{C0D9FF37-C4AA-44B6-BDCD-2FFF31B310E3}"/>
    <cellStyle name="Normal 21 5 2" xfId="32509" xr:uid="{9D1CFE90-B116-4F54-AF7A-1699E13DFB3A}"/>
    <cellStyle name="Normal 21 5 2 2" xfId="32510" xr:uid="{F7E986DB-22B0-48E7-9FB9-23C25DC5017C}"/>
    <cellStyle name="Normal 21 5 2 3" xfId="32511" xr:uid="{F46DD2D4-13BB-4695-B96C-DC055E0A84BD}"/>
    <cellStyle name="Normal 21 5 2_AVA DVA EL" xfId="32512" xr:uid="{FEE4C60C-20D4-4060-8147-60A55A752883}"/>
    <cellStyle name="Normal 21 5 3" xfId="32513" xr:uid="{DD8DDAB5-5ABD-44F7-A357-64923F2C2751}"/>
    <cellStyle name="Normal 21 5 3 2" xfId="32514" xr:uid="{15954A40-505B-49A9-BA0B-707CF13C7387}"/>
    <cellStyle name="Normal 21 5 3 3" xfId="32515" xr:uid="{DED03121-5A24-41CC-8107-43C60788729E}"/>
    <cellStyle name="Normal 21 5 3_AVA DVA EL" xfId="32516" xr:uid="{B03EED58-9DEC-44A0-B80F-F431710F5FFE}"/>
    <cellStyle name="Normal 21 5 4" xfId="32517" xr:uid="{7EA94A9D-2660-4B6B-A537-CD790D0D7295}"/>
    <cellStyle name="Normal 21 5_AVA DVA EL" xfId="32518" xr:uid="{544937E3-3297-4095-AE66-BA0A3EB8BF05}"/>
    <cellStyle name="Normal 21 6" xfId="32519" xr:uid="{6B52FE75-7700-4643-8817-26B7868EED1B}"/>
    <cellStyle name="Normal 21 6 2" xfId="32520" xr:uid="{788ECBD7-3BE7-4446-AC1D-2B69ED069598}"/>
    <cellStyle name="Normal 21 6 2 2" xfId="32521" xr:uid="{A6EA3356-4273-46DF-A302-BA80359E4AE3}"/>
    <cellStyle name="Normal 21 6 2 3" xfId="32522" xr:uid="{539C7814-B00E-42B3-9A96-5C597FDC5356}"/>
    <cellStyle name="Normal 21 6 2_AVA DVA EL" xfId="32523" xr:uid="{ED60E9CF-C5CC-4C2E-AC2F-43A6E1994E7E}"/>
    <cellStyle name="Normal 21 6 3" xfId="32524" xr:uid="{FE8E3E1B-E211-4BAE-AB28-C7620F09A27E}"/>
    <cellStyle name="Normal 21 6 3 2" xfId="32525" xr:uid="{7A3E4240-E9F5-4311-BF1D-C76A0043DB47}"/>
    <cellStyle name="Normal 21 6 3 3" xfId="32526" xr:uid="{F088602B-00E4-4040-9A57-E7620A31592E}"/>
    <cellStyle name="Normal 21 6 3_AVA DVA EL" xfId="32527" xr:uid="{0DADA1D3-9D2D-4CB5-8CA1-2B415C691C3C}"/>
    <cellStyle name="Normal 21 6 4" xfId="32528" xr:uid="{C37E22A7-4B2B-4E7C-A142-966B2FED68BB}"/>
    <cellStyle name="Normal 21 6_AVA DVA EL" xfId="32529" xr:uid="{AD1B6940-7844-46D4-B148-3314ACE403C4}"/>
    <cellStyle name="Normal 21 7" xfId="32530" xr:uid="{59A3382C-69ED-49E0-97FB-5EC3D83DD223}"/>
    <cellStyle name="Normal 21 7 2" xfId="32531" xr:uid="{F5CA3F7A-622F-47AC-8C50-8F699A2FF4FF}"/>
    <cellStyle name="Normal 21 7 2 2" xfId="32532" xr:uid="{61592574-1CBE-4B1E-A227-5E3879232EED}"/>
    <cellStyle name="Normal 21 7 2 3" xfId="32533" xr:uid="{8468B608-8B05-45CE-AB7F-2860E38C6C17}"/>
    <cellStyle name="Normal 21 7 2_AVA DVA EL" xfId="32534" xr:uid="{BB78CBEE-210C-49A5-BF51-D74383B22ADA}"/>
    <cellStyle name="Normal 21 7 3" xfId="32535" xr:uid="{1D6B33E1-C2F4-4E3A-A7F4-E05EC0AE8E1A}"/>
    <cellStyle name="Normal 21 7 3 2" xfId="32536" xr:uid="{6106AB93-163F-4211-B98B-74DB798CA8F4}"/>
    <cellStyle name="Normal 21 7 3 3" xfId="32537" xr:uid="{9C297218-F8F7-463C-9814-1BD518111B77}"/>
    <cellStyle name="Normal 21 7 3_AVA DVA EL" xfId="32538" xr:uid="{583809DD-FB01-4500-9383-BC7FF9F3E5B8}"/>
    <cellStyle name="Normal 21 7 4" xfId="32539" xr:uid="{E66F47E3-2B12-41FA-9C75-941977E1F138}"/>
    <cellStyle name="Normal 21 7_AVA DVA EL" xfId="32540" xr:uid="{FA887D5F-19E6-4041-B799-F0CE374C4EB7}"/>
    <cellStyle name="Normal 21 8" xfId="32541" xr:uid="{90084C70-5D02-4BB6-8D42-2ABC94DE7106}"/>
    <cellStyle name="Normal 21 8 2" xfId="32542" xr:uid="{12CB2863-2020-475C-9763-CA9AB77C4DC3}"/>
    <cellStyle name="Normal 21 8 3" xfId="32543" xr:uid="{71836095-4B8B-4832-8C69-122BE4A06E73}"/>
    <cellStyle name="Normal 21 8_AVA DVA EL" xfId="32544" xr:uid="{7914DBF6-8790-4999-ACAB-6CAB2AF49FF1}"/>
    <cellStyle name="Normal 21 9" xfId="32545"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46" xr:uid="{B72A80C7-1BA4-440D-97EF-3BD22E8DE5D9}"/>
    <cellStyle name="Normal 22 2 3" xfId="32547" xr:uid="{BDA81ADF-4960-4C3F-94BE-47C3918383E5}"/>
    <cellStyle name="Normal 22 2_AVA DVA EL" xfId="32548" xr:uid="{BA6397B3-95A6-4322-9D58-FB32BFDE0262}"/>
    <cellStyle name="Normal 22 3" xfId="8104" xr:uid="{627127B5-4E09-4A05-986A-D91FDE3ABFF1}"/>
    <cellStyle name="Normal 22 4" xfId="8105" xr:uid="{5A65FBA6-5D98-4ABA-87BD-80B2E457F9FD}"/>
    <cellStyle name="Normal 22 4 2" xfId="41621" xr:uid="{60C79889-97EF-4BED-8D7E-77E4E843D001}"/>
    <cellStyle name="Normal 22 4_Factbook" xfId="41622" xr:uid="{327BF19A-D160-4D4C-8315-70A48D846565}"/>
    <cellStyle name="Normal 22 5" xfId="41623" xr:uid="{9767886D-BF9D-4390-8130-0DACF7DB417A}"/>
    <cellStyle name="Normal 22 6" xfId="41624"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49" xr:uid="{B9208162-F753-4C53-A452-C2AACEFEE1C7}"/>
    <cellStyle name="Normal 23 2 3" xfId="32550" xr:uid="{E60050AE-B57F-4850-A500-01737B75FA40}"/>
    <cellStyle name="Normal 23 2_AVA DVA EL" xfId="32551"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25" xr:uid="{F113A5E1-4D78-4856-A436-B7107CBFC3EB}"/>
    <cellStyle name="Normal 23 3 2_3. Chng in credit spreads" xfId="8113" xr:uid="{96CA95AD-65DF-4769-A234-D5A5F349B82C}"/>
    <cellStyle name="Normal 23 3 3" xfId="8114" xr:uid="{51EC8462-9763-4E57-9C71-DB1B60831D80}"/>
    <cellStyle name="Normal 23 3 3 2" xfId="41626" xr:uid="{717B32A4-F6FA-4E0C-A5EE-CAEE152189BE}"/>
    <cellStyle name="Normal 23 3 3_Factbook" xfId="41627" xr:uid="{1DCE1D21-B0C1-4C34-A568-E418D79C2F52}"/>
    <cellStyle name="Normal 23 3 4" xfId="8115" xr:uid="{8A7175AE-49F6-4DFE-8199-9F7A2AA0EB18}"/>
    <cellStyle name="Normal 23 3 5" xfId="41628" xr:uid="{66BD523A-B3FE-456E-A9FD-695953F18E89}"/>
    <cellStyle name="Normal 23 3_3. Chng in credit spreads" xfId="8116" xr:uid="{59D4320E-97EF-4173-AAB8-0DFC9E2246B0}"/>
    <cellStyle name="Normal 23 4" xfId="8117" xr:uid="{59803CFD-C222-4607-81DF-D3EB4E78AB57}"/>
    <cellStyle name="Normal 23 4 2" xfId="32552" xr:uid="{97AEC993-A8CE-42BC-B6E5-AA7EAA7A855A}"/>
    <cellStyle name="Normal 23 4 3" xfId="32553" xr:uid="{646F6BBF-14E4-4BFB-A429-891E25F826AA}"/>
    <cellStyle name="Normal 23 4_AVA DVA EL" xfId="32554" xr:uid="{D27DBD55-47C8-4902-AA4B-EB482E1A2040}"/>
    <cellStyle name="Normal 23 5" xfId="32555"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29" xr:uid="{C1980696-8675-4D64-85C0-B62C38196525}"/>
    <cellStyle name="Normal 24 2_Adj_comprehensive_income_Trends" xfId="41630" xr:uid="{178B31CE-626E-4FFD-95EC-06353C93460A}"/>
    <cellStyle name="Normal 24 3" xfId="8121" xr:uid="{ADEE60F5-2B05-4654-997B-B169AABB633A}"/>
    <cellStyle name="Normal 24 3 2" xfId="32556" xr:uid="{1FE8B356-C72D-4086-8FF0-BC8A14010C7C}"/>
    <cellStyle name="Normal 24 3 3" xfId="32557" xr:uid="{24004836-9A4C-4624-8B87-CC254A9ECCFE}"/>
    <cellStyle name="Normal 24 3_AVA DVA EL" xfId="32558" xr:uid="{86A7699C-F090-45D7-B7D8-3E5ECD9C8584}"/>
    <cellStyle name="Normal 24 4" xfId="32559" xr:uid="{EBDC2FDD-D806-402F-A8BB-BA79583DFC44}"/>
    <cellStyle name="Normal 24 4 2" xfId="32560" xr:uid="{584AD55F-7634-4107-BEB6-E5C5867A77BA}"/>
    <cellStyle name="Normal 24 4 3" xfId="32561" xr:uid="{1C4F197C-7A44-469C-8B71-1A7387B58CAD}"/>
    <cellStyle name="Normal 24 4_AVA DVA EL" xfId="32562"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563" xr:uid="{0E86AC90-F560-4199-9455-1A483014DF22}"/>
    <cellStyle name="Normal 25 2 2 2" xfId="32564" xr:uid="{CF398415-F8AF-406D-BD02-4473FE42CDCE}"/>
    <cellStyle name="Normal 25 2 2_AVA DVA EL" xfId="32565" xr:uid="{B00D78DE-A0A6-46A2-92AA-F1CA57E16C3D}"/>
    <cellStyle name="Normal 25 2 3" xfId="32566" xr:uid="{59861060-766C-400C-98B6-14CB220EE7A2}"/>
    <cellStyle name="Normal 25 2_AVA DVA EL" xfId="32567" xr:uid="{90334C5E-BA15-4328-A8D6-AD96FBC7D9B7}"/>
    <cellStyle name="Normal 25 3" xfId="32568" xr:uid="{8AF946F5-821D-4735-87F0-FB52C570965A}"/>
    <cellStyle name="Normal 25 3 2" xfId="32569" xr:uid="{F96CFA8A-396E-4304-9CA1-8E540E8B7E2F}"/>
    <cellStyle name="Normal 25 3_AVA DVA EL" xfId="32570" xr:uid="{2991993E-0030-4CE7-BBE0-4F768E9960A0}"/>
    <cellStyle name="Normal 25 4" xfId="32571" xr:uid="{B5A56634-7D85-4A84-B389-520BF00331C8}"/>
    <cellStyle name="Normal 25 4 2" xfId="32572" xr:uid="{FE30DE0B-F12C-4554-B390-0FE7583EC854}"/>
    <cellStyle name="Normal 25 4 3" xfId="32573" xr:uid="{96D12C2C-63FF-4990-AD16-2BBDFAF85196}"/>
    <cellStyle name="Normal 25 4_AVA DVA EL" xfId="32574" xr:uid="{C05009E8-F282-4D1E-BA14-B55A3506E0F5}"/>
    <cellStyle name="Normal 25 5" xfId="32575" xr:uid="{05348E84-2637-4B5B-9EFE-55B60CA1931C}"/>
    <cellStyle name="Normal 25 5 2" xfId="32576" xr:uid="{D0EB7941-B584-4AD6-AEDD-D98A1E7E7751}"/>
    <cellStyle name="Normal 25 5 3" xfId="32577" xr:uid="{FC452455-A0CA-4AC0-A98D-99960A1D5264}"/>
    <cellStyle name="Normal 25 5_AVA DVA EL" xfId="32578" xr:uid="{BEF0E2CF-CCBA-4323-962C-072BB02A64FB}"/>
    <cellStyle name="Normal 25 6" xfId="32579" xr:uid="{00F65DF8-C2F6-45A9-8456-8772340A36FB}"/>
    <cellStyle name="Normal 25_Adj_comprehensive_income" xfId="41631" xr:uid="{8C6961CC-9E70-447D-AC59-AD79B6155CEB}"/>
    <cellStyle name="Normal 26" xfId="8125" xr:uid="{7FB02E71-DA68-4B33-A83A-6FFB896D4DEE}"/>
    <cellStyle name="Normal 26 2" xfId="8126" xr:uid="{58492BB9-CE2E-42BC-8EEB-267F34F1BD33}"/>
    <cellStyle name="Normal 26 2 2" xfId="32580" xr:uid="{DBD2559E-3A59-4FC0-8358-209F49F081CC}"/>
    <cellStyle name="Normal 26 2_AVA DVA EL" xfId="32581" xr:uid="{D4A4FD7C-81D1-42F9-BACA-D4E9782B1B79}"/>
    <cellStyle name="Normal 26 3" xfId="8127" xr:uid="{B9B50C11-9393-47C7-851E-8A27FA087F02}"/>
    <cellStyle name="Normal 26 3 2" xfId="32582" xr:uid="{96002981-C38B-460F-84AF-96BF814597AD}"/>
    <cellStyle name="Normal 26 3 3" xfId="32583" xr:uid="{E25141E4-7E12-4EC9-A96F-67CCAA4F619C}"/>
    <cellStyle name="Normal 26 3_AVA DVA EL" xfId="32584" xr:uid="{9675FAD4-D2F2-4BBB-A8DC-8740AA42403B}"/>
    <cellStyle name="Normal 26 4" xfId="32585"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586" xr:uid="{E6D258B7-589C-453E-BAA0-A66A624AB702}"/>
    <cellStyle name="Normal 27 2 2 2" xfId="32587" xr:uid="{D841DFA0-5249-4465-A31B-8FD016199B3B}"/>
    <cellStyle name="Normal 27 2 2 3" xfId="32588" xr:uid="{9864FC18-BE92-41C2-BC0F-8C7323C36E7A}"/>
    <cellStyle name="Normal 27 2 2_AVA DVA EL" xfId="32589" xr:uid="{AB80B321-B2F7-4AFD-AB4B-2A86C99C7A7D}"/>
    <cellStyle name="Normal 27 2 3" xfId="32590" xr:uid="{F77394E1-4F52-48BB-9D65-5B093DF2D400}"/>
    <cellStyle name="Normal 27 2_AVA DVA EL" xfId="32591" xr:uid="{7657FDC8-FE4D-446C-ABFF-6F617F1F566D}"/>
    <cellStyle name="Normal 27 3" xfId="8131" xr:uid="{668655B1-AA0A-4EE6-A9EF-05A16A1A2C52}"/>
    <cellStyle name="Normal 27 3 2" xfId="32592" xr:uid="{FE28F2B0-0AA3-46CD-A7DD-388D61D445C5}"/>
    <cellStyle name="Normal 27 3 3" xfId="32593" xr:uid="{5B5DDAF7-3C33-4D4A-AB9A-67A6B36E320B}"/>
    <cellStyle name="Normal 27 3_AVA DVA EL" xfId="32594" xr:uid="{EDA80FE7-79A7-48C3-BA45-B3774D1E9013}"/>
    <cellStyle name="Normal 27 4" xfId="32595"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596" xr:uid="{46DAE04F-7B97-47DD-B104-0C3E83154936}"/>
    <cellStyle name="Normal 28 2_AVA DVA EL" xfId="32597" xr:uid="{9900F622-CC99-4B8F-AB42-02EE574DD7A2}"/>
    <cellStyle name="Normal 28 3" xfId="8135" xr:uid="{ED80F874-C55E-4DFD-BE65-82A8C2937EFF}"/>
    <cellStyle name="Normal 28 3 2" xfId="32598" xr:uid="{5D2BF430-517B-457F-991B-4E61EE93E94D}"/>
    <cellStyle name="Normal 28 3_AVA DVA EL" xfId="32599" xr:uid="{B75AD5BA-736A-4F98-97E3-BD08942C78A8}"/>
    <cellStyle name="Normal 28 4" xfId="32600" xr:uid="{F5539883-A67A-4736-B0C6-035E221BA0F6}"/>
    <cellStyle name="Normal 28 4 2" xfId="32601" xr:uid="{ACCF30FD-D91B-4518-97F4-EC3D9EF6C1AB}"/>
    <cellStyle name="Normal 28 4 3" xfId="32602" xr:uid="{FF5D609D-E7E4-4144-89D1-4B8831A79A7C}"/>
    <cellStyle name="Normal 28 4_AVA DVA EL" xfId="32603" xr:uid="{E3ADE745-7277-43E3-BF29-15F699987691}"/>
    <cellStyle name="Normal 28 5" xfId="32604"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32" xr:uid="{F4B085F0-B7D8-41A1-8C8E-A14685A98873}"/>
    <cellStyle name="Normal 29 2_AVA DVA EL" xfId="32605" xr:uid="{BD2F84C1-FA98-4325-8C0A-8CA2A37E1222}"/>
    <cellStyle name="Normal 29 3" xfId="8141" xr:uid="{77AC890B-8A30-4C96-9B86-F51B9F43AE5A}"/>
    <cellStyle name="Normal 29 3 2" xfId="32606" xr:uid="{77A95805-C6A7-44DC-8041-2F0F4A5CBE7C}"/>
    <cellStyle name="Normal 29 3 3" xfId="32607" xr:uid="{792971E3-C926-47D1-9A04-68CEFB7AC49F}"/>
    <cellStyle name="Normal 29 3_AVA DVA EL" xfId="32608" xr:uid="{B9D6970D-9A74-491D-94D4-EE5982E9F185}"/>
    <cellStyle name="Normal 29 4" xfId="32609" xr:uid="{69024C95-B5DD-413B-944F-F61D4B667F05}"/>
    <cellStyle name="Normal 29 4 2" xfId="32610" xr:uid="{F10D9ADC-60DA-43F4-97E8-4416656D99BA}"/>
    <cellStyle name="Normal 29 4 3" xfId="32611" xr:uid="{3AD8AAF8-0445-4FDD-B26C-956B05FC7242}"/>
    <cellStyle name="Normal 29 4_AVA DVA EL" xfId="32612" xr:uid="{CAD90EB9-9A0C-43E0-A39C-3DC37026AE40}"/>
    <cellStyle name="Normal 29 5" xfId="32613" xr:uid="{AFC2072E-A74A-49CB-9BD8-5C48FD6FED74}"/>
    <cellStyle name="Normal 29 5 2" xfId="32614" xr:uid="{0D6DDE68-0F10-4BB2-98C7-AC3B04AF7F2B}"/>
    <cellStyle name="Normal 29 5 3" xfId="32615" xr:uid="{DCE1ED1A-A7BB-46CF-A8EC-264F7831F02D}"/>
    <cellStyle name="Normal 29 5_AVA DVA EL" xfId="32616" xr:uid="{99FFF8ED-97B2-4F16-BC6A-EDA1CCD1EE3A}"/>
    <cellStyle name="Normal 29 6" xfId="32617" xr:uid="{90405B24-69CC-461C-BEAC-2DB502D35091}"/>
    <cellStyle name="Normal 29 7" xfId="41633" xr:uid="{4F39A75A-C040-4B1D-B717-7DC23DB7D738}"/>
    <cellStyle name="Normal 29 8" xfId="41634" xr:uid="{40CF5694-40C6-495B-95EF-E6599DEB9A66}"/>
    <cellStyle name="Normal 29_Adj_comprehensive_income" xfId="41635" xr:uid="{51FA3596-4382-4705-9096-CAB84738EB0F}"/>
    <cellStyle name="Normal 3" xfId="8142" xr:uid="{96B9D165-10EE-48F1-9E46-60E19BB6F4CC}"/>
    <cellStyle name="Normal 3 10" xfId="19" xr:uid="{A6BE9CBA-D1CC-4746-9EA1-4D958FBCE5EE}"/>
    <cellStyle name="Normal 3 10 2" xfId="32618" xr:uid="{F8B8DA53-8D6E-4AD4-BD2E-CFF0553E3E15}"/>
    <cellStyle name="Normal 3 10_AVA DVA EL" xfId="32619" xr:uid="{5B7FE80E-B150-46AA-A324-F3A069837EE5}"/>
    <cellStyle name="Normal 3 11" xfId="32620" xr:uid="{73DBEE82-EF93-4CA3-B743-CF202AAFB9D7}"/>
    <cellStyle name="Normal 3 11 2" xfId="32621" xr:uid="{02510FC7-3539-490F-A8EC-2FEB4D04E0DE}"/>
    <cellStyle name="Normal 3 11 2 2" xfId="32622" xr:uid="{65810E00-0227-4373-B055-F4A0C0623B3C}"/>
    <cellStyle name="Normal 3 11 2 3" xfId="32623" xr:uid="{C1EDFAEA-6EBA-4D7F-A5DE-3402E0185151}"/>
    <cellStyle name="Normal 3 11 2_AVA DVA EL" xfId="32624" xr:uid="{6ADF9D47-C0D7-4033-802F-287F86945374}"/>
    <cellStyle name="Normal 3 11 3" xfId="32625" xr:uid="{7232230A-AB6B-4E8B-8467-18BC32577A69}"/>
    <cellStyle name="Normal 3 11_AVA DVA EL" xfId="32626" xr:uid="{F622C660-13FD-4CA7-8CD4-9EE1F532B871}"/>
    <cellStyle name="Normal 3 12" xfId="32627" xr:uid="{EB914933-70B3-4C54-8E24-9D582CC027D0}"/>
    <cellStyle name="Normal 3 12 2" xfId="32628" xr:uid="{C6EE3B93-1C2D-4838-B205-DAB3FD250C03}"/>
    <cellStyle name="Normal 3 12 2 2" xfId="32629" xr:uid="{17AB7E46-D22F-498F-AE91-CAA32749C61B}"/>
    <cellStyle name="Normal 3 12 2 3" xfId="32630" xr:uid="{613DB106-5A5C-43A7-8314-73159423B23B}"/>
    <cellStyle name="Normal 3 12 2_AVA DVA EL" xfId="32631" xr:uid="{FE01C614-491B-41D6-A1ED-C8CDC59D6049}"/>
    <cellStyle name="Normal 3 12 3" xfId="32632" xr:uid="{1EB1F04A-6998-465F-A347-DB8A82EB06DB}"/>
    <cellStyle name="Normal 3 12_AVA DVA EL" xfId="32633" xr:uid="{822C31BE-174C-4A66-B1BF-301A060321FC}"/>
    <cellStyle name="Normal 3 13" xfId="32634" xr:uid="{8D2459B4-3AA3-48A1-B314-E89A80C90237}"/>
    <cellStyle name="Normal 3 13 2" xfId="32635" xr:uid="{BB5B7126-6CE1-4286-9D8F-93DFE5A29538}"/>
    <cellStyle name="Normal 3 13 2 2" xfId="32636" xr:uid="{E01ED449-50A5-4634-A1DD-5764936CACE1}"/>
    <cellStyle name="Normal 3 13 2 3" xfId="32637" xr:uid="{ECFBA668-17CC-42B3-90DD-DE9261C78D0A}"/>
    <cellStyle name="Normal 3 13 2_AVA DVA EL" xfId="32638" xr:uid="{D54CCAC3-3222-47B1-82B1-C06FB31DB7D8}"/>
    <cellStyle name="Normal 3 13 3" xfId="32639" xr:uid="{6DE0D7EC-CA70-4129-859A-DA278D271BD8}"/>
    <cellStyle name="Normal 3 13 4" xfId="32640" xr:uid="{6F3FA5A6-9B96-40B9-B6F1-A2FEFBEF901C}"/>
    <cellStyle name="Normal 3 13_AVA DVA EL" xfId="32641" xr:uid="{4EA8C18B-F2A5-476A-9EFE-9946F17401B3}"/>
    <cellStyle name="Normal 3 14" xfId="32642" xr:uid="{A06A0568-AEF4-4CAD-8E5B-682748010E72}"/>
    <cellStyle name="Normal 3 14 2" xfId="32643" xr:uid="{91066A96-BF76-464D-91C1-0942408306C0}"/>
    <cellStyle name="Normal 3 14 2 2" xfId="32644" xr:uid="{80EE6AA4-0C02-4074-9878-EFBFE7C29F99}"/>
    <cellStyle name="Normal 3 14 2 3" xfId="32645" xr:uid="{733EF167-AF67-4674-9D07-F4CFA6AB184B}"/>
    <cellStyle name="Normal 3 14 2_AVA DVA EL" xfId="32646" xr:uid="{89DBFCFA-19A7-4CCD-97C7-23F11F36F3BB}"/>
    <cellStyle name="Normal 3 14 3" xfId="32647" xr:uid="{FD4DAA29-5DCD-4624-92BC-59853A18AC0E}"/>
    <cellStyle name="Normal 3 14 4" xfId="32648" xr:uid="{FEF558DD-39AD-4532-B5B0-B04A9F097BDB}"/>
    <cellStyle name="Normal 3 14_AVA DVA EL" xfId="32649" xr:uid="{CF09EAFA-6158-4E66-A0C1-F7EA881EBC3A}"/>
    <cellStyle name="Normal 3 15" xfId="32650" xr:uid="{F083AC1A-2DD7-4D4A-BC62-D54E2F1267EF}"/>
    <cellStyle name="Normal 3 15 2" xfId="32651" xr:uid="{55415DA7-3AAB-4BA8-81ED-0E3A306F435E}"/>
    <cellStyle name="Normal 3 15 3" xfId="32652" xr:uid="{B45C4C1F-FFDC-49FA-9A79-395FE75189CE}"/>
    <cellStyle name="Normal 3 15_AVA DVA EL" xfId="32653" xr:uid="{05E9465A-6F3D-47B7-A120-DB4611FB9150}"/>
    <cellStyle name="Normal 3 16" xfId="32654" xr:uid="{4339842B-7A70-46B0-B7A9-20159F9D20AB}"/>
    <cellStyle name="Normal 3 2" xfId="8143" xr:uid="{DC87AC17-292D-4B5D-ADE4-3369F4DD4D67}"/>
    <cellStyle name="Normal 3 2 10" xfId="32655" xr:uid="{B621D702-343E-4D5F-90F5-355651CC982E}"/>
    <cellStyle name="Normal 3 2 10 2" xfId="32656" xr:uid="{6AF75893-5805-40B2-B3E9-1FF6E6321954}"/>
    <cellStyle name="Normal 3 2 10 2 2" xfId="32657" xr:uid="{599F0E41-B784-4CF4-B0B0-6339C46D3196}"/>
    <cellStyle name="Normal 3 2 10 2 3" xfId="32658" xr:uid="{18624A26-3905-48AE-9A4A-4412DCB0F18A}"/>
    <cellStyle name="Normal 3 2 10 2_AVA DVA EL" xfId="32659" xr:uid="{9118C9F1-A457-4A1A-BEA2-743416E2312E}"/>
    <cellStyle name="Normal 3 2 10 3" xfId="32660" xr:uid="{12D6B519-D74C-44FE-952E-B541AA70F4D8}"/>
    <cellStyle name="Normal 3 2 10_AVA DVA EL" xfId="32661" xr:uid="{17BDD14E-0A19-40B4-9DA7-5CF6845AF2F6}"/>
    <cellStyle name="Normal 3 2 11" xfId="32662" xr:uid="{1623D56F-0077-4577-B199-AF0161593FD4}"/>
    <cellStyle name="Normal 3 2 11 2" xfId="32663" xr:uid="{111CBD46-5529-4F39-894A-2DC5B0E779D7}"/>
    <cellStyle name="Normal 3 2 11 2 2" xfId="32664" xr:uid="{FEDD2F4E-DB98-48C3-B0EA-247F4E936A8C}"/>
    <cellStyle name="Normal 3 2 11 2 3" xfId="32665" xr:uid="{E354D98E-5095-4F7A-AAF9-EE0BF6B87931}"/>
    <cellStyle name="Normal 3 2 11 2_AVA DVA EL" xfId="32666" xr:uid="{8105EB07-2276-4482-8374-397737470FA2}"/>
    <cellStyle name="Normal 3 2 11 3" xfId="32667" xr:uid="{7D25A7E7-7862-4F60-960D-347FD35584F1}"/>
    <cellStyle name="Normal 3 2 11_AVA DVA EL" xfId="32668" xr:uid="{BED7018A-CBFD-4433-9D74-273A9501E0B5}"/>
    <cellStyle name="Normal 3 2 12" xfId="32669" xr:uid="{F92AE727-5EB0-4951-A069-D6CBFF7BF91C}"/>
    <cellStyle name="Normal 3 2 12 2" xfId="32670" xr:uid="{546AB0B6-F835-4975-A1AD-B5E95FE02C63}"/>
    <cellStyle name="Normal 3 2 12 2 2" xfId="32671" xr:uid="{1BBBB24B-73B6-4DE9-8D7A-CDB0BA9EB345}"/>
    <cellStyle name="Normal 3 2 12 2_AVA DVA EL" xfId="32672" xr:uid="{53D62270-1BD8-40D7-9FF7-1A88D525F331}"/>
    <cellStyle name="Normal 3 2 12 3" xfId="32673" xr:uid="{424DFF7A-E786-4996-ADAB-64372EACCBB2}"/>
    <cellStyle name="Normal 3 2 12 3 2" xfId="32674" xr:uid="{8E9C423D-D804-4D6A-9618-3D5C1CDA34AC}"/>
    <cellStyle name="Normal 3 2 12 3 3" xfId="32675" xr:uid="{EF5226D3-0A17-4089-827F-EA35B66B15CB}"/>
    <cellStyle name="Normal 3 2 12 3_AVA DVA EL" xfId="32676" xr:uid="{A80738ED-5690-4FF2-8C3A-2664F6536102}"/>
    <cellStyle name="Normal 3 2 12 4" xfId="32677" xr:uid="{CA29B450-A4C2-47F8-A21C-9BFC2FE59D45}"/>
    <cellStyle name="Normal 3 2 12_4Q16" xfId="32678" xr:uid="{EE904361-E835-4CCB-8ABB-57649283E171}"/>
    <cellStyle name="Normal 3 2 13" xfId="32679" xr:uid="{BCAA2B39-4A1E-43D1-85E2-2AA170EE1DA8}"/>
    <cellStyle name="Normal 3 2 13 2" xfId="32680" xr:uid="{3867238E-300C-4A18-A943-149CBE264B78}"/>
    <cellStyle name="Normal 3 2 13 2 2" xfId="32681" xr:uid="{A6C8D886-4D82-48FC-9930-C772EAA9724B}"/>
    <cellStyle name="Normal 3 2 13 2 3" xfId="32682" xr:uid="{C0F49076-3B22-4B0B-A37C-D7E6AA8DCCB4}"/>
    <cellStyle name="Normal 3 2 13 2_AVA DVA EL" xfId="32683" xr:uid="{6D6A428C-2765-4EE2-8AD2-1F060F1E1A23}"/>
    <cellStyle name="Normal 3 2 13 3" xfId="32684" xr:uid="{47FF17A8-A02F-4C66-AC29-20971CAE787B}"/>
    <cellStyle name="Normal 3 2 13_AVA DVA EL" xfId="32685" xr:uid="{B376ABF3-61BD-4405-A2D2-FAE3722937CC}"/>
    <cellStyle name="Normal 3 2 14" xfId="32686" xr:uid="{05E24FA0-734D-4AEF-A7BB-40F6B29959E4}"/>
    <cellStyle name="Normal 3 2 14 2" xfId="32687" xr:uid="{43855516-3030-4254-ADD6-AEA4D5DB276F}"/>
    <cellStyle name="Normal 3 2 14 2 2" xfId="32688" xr:uid="{128FE7D1-B7EB-4557-A80E-2F12E1A4D9F8}"/>
    <cellStyle name="Normal 3 2 14 2 3" xfId="32689" xr:uid="{8AA890A8-C2DE-467B-9D17-308611E69610}"/>
    <cellStyle name="Normal 3 2 14 2_AVA DVA EL" xfId="32690" xr:uid="{6F0009F7-39B3-47D4-8E39-5BFC996B5C20}"/>
    <cellStyle name="Normal 3 2 14 3" xfId="32691" xr:uid="{699D82EE-C238-482D-9680-BDC97833926F}"/>
    <cellStyle name="Normal 3 2 14_AVA DVA EL" xfId="32692" xr:uid="{2509F7E7-66F0-4498-9D49-02FD31A50298}"/>
    <cellStyle name="Normal 3 2 15" xfId="32693" xr:uid="{2E649213-2C98-455F-9A72-F78DAC9C4DC6}"/>
    <cellStyle name="Normal 3 2 15 2" xfId="32694" xr:uid="{FFA3544D-B691-4328-B92D-30D19D610E18}"/>
    <cellStyle name="Normal 3 2 15 2 2" xfId="32695" xr:uid="{6A8F2A0D-C0CC-4F36-A21C-1FA0E9E02DB3}"/>
    <cellStyle name="Normal 3 2 15 2 3" xfId="32696" xr:uid="{D457102A-87D7-4C9D-9589-5917A6618DEA}"/>
    <cellStyle name="Normal 3 2 15 2_AVA DVA EL" xfId="32697" xr:uid="{F65E2C50-2CCC-4753-8E2E-475F2C66B194}"/>
    <cellStyle name="Normal 3 2 15 3" xfId="32698" xr:uid="{55B5748C-13AB-477E-ABE8-9BF0839EA3AD}"/>
    <cellStyle name="Normal 3 2 15 4" xfId="32699" xr:uid="{E4DF2B31-E193-4EAF-A887-AA625529CB9F}"/>
    <cellStyle name="Normal 3 2 15_AVA DVA EL" xfId="32700" xr:uid="{405AEB4B-0C83-4F7D-A094-3276A9B09390}"/>
    <cellStyle name="Normal 3 2 16" xfId="32701" xr:uid="{C66AECE6-0B57-40F5-B275-72845B109596}"/>
    <cellStyle name="Normal 3 2 16 2" xfId="32702" xr:uid="{8FAD3F20-1769-4ABA-93B9-89796C44D3DA}"/>
    <cellStyle name="Normal 3 2 16 3" xfId="32703" xr:uid="{B06FA9C1-44E5-493A-B86A-4B22B83E455A}"/>
    <cellStyle name="Normal 3 2 16_AVA DVA EL" xfId="32704" xr:uid="{3E7C163A-3D00-44E7-8D01-14541C1E86BA}"/>
    <cellStyle name="Normal 3 2 17" xfId="32705" xr:uid="{1E6BF9DE-4124-405D-906B-E92BF995431B}"/>
    <cellStyle name="Normal 3 2 19" xfId="42730" xr:uid="{64A00951-FBE7-42FC-A20C-DFDA88A0851B}"/>
    <cellStyle name="Normal 3 2 2" xfId="8144" xr:uid="{8741D0DD-5AE2-492F-9773-30D3CB9FE993}"/>
    <cellStyle name="Normal 3 2 2 10" xfId="32706" xr:uid="{2FF1C81D-EF00-4D84-BB66-21C7C532B096}"/>
    <cellStyle name="Normal 3 2 2 10 2" xfId="32707" xr:uid="{F15A3F7A-83DD-4576-9947-C475641CDE30}"/>
    <cellStyle name="Normal 3 2 2 10 2 2" xfId="32708" xr:uid="{110391AA-0079-444F-A30B-378DA942E550}"/>
    <cellStyle name="Normal 3 2 2 10 2 3" xfId="32709" xr:uid="{C3B011CD-4953-4BA5-8B76-1FCA59C85841}"/>
    <cellStyle name="Normal 3 2 2 10 2_AVA DVA EL" xfId="32710" xr:uid="{F38DC14A-2CA1-42E6-83DD-7818F0F3955D}"/>
    <cellStyle name="Normal 3 2 2 10 3" xfId="32711" xr:uid="{ACE39C36-ABD4-4B82-AA01-0DC278609F25}"/>
    <cellStyle name="Normal 3 2 2 10_AVA DVA EL" xfId="32712" xr:uid="{4D574FC1-5CE9-4859-A46B-69E12E12FAE6}"/>
    <cellStyle name="Normal 3 2 2 11" xfId="32713" xr:uid="{0ADA9E57-8551-4F96-A54B-5255983404ED}"/>
    <cellStyle name="Normal 3 2 2 11 2" xfId="32714" xr:uid="{6DAFE5CF-5DBB-4547-B87E-A4EFEA55247E}"/>
    <cellStyle name="Normal 3 2 2 11 2 2" xfId="32715" xr:uid="{9A3D7DFD-F561-469F-B2FA-168223862E3F}"/>
    <cellStyle name="Normal 3 2 2 11 2 3" xfId="32716" xr:uid="{821A7F8E-B428-4BBD-AD1C-D2DA3E0505A3}"/>
    <cellStyle name="Normal 3 2 2 11 2_AVA DVA EL" xfId="32717" xr:uid="{A5538715-EFD9-436A-B269-135797BEC179}"/>
    <cellStyle name="Normal 3 2 2 11 3" xfId="32718" xr:uid="{03D2559F-5DF3-43BA-9FE8-2AC189F7E568}"/>
    <cellStyle name="Normal 3 2 2 11 4" xfId="32719" xr:uid="{05A6B91A-5774-4439-B176-7D1A9DE2123C}"/>
    <cellStyle name="Normal 3 2 2 11_AVA DVA EL" xfId="32720" xr:uid="{CEC0F7BE-1B46-47B9-ADB9-0193CDB0328E}"/>
    <cellStyle name="Normal 3 2 2 12" xfId="32721" xr:uid="{17724C67-96B2-4BBC-8FD6-F247EE93542C}"/>
    <cellStyle name="Normal 3 2 2 12 2" xfId="32722" xr:uid="{45EAE211-5C1C-4F3F-A5B1-25AC3D00C801}"/>
    <cellStyle name="Normal 3 2 2 12 3" xfId="32723" xr:uid="{F0E31284-7430-4307-9275-DA9CBFC4A599}"/>
    <cellStyle name="Normal 3 2 2 12_AVA DVA EL" xfId="32724" xr:uid="{80A410B0-BAAA-4AA0-BDD6-B0DD3970EA58}"/>
    <cellStyle name="Normal 3 2 2 13" xfId="32725" xr:uid="{4BE85185-1D0F-480B-B701-98FF84ECA58B}"/>
    <cellStyle name="Normal 3 2 2 2" xfId="32726" xr:uid="{4378DBDE-7659-49A7-8C1E-F8FD9A8FB697}"/>
    <cellStyle name="Normal 3 2 2 2 10" xfId="32727" xr:uid="{4A92D1AB-0B2F-4D70-A968-8CB12A8BE82F}"/>
    <cellStyle name="Normal 3 2 2 2 10 2" xfId="32728" xr:uid="{3DF5BF33-76DC-4B10-AD7F-F63274655A21}"/>
    <cellStyle name="Normal 3 2 2 2 10 3" xfId="32729" xr:uid="{C4B32D32-1BF2-4D45-961E-DAA4E0FE2728}"/>
    <cellStyle name="Normal 3 2 2 2 10_AVA DVA EL" xfId="32730" xr:uid="{9D12DE45-C7F3-4183-97DA-D03BBFA9B4E6}"/>
    <cellStyle name="Normal 3 2 2 2 11" xfId="32731" xr:uid="{13A30F1F-FE91-4031-A889-4048149A8E84}"/>
    <cellStyle name="Normal 3 2 2 2 11 2" xfId="32732" xr:uid="{E494FE82-E966-45D9-BBB2-33650BA97396}"/>
    <cellStyle name="Normal 3 2 2 2 11 3" xfId="32733" xr:uid="{628BEF25-EB72-42E1-B2DE-231226F1C350}"/>
    <cellStyle name="Normal 3 2 2 2 11_AVA DVA EL" xfId="32734" xr:uid="{D48EEDA6-DAD4-4DB4-8078-6F49D6C1C576}"/>
    <cellStyle name="Normal 3 2 2 2 12" xfId="32735" xr:uid="{DA3736E7-ABC2-48E2-A0F6-003D9FEBE2AE}"/>
    <cellStyle name="Normal 3 2 2 2 2" xfId="32736" xr:uid="{C80FFC37-5B83-4BA8-BED0-ED3F3B8664BA}"/>
    <cellStyle name="Normal 3 2 2 2 2 10" xfId="32737" xr:uid="{CBE84865-A36A-45CC-9EDB-E4403DFB8658}"/>
    <cellStyle name="Normal 3 2 2 2 2 11" xfId="32738" xr:uid="{279C5172-BDB0-4476-9DF3-BB6E454E0CFA}"/>
    <cellStyle name="Normal 3 2 2 2 2 2" xfId="32739" xr:uid="{16304272-0D5B-4DD8-8BC0-6A771C467250}"/>
    <cellStyle name="Normal 3 2 2 2 2 2 2" xfId="32740" xr:uid="{CC54B145-E91E-466F-A081-41C15F84F0E5}"/>
    <cellStyle name="Normal 3 2 2 2 2 2 2 2" xfId="32741" xr:uid="{6877E3E4-108E-4BCC-A526-8E19EDA1EE6F}"/>
    <cellStyle name="Normal 3 2 2 2 2 2 2 3" xfId="32742" xr:uid="{77B4BD7A-84AE-49A6-919B-56BD701C7D14}"/>
    <cellStyle name="Normal 3 2 2 2 2 2 2_AVA DVA EL" xfId="32743" xr:uid="{E25DFC85-0ED6-4F5C-9FCA-7F37747CF3EA}"/>
    <cellStyle name="Normal 3 2 2 2 2 2 3" xfId="32744" xr:uid="{9E125DC2-7B05-417D-871B-4DCC8625762A}"/>
    <cellStyle name="Normal 3 2 2 2 2 2 3 2" xfId="32745" xr:uid="{F213AF08-0DE5-462A-9899-667F82D4DC41}"/>
    <cellStyle name="Normal 3 2 2 2 2 2 3 3" xfId="32746" xr:uid="{38A21CA9-495E-4FA7-BEFC-1181F0E56968}"/>
    <cellStyle name="Normal 3 2 2 2 2 2 3_AVA DVA EL" xfId="32747" xr:uid="{800EA1A0-0643-4B97-87E2-11936A147A3D}"/>
    <cellStyle name="Normal 3 2 2 2 2 2 4" xfId="32748" xr:uid="{9DECBACD-8367-4D88-A598-8A2F4C2D6999}"/>
    <cellStyle name="Normal 3 2 2 2 2 2 5" xfId="32749" xr:uid="{8081A726-D788-479A-ACD6-C8917E14D341}"/>
    <cellStyle name="Normal 3 2 2 2 2 2_AVA DVA EL" xfId="32750" xr:uid="{CA0566EE-AF18-4E3F-AFBB-B73432B9BEC3}"/>
    <cellStyle name="Normal 3 2 2 2 2 3" xfId="32751" xr:uid="{C477ED9D-C280-46F5-B4BB-6CBF378982E6}"/>
    <cellStyle name="Normal 3 2 2 2 2 3 2" xfId="32752" xr:uid="{7FCCADF5-4072-43AF-88E6-166C70124ADF}"/>
    <cellStyle name="Normal 3 2 2 2 2 3 3" xfId="32753" xr:uid="{CB2BD5BE-4540-4C2A-BA55-B02579814DC2}"/>
    <cellStyle name="Normal 3 2 2 2 2 3_AVA DVA EL" xfId="32754" xr:uid="{A718F2DF-226D-49AA-8B21-4CC02C581B43}"/>
    <cellStyle name="Normal 3 2 2 2 2 4" xfId="32755" xr:uid="{7970E631-AAA1-44B3-B7B0-40A4DEECB35F}"/>
    <cellStyle name="Normal 3 2 2 2 2 4 2" xfId="32756" xr:uid="{F6AD5CA0-B7E2-49A8-A0A3-B1B3CC35CF97}"/>
    <cellStyle name="Normal 3 2 2 2 2 4 3" xfId="32757" xr:uid="{88BA1388-8B07-4C50-A23B-906852EBA6AB}"/>
    <cellStyle name="Normal 3 2 2 2 2 4_AVA DVA EL" xfId="32758" xr:uid="{6782E42D-71CC-4AFF-915D-AEA4BBFA187D}"/>
    <cellStyle name="Normal 3 2 2 2 2 5" xfId="32759" xr:uid="{CAF49BA1-C361-4A2C-BA30-A7EFBFF99412}"/>
    <cellStyle name="Normal 3 2 2 2 2 5 2" xfId="32760" xr:uid="{D89FF93E-6B93-4230-A448-7CE4C9B390F4}"/>
    <cellStyle name="Normal 3 2 2 2 2 5 3" xfId="32761" xr:uid="{C11438B5-2459-4512-B9B5-13CFA37A3576}"/>
    <cellStyle name="Normal 3 2 2 2 2 5_AVA DVA EL" xfId="32762" xr:uid="{E244147D-BB44-4FC8-A9C9-D042CA87DCF1}"/>
    <cellStyle name="Normal 3 2 2 2 2 6" xfId="32763" xr:uid="{CB8DA416-D8A8-4062-A278-87E8A7775882}"/>
    <cellStyle name="Normal 3 2 2 2 2 6 2" xfId="32764" xr:uid="{5DC2DF62-55D7-4193-B588-D70784219CF9}"/>
    <cellStyle name="Normal 3 2 2 2 2 6 3" xfId="32765" xr:uid="{41F848FF-696D-45BD-9626-B3D00E4FA882}"/>
    <cellStyle name="Normal 3 2 2 2 2 6_AVA DVA EL" xfId="32766" xr:uid="{782F6B28-1BE4-43FA-9235-AA698BDA963F}"/>
    <cellStyle name="Normal 3 2 2 2 2 7" xfId="32767" xr:uid="{7BCEEE0E-3124-441D-A922-3F8C42DC480F}"/>
    <cellStyle name="Normal 3 2 2 2 2 7 2" xfId="32768" xr:uid="{2BDCBE91-D66A-4C7C-ABAE-8157B4D5A7D8}"/>
    <cellStyle name="Normal 3 2 2 2 2 7 3" xfId="32769" xr:uid="{FFD2962B-93F0-488F-9766-2FFF6F86D7B3}"/>
    <cellStyle name="Normal 3 2 2 2 2 7_AVA DVA EL" xfId="32770" xr:uid="{542CF468-AFCF-49AD-BCF5-6819D8ECF3E5}"/>
    <cellStyle name="Normal 3 2 2 2 2 8" xfId="32771" xr:uid="{6625D007-5C2F-4DB5-B741-72BAE80E3EB5}"/>
    <cellStyle name="Normal 3 2 2 2 2 8 2" xfId="32772" xr:uid="{3B0ADA63-8C30-488A-A59B-235CD5C51787}"/>
    <cellStyle name="Normal 3 2 2 2 2 8 3" xfId="32773" xr:uid="{C341D726-41D6-4296-874D-864867DCDD39}"/>
    <cellStyle name="Normal 3 2 2 2 2 8_AVA DVA EL" xfId="32774" xr:uid="{693616C8-9E53-415F-9BDB-8D86ED8EECF2}"/>
    <cellStyle name="Normal 3 2 2 2 2 9" xfId="32775" xr:uid="{E14796B1-36E4-4B2C-9F75-28D6A38947EC}"/>
    <cellStyle name="Normal 3 2 2 2 2 9 2" xfId="32776" xr:uid="{ACE64DC2-638F-4DDD-A2DF-E6819C10B53E}"/>
    <cellStyle name="Normal 3 2 2 2 2 9 3" xfId="32777" xr:uid="{3222A389-EFE2-4947-B704-3A0399D10822}"/>
    <cellStyle name="Normal 3 2 2 2 2 9_AVA DVA EL" xfId="32778" xr:uid="{C6BB2E05-E959-446D-A199-61C5D03AA478}"/>
    <cellStyle name="Normal 3 2 2 2 2_AVA DVA EL" xfId="32779" xr:uid="{645397EA-8BA1-4D9C-93DD-DD039D33A45B}"/>
    <cellStyle name="Normal 3 2 2 2 3" xfId="32780" xr:uid="{FC9D405C-148D-4010-B0C3-8752890966F1}"/>
    <cellStyle name="Normal 3 2 2 2 3 2" xfId="32781" xr:uid="{A9A91D10-F44E-4EA1-8FD3-9102DDEC25E0}"/>
    <cellStyle name="Normal 3 2 2 2 3 2 2" xfId="32782" xr:uid="{2EDDAD5C-A005-42B6-B564-C13C81747093}"/>
    <cellStyle name="Normal 3 2 2 2 3 2 3" xfId="32783" xr:uid="{48DB4FA5-1CF8-401B-B9DA-0867EC212A0E}"/>
    <cellStyle name="Normal 3 2 2 2 3 2_AVA DVA EL" xfId="32784" xr:uid="{32B7AD19-3D03-4B1F-849C-2E401AC9DA76}"/>
    <cellStyle name="Normal 3 2 2 2 3 3" xfId="32785" xr:uid="{8698C126-214A-4FC7-A645-1DDDCD742EEC}"/>
    <cellStyle name="Normal 3 2 2 2 3 3 2" xfId="32786" xr:uid="{06E67D5A-2CBA-4519-9DAF-721751BE733D}"/>
    <cellStyle name="Normal 3 2 2 2 3 3 3" xfId="32787" xr:uid="{A7591401-5B86-4C1A-9CA0-C3CF227DC76E}"/>
    <cellStyle name="Normal 3 2 2 2 3 3_AVA DVA EL" xfId="32788" xr:uid="{F3B439EA-36EA-4A42-B856-F5F7778EC073}"/>
    <cellStyle name="Normal 3 2 2 2 3 4" xfId="32789" xr:uid="{C9A73CAA-CAF5-4543-85CB-6925E2308E70}"/>
    <cellStyle name="Normal 3 2 2 2 3 5" xfId="32790" xr:uid="{6BA90D71-0907-4F09-B9B5-13B2D815CCFE}"/>
    <cellStyle name="Normal 3 2 2 2 3_AVA DVA EL" xfId="32791" xr:uid="{BB049962-568A-4AE6-9069-94CD5E775C8F}"/>
    <cellStyle name="Normal 3 2 2 2 4" xfId="32792" xr:uid="{67ABB7B2-AD71-4AB5-9DC5-FDF671C6D956}"/>
    <cellStyle name="Normal 3 2 2 2 4 2" xfId="32793" xr:uid="{FE0BBCD5-8D0F-45D5-B0A8-28485B232EE3}"/>
    <cellStyle name="Normal 3 2 2 2 4 3" xfId="32794" xr:uid="{CD92EE76-B2FD-41EF-B6C2-7F6C6E83E4B0}"/>
    <cellStyle name="Normal 3 2 2 2 4_AVA DVA EL" xfId="32795" xr:uid="{4AA88DE4-4D7D-4408-AE91-DEF549EFD511}"/>
    <cellStyle name="Normal 3 2 2 2 5" xfId="32796" xr:uid="{2845F8D4-0C9C-42B1-80CC-D0A306291929}"/>
    <cellStyle name="Normal 3 2 2 2 5 2" xfId="32797" xr:uid="{15C1EE41-956F-43BF-ACA0-5BD60C8C66CF}"/>
    <cellStyle name="Normal 3 2 2 2 5 3" xfId="32798" xr:uid="{B7278B51-41B0-4B6B-97A3-9216B9FD7468}"/>
    <cellStyle name="Normal 3 2 2 2 5_AVA DVA EL" xfId="32799" xr:uid="{F9DA26B0-BBF7-4C0E-8091-EE8DFC77E5E6}"/>
    <cellStyle name="Normal 3 2 2 2 6" xfId="32800" xr:uid="{863C17D9-59D6-4716-94E7-C06D02F60DDA}"/>
    <cellStyle name="Normal 3 2 2 2 6 2" xfId="32801" xr:uid="{F7B99FB2-24EE-430A-AF06-CA4410DB578A}"/>
    <cellStyle name="Normal 3 2 2 2 6 3" xfId="32802" xr:uid="{286A8716-BF55-4E4D-9EB7-668A0FFF1EB4}"/>
    <cellStyle name="Normal 3 2 2 2 6_AVA DVA EL" xfId="32803" xr:uid="{A86A197C-B001-47F3-94CC-7F787155B2BF}"/>
    <cellStyle name="Normal 3 2 2 2 7" xfId="32804" xr:uid="{FCE25D37-B05D-4D9D-9033-632C1BDB9983}"/>
    <cellStyle name="Normal 3 2 2 2 7 2" xfId="32805" xr:uid="{F732DB4F-F1E3-460F-BD3B-7AF13122C168}"/>
    <cellStyle name="Normal 3 2 2 2 7 3" xfId="32806" xr:uid="{9C552A5A-9EBA-4890-B7CE-EB76A3D2AB9E}"/>
    <cellStyle name="Normal 3 2 2 2 7_AVA DVA EL" xfId="32807" xr:uid="{26369E7D-1810-4557-A621-897D7B2A0106}"/>
    <cellStyle name="Normal 3 2 2 2 8" xfId="32808" xr:uid="{DB4C5C72-36FF-4970-ACAC-AEF26DC4E447}"/>
    <cellStyle name="Normal 3 2 2 2 8 2" xfId="32809" xr:uid="{E4571AF8-D78A-4473-A195-4672F9D9C053}"/>
    <cellStyle name="Normal 3 2 2 2 8 3" xfId="32810" xr:uid="{CBD9B5C2-1188-42FB-86CF-29A2A1B6BA66}"/>
    <cellStyle name="Normal 3 2 2 2 8_AVA DVA EL" xfId="32811" xr:uid="{F6F6F83D-9EE3-42D1-9EC1-02C5CAD51D87}"/>
    <cellStyle name="Normal 3 2 2 2 9" xfId="32812" xr:uid="{4E393908-552B-486E-8E5E-8A9AC2E55F21}"/>
    <cellStyle name="Normal 3 2 2 2 9 2" xfId="32813" xr:uid="{A135F308-69F0-45F0-B68A-468A24A30D66}"/>
    <cellStyle name="Normal 3 2 2 2 9 3" xfId="32814" xr:uid="{A2D94D9A-6B3B-472F-96AD-9F881CAD9BC8}"/>
    <cellStyle name="Normal 3 2 2 2 9_AVA DVA EL" xfId="32815" xr:uid="{6411924C-F2AE-450F-8E90-CBC51C3AD791}"/>
    <cellStyle name="Normal 3 2 2 2_AVA DVA EL" xfId="32816" xr:uid="{8A82165B-C65D-4DE8-B358-A51E9D46C977}"/>
    <cellStyle name="Normal 3 2 2 3" xfId="32817" xr:uid="{23EF172B-360B-4B87-BCC4-DC06087871CC}"/>
    <cellStyle name="Normal 3 2 2 3 10" xfId="32818" xr:uid="{DC35D936-2583-471A-8E10-3F9E00821C4E}"/>
    <cellStyle name="Normal 3 2 2 3 10 2" xfId="32819" xr:uid="{51620563-CB12-4C29-99AC-C9196E09AC68}"/>
    <cellStyle name="Normal 3 2 2 3 10 3" xfId="32820" xr:uid="{B1BBF877-D783-417E-AE51-69634FEDDEE9}"/>
    <cellStyle name="Normal 3 2 2 3 10_AVA DVA EL" xfId="32821" xr:uid="{DABCE945-8CD1-4566-9770-C7FFEC3EBF29}"/>
    <cellStyle name="Normal 3 2 2 3 11" xfId="32822" xr:uid="{13234302-BC3A-48DF-8E86-44B941C67E4F}"/>
    <cellStyle name="Normal 3 2 2 3 2" xfId="32823" xr:uid="{B5E25695-BD9C-42E5-ABD0-30C5624F0805}"/>
    <cellStyle name="Normal 3 2 2 3 2 2" xfId="32824" xr:uid="{7CF7E093-27FD-412B-91D9-67869DA4BB66}"/>
    <cellStyle name="Normal 3 2 2 3 2 2 2" xfId="32825" xr:uid="{21EF778D-D7C3-4D05-9C7A-E131F71F31AB}"/>
    <cellStyle name="Normal 3 2 2 3 2 2 3" xfId="32826" xr:uid="{DF2B5601-AADB-459B-AEE6-3BB4EE5272EE}"/>
    <cellStyle name="Normal 3 2 2 3 2 2_AVA DVA EL" xfId="32827" xr:uid="{9D95B8F9-8EC1-45A2-9012-EBBFCF3CC0A4}"/>
    <cellStyle name="Normal 3 2 2 3 2 3" xfId="32828" xr:uid="{DDEB8448-72D3-45BB-ADED-1C9F5A5A686A}"/>
    <cellStyle name="Normal 3 2 2 3 2 3 2" xfId="32829" xr:uid="{C7D5708E-912D-459D-85A9-BC347447FE7B}"/>
    <cellStyle name="Normal 3 2 2 3 2 3 3" xfId="32830" xr:uid="{0FD23BF9-6478-4DA3-9A3F-6298B3E47CA5}"/>
    <cellStyle name="Normal 3 2 2 3 2 3_AVA DVA EL" xfId="32831" xr:uid="{99CF1D20-9455-46B8-A31D-E9216E3AC794}"/>
    <cellStyle name="Normal 3 2 2 3 2 4" xfId="32832" xr:uid="{D272FBB4-56B0-4173-8F6E-E22722A2F507}"/>
    <cellStyle name="Normal 3 2 2 3 2 5" xfId="32833" xr:uid="{BFEB3A7F-E67A-493A-94CB-B744C459371E}"/>
    <cellStyle name="Normal 3 2 2 3 2_AVA DVA EL" xfId="32834" xr:uid="{2EDD421E-A2A5-4851-9D1A-0B7FDCF8AFD9}"/>
    <cellStyle name="Normal 3 2 2 3 3" xfId="32835" xr:uid="{B9A2E0A7-6C6C-428C-AD5D-1A0F9BE0C6FE}"/>
    <cellStyle name="Normal 3 2 2 3 3 2" xfId="32836" xr:uid="{B667500A-C092-41DF-AC67-E8A93E93E1FB}"/>
    <cellStyle name="Normal 3 2 2 3 3 3" xfId="32837" xr:uid="{5D5BDA77-1555-468A-8CBF-7EBCDDD7BD9B}"/>
    <cellStyle name="Normal 3 2 2 3 3_AVA DVA EL" xfId="32838" xr:uid="{E1186499-C066-4C8B-A830-670C8814C18A}"/>
    <cellStyle name="Normal 3 2 2 3 4" xfId="32839" xr:uid="{1F5533D0-96C6-4C55-9709-44CE70276719}"/>
    <cellStyle name="Normal 3 2 2 3 4 2" xfId="32840" xr:uid="{D8CEFB0C-EBEC-4280-A124-8CB74E18027B}"/>
    <cellStyle name="Normal 3 2 2 3 4 3" xfId="32841" xr:uid="{1E874D6F-4053-49EC-908E-BD952A3C06D8}"/>
    <cellStyle name="Normal 3 2 2 3 4_AVA DVA EL" xfId="32842" xr:uid="{F2F41BF7-B0DA-4C71-BBC7-066BAA163C7E}"/>
    <cellStyle name="Normal 3 2 2 3 5" xfId="32843" xr:uid="{AF81F959-F29D-43CC-B612-4E3E453D79A4}"/>
    <cellStyle name="Normal 3 2 2 3 5 2" xfId="32844" xr:uid="{9D82E273-9B0C-4F62-9A61-F1181B787030}"/>
    <cellStyle name="Normal 3 2 2 3 5 3" xfId="32845" xr:uid="{AD1FED1F-3C0E-488B-91D0-E898513EE473}"/>
    <cellStyle name="Normal 3 2 2 3 5_AVA DVA EL" xfId="32846" xr:uid="{4CADF389-3A94-473A-AB49-EA076EB4F7D2}"/>
    <cellStyle name="Normal 3 2 2 3 6" xfId="32847" xr:uid="{1EF38C32-CD97-4126-9C45-A03124815094}"/>
    <cellStyle name="Normal 3 2 2 3 6 2" xfId="32848" xr:uid="{36951B2A-926F-490C-8D61-C21F88BD73FF}"/>
    <cellStyle name="Normal 3 2 2 3 6 3" xfId="32849" xr:uid="{F4566637-01AA-45B5-BD0F-BA5181C6F2C3}"/>
    <cellStyle name="Normal 3 2 2 3 6_AVA DVA EL" xfId="32850" xr:uid="{C96347B3-E136-4C80-B520-143FAB8EB712}"/>
    <cellStyle name="Normal 3 2 2 3 7" xfId="32851" xr:uid="{E2E0371D-D27B-445E-B417-2D564322A6D0}"/>
    <cellStyle name="Normal 3 2 2 3 7 2" xfId="32852" xr:uid="{D5D0BE07-0310-422F-B435-C6C8D97EE485}"/>
    <cellStyle name="Normal 3 2 2 3 7 3" xfId="32853" xr:uid="{3F31F467-27DB-483B-BF87-1143AAA29F63}"/>
    <cellStyle name="Normal 3 2 2 3 7_AVA DVA EL" xfId="32854" xr:uid="{BE0C4D40-689F-4B40-B459-06187829053B}"/>
    <cellStyle name="Normal 3 2 2 3 8" xfId="32855" xr:uid="{FD2254EC-78E0-4D09-9A99-315555A16D90}"/>
    <cellStyle name="Normal 3 2 2 3 8 2" xfId="32856" xr:uid="{EFAD500A-6DD7-499B-BAE0-2C852E34D664}"/>
    <cellStyle name="Normal 3 2 2 3 8 3" xfId="32857" xr:uid="{A2175DE7-00BE-4FA5-A8F0-9914C0047A96}"/>
    <cellStyle name="Normal 3 2 2 3 8_AVA DVA EL" xfId="32858" xr:uid="{EEEEC22B-0232-4298-96FD-704F8C256433}"/>
    <cellStyle name="Normal 3 2 2 3 9" xfId="32859" xr:uid="{4EBD0667-6F83-4956-8CE5-F77E98DEEFFD}"/>
    <cellStyle name="Normal 3 2 2 3 9 2" xfId="32860" xr:uid="{908D13A5-1654-49E6-BD3B-216C0509E6A2}"/>
    <cellStyle name="Normal 3 2 2 3 9 3" xfId="32861" xr:uid="{151B8A8C-D646-4A65-85F5-7CE4275B322A}"/>
    <cellStyle name="Normal 3 2 2 3 9_AVA DVA EL" xfId="32862" xr:uid="{46396B60-2E42-4EF5-A600-A108C110A477}"/>
    <cellStyle name="Normal 3 2 2 3_AVA DVA EL" xfId="32863" xr:uid="{7CF8C36C-2652-40D8-A963-82252924FC45}"/>
    <cellStyle name="Normal 3 2 2 4" xfId="32864" xr:uid="{0DC4D81F-ACA5-4A97-962B-14F247CEF5D3}"/>
    <cellStyle name="Normal 3 2 2 4 2" xfId="32865" xr:uid="{CA69DFDB-CDC8-4005-9AB0-3D47415D7B04}"/>
    <cellStyle name="Normal 3 2 2 4 2 2" xfId="32866" xr:uid="{CDB9FBA1-8D8B-4417-A21B-2AD4062BD649}"/>
    <cellStyle name="Normal 3 2 2 4 2 3" xfId="32867" xr:uid="{721EFE47-4998-422B-BD92-61C0855C50D4}"/>
    <cellStyle name="Normal 3 2 2 4 2_AVA DVA EL" xfId="32868" xr:uid="{5F039373-D929-4C22-8EE8-E2F5CDC8D3C6}"/>
    <cellStyle name="Normal 3 2 2 4 3" xfId="32869" xr:uid="{46D24864-2545-4E9B-A1F7-404FAF7DDCD3}"/>
    <cellStyle name="Normal 3 2 2 4 3 2" xfId="32870" xr:uid="{4BD1F467-FAA3-4ED5-9210-DC8A668986FF}"/>
    <cellStyle name="Normal 3 2 2 4 3 3" xfId="32871" xr:uid="{47040F9B-9818-4436-A831-A1055B4E9F38}"/>
    <cellStyle name="Normal 3 2 2 4 3_AVA DVA EL" xfId="32872" xr:uid="{AD147D28-C4D5-4071-9591-38E401ADEBDA}"/>
    <cellStyle name="Normal 3 2 2 4 4" xfId="32873" xr:uid="{DC8ADBCE-265B-42AF-8D3B-0FCC45D93626}"/>
    <cellStyle name="Normal 3 2 2 4 4 2" xfId="32874" xr:uid="{F9093D17-A361-4584-97A7-87C50BEB5CAA}"/>
    <cellStyle name="Normal 3 2 2 4 4 3" xfId="32875" xr:uid="{6F1ACC9A-E296-4FC4-8890-1257C53FCEDE}"/>
    <cellStyle name="Normal 3 2 2 4 4_AVA DVA EL" xfId="32876" xr:uid="{15114286-D3DE-495B-AEE4-67DBA82E4BA3}"/>
    <cellStyle name="Normal 3 2 2 4 5" xfId="32877" xr:uid="{82C6D41B-1DC2-49A1-B73C-1ACCF7E053F2}"/>
    <cellStyle name="Normal 3 2 2 4_AVA DVA EL" xfId="32878" xr:uid="{A4529E84-41EE-4CA2-A2EC-4AF2C2A7C913}"/>
    <cellStyle name="Normal 3 2 2 5" xfId="32879" xr:uid="{AC702FD0-BB9A-4DCF-8CFA-BCD1687C89FF}"/>
    <cellStyle name="Normal 3 2 2 5 2" xfId="32880" xr:uid="{19E7200E-528D-434F-A043-8D0B9361BC5D}"/>
    <cellStyle name="Normal 3 2 2 5 2 2" xfId="32881" xr:uid="{8508AE69-9E15-43E5-9C05-419E09EFB055}"/>
    <cellStyle name="Normal 3 2 2 5 2 3" xfId="32882" xr:uid="{A764393E-7264-41FE-BBCF-99B78E396EF7}"/>
    <cellStyle name="Normal 3 2 2 5 2_AVA DVA EL" xfId="32883" xr:uid="{FC4FD717-7009-44B2-85E9-EB896907F9B6}"/>
    <cellStyle name="Normal 3 2 2 5 3" xfId="32884" xr:uid="{C30C8DEA-79E5-4BF7-9DB8-9C785CCF65AF}"/>
    <cellStyle name="Normal 3 2 2 5_AVA DVA EL" xfId="32885" xr:uid="{6EED052F-2F52-46E9-BEB5-B44352AEE2E0}"/>
    <cellStyle name="Normal 3 2 2 6" xfId="32886" xr:uid="{8EC0A03A-BF43-4667-8E98-D4886A42A9B2}"/>
    <cellStyle name="Normal 3 2 2 6 2" xfId="32887" xr:uid="{D9FCCD4A-0215-4C7D-81C0-AD4DB25CFD70}"/>
    <cellStyle name="Normal 3 2 2 6 2 2" xfId="32888" xr:uid="{E716F1DE-04B9-4588-9BEC-A343F400C5A2}"/>
    <cellStyle name="Normal 3 2 2 6 2 3" xfId="32889" xr:uid="{E6E63DA3-8CF1-4859-B465-1057B43FDA20}"/>
    <cellStyle name="Normal 3 2 2 6 2_AVA DVA EL" xfId="32890" xr:uid="{72E02F2D-AA16-4333-B59C-C7FBE85662F8}"/>
    <cellStyle name="Normal 3 2 2 6 3" xfId="32891" xr:uid="{FF473D60-972E-457B-9458-A0CF93539883}"/>
    <cellStyle name="Normal 3 2 2 6_AVA DVA EL" xfId="32892" xr:uid="{8872027F-5C48-4B44-AD3D-9F5530625076}"/>
    <cellStyle name="Normal 3 2 2 7" xfId="32893" xr:uid="{0DC854F7-2616-42CA-A67D-50B19B6F6626}"/>
    <cellStyle name="Normal 3 2 2 7 2" xfId="32894" xr:uid="{83E3721C-20EC-49F1-8868-3D697D99CA51}"/>
    <cellStyle name="Normal 3 2 2 7 2 2" xfId="32895" xr:uid="{696A6291-4123-4AEC-9E74-C4FA2BF28749}"/>
    <cellStyle name="Normal 3 2 2 7 2 3" xfId="32896" xr:uid="{3F884A8A-2E06-4C80-98AB-2A599A11A20A}"/>
    <cellStyle name="Normal 3 2 2 7 2_AVA DVA EL" xfId="32897" xr:uid="{6B393757-1998-471E-8DCB-8F464F9C2892}"/>
    <cellStyle name="Normal 3 2 2 7 3" xfId="32898" xr:uid="{F1B2AB0C-0A74-492F-83CD-EC737BAF321B}"/>
    <cellStyle name="Normal 3 2 2 7_AVA DVA EL" xfId="32899" xr:uid="{7ECBC188-6B6A-45FE-B44F-4E197596946F}"/>
    <cellStyle name="Normal 3 2 2 8" xfId="32900" xr:uid="{711BBA9C-D980-4ABD-9441-0EDA96C0AD6F}"/>
    <cellStyle name="Normal 3 2 2 8 2" xfId="32901" xr:uid="{96105584-72F5-4A0D-9836-DB00EE454764}"/>
    <cellStyle name="Normal 3 2 2 8 2 2" xfId="32902" xr:uid="{81BB7997-5155-4AA1-A709-F10B6ABFA549}"/>
    <cellStyle name="Normal 3 2 2 8 2 3" xfId="32903" xr:uid="{4B25D0AA-C5A4-465F-B57D-6DDF297434C6}"/>
    <cellStyle name="Normal 3 2 2 8 2_AVA DVA EL" xfId="32904" xr:uid="{3D7C367C-3D1D-4B48-B229-550ED7A61508}"/>
    <cellStyle name="Normal 3 2 2 8 3" xfId="32905" xr:uid="{56BB855B-5B0D-4BB9-A85A-14238B973F37}"/>
    <cellStyle name="Normal 3 2 2 8_AVA DVA EL" xfId="32906" xr:uid="{4B09AFFA-B072-429E-A659-396A58FAF8D5}"/>
    <cellStyle name="Normal 3 2 2 9" xfId="32907" xr:uid="{6A76D0E3-6C1C-4006-BC0F-473CD940314C}"/>
    <cellStyle name="Normal 3 2 2 9 2" xfId="32908" xr:uid="{35299101-0EF9-4E86-A8A4-5076F329E488}"/>
    <cellStyle name="Normal 3 2 2 9 2 2" xfId="32909" xr:uid="{79125A81-EBE6-43DA-BFBD-E6BA828A92B7}"/>
    <cellStyle name="Normal 3 2 2 9 2 3" xfId="32910" xr:uid="{5CD560CE-D71B-4403-9F7D-57425E3DC574}"/>
    <cellStyle name="Normal 3 2 2 9 2_AVA DVA EL" xfId="32911" xr:uid="{4742DEA0-1544-4F00-9D2A-54276F7058B0}"/>
    <cellStyle name="Normal 3 2 2 9 3" xfId="32912" xr:uid="{A3ABF2C5-B4C2-4DB3-9FC7-1207523004C7}"/>
    <cellStyle name="Normal 3 2 2 9_AVA DVA EL" xfId="32913" xr:uid="{0083699A-CA7D-46AE-A04C-168A0C0A157D}"/>
    <cellStyle name="Normal 3 2 2_AVA DVA EL" xfId="32914" xr:uid="{FFD65CBF-BAA0-4D9F-A19E-F6F4DF2FB670}"/>
    <cellStyle name="Normal 3 2 20" xfId="42768" xr:uid="{E8309C40-236E-45C7-80A6-F6A00AAABCE9}"/>
    <cellStyle name="Normal 3 2 21" xfId="42806" xr:uid="{7F9CB2E2-A506-47DC-838F-75DB82478D47}"/>
    <cellStyle name="Normal 3 2 3" xfId="8145" xr:uid="{CFE404BB-C901-4087-8D91-C36D3E4DD48D}"/>
    <cellStyle name="Normal 3 2 3 10" xfId="32915" xr:uid="{0FCEC5E2-A2D8-4B93-BFA6-354CE4DC8BDF}"/>
    <cellStyle name="Normal 3 2 3 10 2" xfId="32916" xr:uid="{23330A12-98E2-4090-922C-04C8283E1FA0}"/>
    <cellStyle name="Normal 3 2 3 10 3" xfId="32917" xr:uid="{5F94F1CC-3E88-4738-B0A7-80781B11ABA2}"/>
    <cellStyle name="Normal 3 2 3 10_AVA DVA EL" xfId="32918" xr:uid="{F5D7042B-FDE1-436C-90E3-AC6B17D33AB1}"/>
    <cellStyle name="Normal 3 2 3 11" xfId="32919" xr:uid="{734B5AE0-7B80-450B-8425-EE5589E87151}"/>
    <cellStyle name="Normal 3 2 3 11 2" xfId="32920" xr:uid="{9561F950-A8D4-4181-89DA-412048B1CECD}"/>
    <cellStyle name="Normal 3 2 3 11 3" xfId="32921" xr:uid="{F34F9C6C-88BE-49CE-8073-CC6B200C3BFA}"/>
    <cellStyle name="Normal 3 2 3 11_AVA DVA EL" xfId="32922" xr:uid="{69ACAFB1-9A3E-40F1-A1A4-AE43A37B4D5B}"/>
    <cellStyle name="Normal 3 2 3 12" xfId="32923" xr:uid="{7ADC0F3F-797A-4E7F-BA13-5AF120F1F0DF}"/>
    <cellStyle name="Normal 3 2 3 12 2" xfId="32924" xr:uid="{F91EE4A6-D9D6-48C7-BE42-099450976048}"/>
    <cellStyle name="Normal 3 2 3 12 3" xfId="32925" xr:uid="{A519F62E-269C-4776-81B1-4843A66264A9}"/>
    <cellStyle name="Normal 3 2 3 12_AVA DVA EL" xfId="32926" xr:uid="{6B47CCD9-CA2D-412A-93B3-6FB0DABB1233}"/>
    <cellStyle name="Normal 3 2 3 13" xfId="32927" xr:uid="{9F930650-4576-4ECB-AF0D-1C7F887DCF62}"/>
    <cellStyle name="Normal 3 2 3 2" xfId="32928" xr:uid="{D6EB5EE0-21BC-4E20-B3C4-90E07C907099}"/>
    <cellStyle name="Normal 3 2 3 2 10" xfId="32929" xr:uid="{DAB6BFC1-6FFF-4042-823F-E57D9B1E7FCA}"/>
    <cellStyle name="Normal 3 2 3 2 10 2" xfId="32930" xr:uid="{0CE330C4-C37B-4D99-9771-45650794CC53}"/>
    <cellStyle name="Normal 3 2 3 2 10 3" xfId="32931" xr:uid="{3D85F5E3-CE0E-44A6-BFF1-49E8EFC1400D}"/>
    <cellStyle name="Normal 3 2 3 2 10_AVA DVA EL" xfId="32932" xr:uid="{2E090F3F-75BF-4550-803A-C856FF220E53}"/>
    <cellStyle name="Normal 3 2 3 2 11" xfId="32933" xr:uid="{F878FD32-1443-4801-A29B-1F84A3E9621F}"/>
    <cellStyle name="Normal 3 2 3 2 11 2" xfId="32934" xr:uid="{7C690FAE-3F1B-4B4D-A1B1-71DD9B21A2A9}"/>
    <cellStyle name="Normal 3 2 3 2 11 3" xfId="32935" xr:uid="{3B8852D7-52C5-46B1-9C7C-6A00542CAFD7}"/>
    <cellStyle name="Normal 3 2 3 2 11_AVA DVA EL" xfId="32936" xr:uid="{B7E21ED8-B776-4915-87E4-C549E08F272E}"/>
    <cellStyle name="Normal 3 2 3 2 12" xfId="32937" xr:uid="{D285A53E-46E6-41AB-90C9-444251F62820}"/>
    <cellStyle name="Normal 3 2 3 2 2" xfId="32938" xr:uid="{ADA578B5-1EC5-4589-A3C3-77A1BADB96FE}"/>
    <cellStyle name="Normal 3 2 3 2 2 10" xfId="32939" xr:uid="{B8276609-1A7F-4D23-8F15-58E3690E6D0E}"/>
    <cellStyle name="Normal 3 2 3 2 2 11" xfId="32940" xr:uid="{8576C630-8A0E-4E28-899E-CE7B3AA3236C}"/>
    <cellStyle name="Normal 3 2 3 2 2 2" xfId="32941" xr:uid="{7EB953AB-B85A-4A01-93BF-211D5F67385F}"/>
    <cellStyle name="Normal 3 2 3 2 2 2 2" xfId="32942" xr:uid="{4702DDA0-4DF3-4461-BD21-023CCFFE3949}"/>
    <cellStyle name="Normal 3 2 3 2 2 2 2 2" xfId="32943" xr:uid="{42F36195-4A32-454B-B630-D42F31C34A41}"/>
    <cellStyle name="Normal 3 2 3 2 2 2 2 3" xfId="32944" xr:uid="{C15406F1-67E1-4A40-92A4-F805E6C3396D}"/>
    <cellStyle name="Normal 3 2 3 2 2 2 2_AVA DVA EL" xfId="32945" xr:uid="{51B892CD-5F23-40AF-9DF6-0DD248A3C8D6}"/>
    <cellStyle name="Normal 3 2 3 2 2 2 3" xfId="32946" xr:uid="{FF215B97-EA2C-49A0-9B59-C5A5EA842847}"/>
    <cellStyle name="Normal 3 2 3 2 2 2 3 2" xfId="32947" xr:uid="{2869D83B-9579-4427-84F1-18D617F7760C}"/>
    <cellStyle name="Normal 3 2 3 2 2 2 3 3" xfId="32948" xr:uid="{C425931F-51A2-4659-A668-3D12C72DECF2}"/>
    <cellStyle name="Normal 3 2 3 2 2 2 3_AVA DVA EL" xfId="32949" xr:uid="{1F17440D-D065-456C-A04A-7E5A7AC12324}"/>
    <cellStyle name="Normal 3 2 3 2 2 2 4" xfId="32950" xr:uid="{2EFEB915-5B4C-49BD-BEBE-EA47590C1ED5}"/>
    <cellStyle name="Normal 3 2 3 2 2 2 5" xfId="32951" xr:uid="{984BAB2F-AB57-4666-B152-BDA732E9B2FC}"/>
    <cellStyle name="Normal 3 2 3 2 2 2_AVA DVA EL" xfId="32952" xr:uid="{58976B63-A39A-458A-AA11-C39784461D83}"/>
    <cellStyle name="Normal 3 2 3 2 2 3" xfId="32953" xr:uid="{FD27BD42-72D9-4A2C-B516-C02470A8A295}"/>
    <cellStyle name="Normal 3 2 3 2 2 3 2" xfId="32954" xr:uid="{D98AC792-223C-4585-9140-3D4FFA1D4793}"/>
    <cellStyle name="Normal 3 2 3 2 2 3 3" xfId="32955" xr:uid="{349D6EFD-FF35-4749-9B0B-D6A15A68BCEA}"/>
    <cellStyle name="Normal 3 2 3 2 2 3_AVA DVA EL" xfId="32956" xr:uid="{C8F8F657-8789-4B52-B463-AB19637E72A8}"/>
    <cellStyle name="Normal 3 2 3 2 2 4" xfId="32957" xr:uid="{6BE77B61-5BB1-4194-A26C-796E4CBF7DCC}"/>
    <cellStyle name="Normal 3 2 3 2 2 4 2" xfId="32958" xr:uid="{14F6CFD4-CA10-4CEF-9380-6C2634DC2454}"/>
    <cellStyle name="Normal 3 2 3 2 2 4 3" xfId="32959" xr:uid="{D833B5F7-9218-4E43-AEE2-AD46747BB84B}"/>
    <cellStyle name="Normal 3 2 3 2 2 4_AVA DVA EL" xfId="32960" xr:uid="{04042DF2-0606-426E-9BC9-9A70576AF5FF}"/>
    <cellStyle name="Normal 3 2 3 2 2 5" xfId="32961" xr:uid="{CFD6CBF7-BFFE-43D4-A085-7102770AA6AA}"/>
    <cellStyle name="Normal 3 2 3 2 2 5 2" xfId="32962" xr:uid="{69683BAD-5A17-4FE5-8B5F-D10E81366472}"/>
    <cellStyle name="Normal 3 2 3 2 2 5 3" xfId="32963" xr:uid="{550FDF2A-1BB2-4A82-B631-3E8FC0A8CFB2}"/>
    <cellStyle name="Normal 3 2 3 2 2 5_AVA DVA EL" xfId="32964" xr:uid="{31D4C09B-99B0-4A49-B0B5-432AF9BB858E}"/>
    <cellStyle name="Normal 3 2 3 2 2 6" xfId="32965" xr:uid="{B4461F9B-FF4A-40CE-9146-E96CE5B8CDDB}"/>
    <cellStyle name="Normal 3 2 3 2 2 6 2" xfId="32966" xr:uid="{211444BD-9488-4A05-A2A0-B66EA0216C1A}"/>
    <cellStyle name="Normal 3 2 3 2 2 6 3" xfId="32967" xr:uid="{EA51B7E5-0E58-40DB-9428-B9D4B9F1FE4F}"/>
    <cellStyle name="Normal 3 2 3 2 2 6_AVA DVA EL" xfId="32968" xr:uid="{F4B5C150-5D54-4719-90C8-B80E06E7AEF6}"/>
    <cellStyle name="Normal 3 2 3 2 2 7" xfId="32969" xr:uid="{725CB1AB-2396-450B-AC5F-0D7AEB681CEF}"/>
    <cellStyle name="Normal 3 2 3 2 2 7 2" xfId="32970" xr:uid="{3970DEBF-851D-450B-B9BA-19EB525BD8E0}"/>
    <cellStyle name="Normal 3 2 3 2 2 7 3" xfId="32971" xr:uid="{819AEFCB-A89E-4711-A0E8-4E456FB8F01A}"/>
    <cellStyle name="Normal 3 2 3 2 2 7_AVA DVA EL" xfId="32972" xr:uid="{72A7816C-DF12-40F4-A57D-0F293B1CCEE7}"/>
    <cellStyle name="Normal 3 2 3 2 2 8" xfId="32973" xr:uid="{60E936FF-F20C-4EE8-B332-67E69A62EBC6}"/>
    <cellStyle name="Normal 3 2 3 2 2 8 2" xfId="32974" xr:uid="{63183E69-A67A-4E45-9841-9E6CB990457C}"/>
    <cellStyle name="Normal 3 2 3 2 2 8 3" xfId="32975" xr:uid="{40C68B3C-F0DC-43A1-9D71-7A8DDBF196F0}"/>
    <cellStyle name="Normal 3 2 3 2 2 8_AVA DVA EL" xfId="32976" xr:uid="{E14A4F51-112C-4AB3-87C7-F1EDDCB8FA28}"/>
    <cellStyle name="Normal 3 2 3 2 2 9" xfId="32977" xr:uid="{4BF52F57-485B-4CBC-A8AB-621F3619F4DC}"/>
    <cellStyle name="Normal 3 2 3 2 2 9 2" xfId="32978" xr:uid="{5AA9DB9A-4AA2-442F-AB62-396507EBA6B7}"/>
    <cellStyle name="Normal 3 2 3 2 2 9 3" xfId="32979" xr:uid="{9E1C7447-38E9-4280-B69D-315D40334185}"/>
    <cellStyle name="Normal 3 2 3 2 2 9_AVA DVA EL" xfId="32980" xr:uid="{6CC1F048-9392-40FC-B539-4A4B33B2DA93}"/>
    <cellStyle name="Normal 3 2 3 2 2_AVA DVA EL" xfId="32981" xr:uid="{593FD01D-96AB-4D1D-A434-15F6D2BD0C67}"/>
    <cellStyle name="Normal 3 2 3 2 3" xfId="32982" xr:uid="{6FE620CF-1A89-4541-B87F-F4A2DF92C9C0}"/>
    <cellStyle name="Normal 3 2 3 2 3 2" xfId="32983" xr:uid="{6BD082E0-50E6-4355-B3BF-083BFD74D98E}"/>
    <cellStyle name="Normal 3 2 3 2 3 2 2" xfId="32984" xr:uid="{70314B13-FCDD-4908-B6AF-6A5EBD102492}"/>
    <cellStyle name="Normal 3 2 3 2 3 2 3" xfId="32985" xr:uid="{1682F431-BE2E-4813-9FB3-859C738CD7D2}"/>
    <cellStyle name="Normal 3 2 3 2 3 2_AVA DVA EL" xfId="32986" xr:uid="{1A2D5009-9530-410F-95CE-3A9F2EFCD72B}"/>
    <cellStyle name="Normal 3 2 3 2 3 3" xfId="32987" xr:uid="{3329CD44-4811-486A-85A9-F18488F96F6D}"/>
    <cellStyle name="Normal 3 2 3 2 3 3 2" xfId="32988" xr:uid="{EB5AB159-7AD2-4004-8E41-DABA171ED100}"/>
    <cellStyle name="Normal 3 2 3 2 3 3 3" xfId="32989" xr:uid="{5F7C27E5-CE79-4807-ABD3-FFDE85D7C105}"/>
    <cellStyle name="Normal 3 2 3 2 3 3_AVA DVA EL" xfId="32990" xr:uid="{478211B8-3382-4F62-AC28-3D3839ECE536}"/>
    <cellStyle name="Normal 3 2 3 2 3 4" xfId="32991" xr:uid="{9F4ECC0C-B987-4C2C-AEBA-8C73CB132C17}"/>
    <cellStyle name="Normal 3 2 3 2 3 5" xfId="32992" xr:uid="{45A9CF39-547E-4DAA-A828-FDC16B91F9FF}"/>
    <cellStyle name="Normal 3 2 3 2 3_AVA DVA EL" xfId="32993" xr:uid="{EA50812E-27B7-4106-87B6-5278552741D4}"/>
    <cellStyle name="Normal 3 2 3 2 4" xfId="32994" xr:uid="{56CDE3A0-EEAD-453C-908E-E04DA89F0D5F}"/>
    <cellStyle name="Normal 3 2 3 2 4 2" xfId="32995" xr:uid="{400B272D-00E4-4E3D-B1C1-04653D59F622}"/>
    <cellStyle name="Normal 3 2 3 2 4 3" xfId="32996" xr:uid="{1D7887A4-89E6-40F3-A9CC-0B351CF56F45}"/>
    <cellStyle name="Normal 3 2 3 2 4_AVA DVA EL" xfId="32997" xr:uid="{4A1FE99E-A7CA-4CAF-BA78-410556A15FF4}"/>
    <cellStyle name="Normal 3 2 3 2 5" xfId="32998" xr:uid="{85CC8A1E-3BC4-4B24-8D2D-270DD01FB9B3}"/>
    <cellStyle name="Normal 3 2 3 2 5 2" xfId="32999" xr:uid="{6FD82345-C55C-4A61-BE5F-6E12DA4682EB}"/>
    <cellStyle name="Normal 3 2 3 2 5 3" xfId="33000" xr:uid="{02856456-2D49-4AD5-B740-E62AD11D675F}"/>
    <cellStyle name="Normal 3 2 3 2 5_AVA DVA EL" xfId="33001" xr:uid="{268F8E8B-B6E3-4747-8929-AEDAFE0CEBB1}"/>
    <cellStyle name="Normal 3 2 3 2 6" xfId="33002" xr:uid="{9F052B00-D70A-4EB7-BBF5-B0CECF5BD2FC}"/>
    <cellStyle name="Normal 3 2 3 2 6 2" xfId="33003" xr:uid="{9DA97BFE-8C04-4AEF-AB49-8856CA91E466}"/>
    <cellStyle name="Normal 3 2 3 2 6 3" xfId="33004" xr:uid="{AE986F96-6E9E-4872-AE6E-C1CF95E55DE4}"/>
    <cellStyle name="Normal 3 2 3 2 6_AVA DVA EL" xfId="33005" xr:uid="{49E83ED4-B4BC-4CDC-B477-05E043CC74CF}"/>
    <cellStyle name="Normal 3 2 3 2 7" xfId="33006" xr:uid="{C1B56465-F1FD-419D-A043-86478C0C58EC}"/>
    <cellStyle name="Normal 3 2 3 2 7 2" xfId="33007" xr:uid="{720903B9-A101-4A99-993F-8DB594CA3692}"/>
    <cellStyle name="Normal 3 2 3 2 7 3" xfId="33008" xr:uid="{42AB5E81-A104-4A3A-A08B-B58594677593}"/>
    <cellStyle name="Normal 3 2 3 2 7_AVA DVA EL" xfId="33009" xr:uid="{505DCB2E-692C-4C11-BF38-4D242F2EF60B}"/>
    <cellStyle name="Normal 3 2 3 2 8" xfId="33010" xr:uid="{3042BAE1-738A-40CD-9D1F-75D584397E18}"/>
    <cellStyle name="Normal 3 2 3 2 8 2" xfId="33011" xr:uid="{0B2BF809-B410-492B-A35C-079BCCBD4700}"/>
    <cellStyle name="Normal 3 2 3 2 8 3" xfId="33012" xr:uid="{3D50F39D-AF64-4CC2-BB56-9679670B52BE}"/>
    <cellStyle name="Normal 3 2 3 2 8_AVA DVA EL" xfId="33013" xr:uid="{5B730D65-B0A2-4CCD-9BD3-4D4225614E7C}"/>
    <cellStyle name="Normal 3 2 3 2 9" xfId="33014" xr:uid="{CFE3DCF0-85C5-41C6-92CD-D53EB9ECECA0}"/>
    <cellStyle name="Normal 3 2 3 2 9 2" xfId="33015" xr:uid="{AC830DE1-0377-4472-A9F3-120D2A3A3CF3}"/>
    <cellStyle name="Normal 3 2 3 2 9 3" xfId="33016" xr:uid="{C07D7B26-B00A-40C7-A254-8AB8179C571A}"/>
    <cellStyle name="Normal 3 2 3 2 9_AVA DVA EL" xfId="33017" xr:uid="{798F991C-0312-4FA9-9C60-630CC7ACA6DB}"/>
    <cellStyle name="Normal 3 2 3 2_AVA DVA EL" xfId="33018" xr:uid="{2B58A202-C01F-4CE1-BFD7-50FD909D0E60}"/>
    <cellStyle name="Normal 3 2 3 3" xfId="33019" xr:uid="{E55AE489-FCF7-4EFA-9EEA-62097E0B563D}"/>
    <cellStyle name="Normal 3 2 3 3 10" xfId="33020" xr:uid="{4EE0D4B8-B24E-421E-B678-51416D193120}"/>
    <cellStyle name="Normal 3 2 3 3 11" xfId="33021" xr:uid="{CC1786CA-571B-495F-936F-D95B21777FCC}"/>
    <cellStyle name="Normal 3 2 3 3 2" xfId="33022" xr:uid="{AFF4A39E-DC49-4ABC-925A-062397DE0342}"/>
    <cellStyle name="Normal 3 2 3 3 2 2" xfId="33023" xr:uid="{AA4F967D-431C-4D10-9722-AEA5A2560738}"/>
    <cellStyle name="Normal 3 2 3 3 2 2 2" xfId="33024" xr:uid="{E9BFA924-3742-466D-BC50-71DE35421B61}"/>
    <cellStyle name="Normal 3 2 3 3 2 2 3" xfId="33025" xr:uid="{EB99F6CF-DA6D-4A7F-8180-66AFD626E773}"/>
    <cellStyle name="Normal 3 2 3 3 2 2_AVA DVA EL" xfId="33026" xr:uid="{C2E5B25F-2996-49FD-AEB6-376F76BBB1FA}"/>
    <cellStyle name="Normal 3 2 3 3 2 3" xfId="33027" xr:uid="{F2606C85-DF60-46AF-9BF4-7E60DEEAB3A1}"/>
    <cellStyle name="Normal 3 2 3 3 2 3 2" xfId="33028" xr:uid="{BE2915B7-031A-49C6-9CFC-783A1520A514}"/>
    <cellStyle name="Normal 3 2 3 3 2 3 3" xfId="33029" xr:uid="{B96CBBE9-66EF-4CE8-9478-A0CD5FBB503D}"/>
    <cellStyle name="Normal 3 2 3 3 2 3_AVA DVA EL" xfId="33030" xr:uid="{ECD1D679-F5AD-43C8-8D0E-0209ADAA27A5}"/>
    <cellStyle name="Normal 3 2 3 3 2 4" xfId="33031" xr:uid="{C9990364-5904-4C5B-9A2B-6096384484BE}"/>
    <cellStyle name="Normal 3 2 3 3 2 5" xfId="33032" xr:uid="{8DD0335E-7E8E-4F5A-B752-E1504C2FF569}"/>
    <cellStyle name="Normal 3 2 3 3 2_AVA DVA EL" xfId="33033" xr:uid="{44EBDC4D-481D-4417-A3EA-72B08FBB1E6B}"/>
    <cellStyle name="Normal 3 2 3 3 3" xfId="33034" xr:uid="{F86353BA-9D8D-41BC-9186-CDC5596BAD21}"/>
    <cellStyle name="Normal 3 2 3 3 3 2" xfId="33035" xr:uid="{1E2D7840-28F9-465F-B7D0-B72572F40E6E}"/>
    <cellStyle name="Normal 3 2 3 3 3 3" xfId="33036" xr:uid="{C01C73BA-57C8-4C89-829B-9E5B25430134}"/>
    <cellStyle name="Normal 3 2 3 3 3_AVA DVA EL" xfId="33037" xr:uid="{AD095F27-CACA-4F71-9A46-EB568C4E8D9B}"/>
    <cellStyle name="Normal 3 2 3 3 4" xfId="33038" xr:uid="{EA2B5B0F-0059-4FFF-BB63-C305F0CB05C3}"/>
    <cellStyle name="Normal 3 2 3 3 4 2" xfId="33039" xr:uid="{7BB519A0-88F4-4DEA-A30C-2441FFF76DD3}"/>
    <cellStyle name="Normal 3 2 3 3 4 3" xfId="33040" xr:uid="{FA0C6633-98C6-488A-B0C2-04B7E3ACE5EE}"/>
    <cellStyle name="Normal 3 2 3 3 4_AVA DVA EL" xfId="33041" xr:uid="{4B41053B-6993-4A49-A193-13BD9AB562CB}"/>
    <cellStyle name="Normal 3 2 3 3 5" xfId="33042" xr:uid="{F303AC16-C32B-4BAC-9D84-576C7C25A1A9}"/>
    <cellStyle name="Normal 3 2 3 3 5 2" xfId="33043" xr:uid="{E1826923-B8D0-4D36-94BF-CA34CF17947A}"/>
    <cellStyle name="Normal 3 2 3 3 5 3" xfId="33044" xr:uid="{DF549C26-F985-4A69-BB67-FC478295B20F}"/>
    <cellStyle name="Normal 3 2 3 3 5_AVA DVA EL" xfId="33045" xr:uid="{CF5A4A35-8870-4149-8123-C947ABCB27FB}"/>
    <cellStyle name="Normal 3 2 3 3 6" xfId="33046" xr:uid="{1C891BD7-5112-4FF6-A0ED-A5D8C6D8E337}"/>
    <cellStyle name="Normal 3 2 3 3 6 2" xfId="33047" xr:uid="{D726481F-47F5-4E1F-A84B-79F712736BAC}"/>
    <cellStyle name="Normal 3 2 3 3 6 3" xfId="33048" xr:uid="{F60E3BDB-9829-4F8A-A354-AE11762540F8}"/>
    <cellStyle name="Normal 3 2 3 3 6_AVA DVA EL" xfId="33049" xr:uid="{A1176A50-6AF5-4F1C-ABF8-E15666DEEF6B}"/>
    <cellStyle name="Normal 3 2 3 3 7" xfId="33050" xr:uid="{23B286AC-033C-4B2A-A261-C56F4CF76D01}"/>
    <cellStyle name="Normal 3 2 3 3 7 2" xfId="33051" xr:uid="{4FD67AE1-2BDA-413D-87C4-F5AA825898EE}"/>
    <cellStyle name="Normal 3 2 3 3 7 3" xfId="33052" xr:uid="{6B1620A4-5FA8-484A-89F7-594618B6E318}"/>
    <cellStyle name="Normal 3 2 3 3 7_AVA DVA EL" xfId="33053" xr:uid="{595B93D6-4CBF-4953-AEFD-364C21AB73F8}"/>
    <cellStyle name="Normal 3 2 3 3 8" xfId="33054" xr:uid="{5796D9C2-68C5-4313-BA35-B299A00BB868}"/>
    <cellStyle name="Normal 3 2 3 3 8 2" xfId="33055" xr:uid="{AE916311-D4B6-424E-ADC4-A593285142D5}"/>
    <cellStyle name="Normal 3 2 3 3 8 3" xfId="33056" xr:uid="{3C5D569F-31BD-412C-AE7F-591A94E5B364}"/>
    <cellStyle name="Normal 3 2 3 3 8_AVA DVA EL" xfId="33057" xr:uid="{5277B51C-2ABC-4880-BDAC-68126C0A38D3}"/>
    <cellStyle name="Normal 3 2 3 3 9" xfId="33058" xr:uid="{90388A93-4F4E-4E99-B4BC-51CFB6844084}"/>
    <cellStyle name="Normal 3 2 3 3 9 2" xfId="33059" xr:uid="{F18218B0-CA43-45A1-8387-8C7CC99C998C}"/>
    <cellStyle name="Normal 3 2 3 3 9 3" xfId="33060" xr:uid="{49993D30-EE94-4465-9488-060A62535EA0}"/>
    <cellStyle name="Normal 3 2 3 3 9_AVA DVA EL" xfId="33061" xr:uid="{D4771E9C-C03D-4709-9AF8-E39FDC2FEC15}"/>
    <cellStyle name="Normal 3 2 3 3_AVA DVA EL" xfId="33062" xr:uid="{49CFAC2E-DBF6-48D4-884A-DAFC5B950BC0}"/>
    <cellStyle name="Normal 3 2 3 4" xfId="33063" xr:uid="{3BF872FD-C003-47AE-BC80-EB6B2E6CCAF7}"/>
    <cellStyle name="Normal 3 2 3 4 2" xfId="33064" xr:uid="{C3C4D9C2-5E62-443D-B6BF-43805830F136}"/>
    <cellStyle name="Normal 3 2 3 4 2 2" xfId="33065" xr:uid="{863B1422-E00F-486B-A547-6247E7BA476D}"/>
    <cellStyle name="Normal 3 2 3 4 2 3" xfId="33066" xr:uid="{D0CE52FF-E258-4E01-84A2-899CD8643174}"/>
    <cellStyle name="Normal 3 2 3 4 2_AVA DVA EL" xfId="33067" xr:uid="{2AB5C48F-13AA-4C3A-8550-8739DA6E9E72}"/>
    <cellStyle name="Normal 3 2 3 4 3" xfId="33068" xr:uid="{0341D55C-CA37-4041-AD42-EC666935658B}"/>
    <cellStyle name="Normal 3 2 3 4 3 2" xfId="33069" xr:uid="{050D6F0D-3BA1-482A-A552-819E1280B935}"/>
    <cellStyle name="Normal 3 2 3 4 3 3" xfId="33070" xr:uid="{DE5DBC33-FA80-43ED-BEC4-B7FED19AC30E}"/>
    <cellStyle name="Normal 3 2 3 4 3_AVA DVA EL" xfId="33071" xr:uid="{A2693AF4-F40D-4B41-970E-ECAC05B2F0DE}"/>
    <cellStyle name="Normal 3 2 3 4 4" xfId="33072" xr:uid="{B68ED559-6125-47CC-8474-FAEC55A64515}"/>
    <cellStyle name="Normal 3 2 3 4 5" xfId="33073" xr:uid="{E543DAB3-756B-4AFA-9FA0-D2ABAC70123A}"/>
    <cellStyle name="Normal 3 2 3 4_AVA DVA EL" xfId="33074" xr:uid="{F03461C9-D114-47C0-9514-93662AA17EE8}"/>
    <cellStyle name="Normal 3 2 3 5" xfId="33075" xr:uid="{56C32C8D-259A-45BC-AF44-5CCE3F3C08FF}"/>
    <cellStyle name="Normal 3 2 3 5 2" xfId="33076" xr:uid="{C6D8CD7F-EFE7-48B1-9982-C34F69D20D21}"/>
    <cellStyle name="Normal 3 2 3 5 3" xfId="33077" xr:uid="{C846F6F2-07F5-48B9-8AFF-72A7D287B3FA}"/>
    <cellStyle name="Normal 3 2 3 5_AVA DVA EL" xfId="33078" xr:uid="{2C9B7AA5-F784-4B1C-A6F3-60CDB44A8C55}"/>
    <cellStyle name="Normal 3 2 3 6" xfId="33079" xr:uid="{28925D74-1437-47DA-9453-CB149F162A17}"/>
    <cellStyle name="Normal 3 2 3 6 2" xfId="33080" xr:uid="{8772B350-974A-49ED-90DF-60E806345AD4}"/>
    <cellStyle name="Normal 3 2 3 6 3" xfId="33081" xr:uid="{EB239C83-96EF-45C0-89B3-D788B8084CFA}"/>
    <cellStyle name="Normal 3 2 3 6_AVA DVA EL" xfId="33082" xr:uid="{FE850022-5927-482F-BA63-022F85BD4991}"/>
    <cellStyle name="Normal 3 2 3 7" xfId="33083" xr:uid="{73BFA498-2EE6-43E1-BD15-259053809B26}"/>
    <cellStyle name="Normal 3 2 3 7 2" xfId="33084" xr:uid="{E022D5B8-1C95-471B-BEE7-5E90B5A259DB}"/>
    <cellStyle name="Normal 3 2 3 7 3" xfId="33085" xr:uid="{0C4D0458-D2D3-4F63-B3FE-C541F949B87D}"/>
    <cellStyle name="Normal 3 2 3 7_AVA DVA EL" xfId="33086" xr:uid="{310FDB36-0020-40E2-BEED-3487C3A31945}"/>
    <cellStyle name="Normal 3 2 3 8" xfId="33087" xr:uid="{B457F9C6-44BF-4C5A-ADA6-C9D2D61527A5}"/>
    <cellStyle name="Normal 3 2 3 8 2" xfId="33088" xr:uid="{DADBBC38-C88D-414B-B743-7DE8C7630917}"/>
    <cellStyle name="Normal 3 2 3 8 3" xfId="33089" xr:uid="{91AAE216-5BEB-4000-98FA-4EB91BD32627}"/>
    <cellStyle name="Normal 3 2 3 8_AVA DVA EL" xfId="33090" xr:uid="{891B3D56-575D-4430-ABA3-2BC5D4EE2014}"/>
    <cellStyle name="Normal 3 2 3 9" xfId="33091" xr:uid="{D36039AE-518A-4E7D-84C8-8D14B52147E5}"/>
    <cellStyle name="Normal 3 2 3 9 2" xfId="33092" xr:uid="{02D4C6C0-1288-435D-B5CA-0C26B8952DBF}"/>
    <cellStyle name="Normal 3 2 3 9 3" xfId="33093" xr:uid="{C48543A7-CF13-4FAE-A353-086BE57EF366}"/>
    <cellStyle name="Normal 3 2 3 9_AVA DVA EL" xfId="33094" xr:uid="{3C0C0557-14D2-4EE6-8B59-8BED8F193BBD}"/>
    <cellStyle name="Normal 3 2 3_AVA DVA EL" xfId="33095" xr:uid="{2C364CB8-E82A-490B-8200-16E9D4564477}"/>
    <cellStyle name="Normal 3 2 4" xfId="33096" xr:uid="{E8FE75E4-9C2F-4BDF-9083-B538C52FD512}"/>
    <cellStyle name="Normal 3 2 4 10" xfId="33097" xr:uid="{2C2BAFEF-78D4-430B-9CF4-CAFBA829650C}"/>
    <cellStyle name="Normal 3 2 4 10 2" xfId="33098" xr:uid="{5E03BAEF-31D0-4350-90F8-3FB54571E063}"/>
    <cellStyle name="Normal 3 2 4 10 3" xfId="33099" xr:uid="{478873DC-6481-4793-A571-90FE48132301}"/>
    <cellStyle name="Normal 3 2 4 10_AVA DVA EL" xfId="33100" xr:uid="{34609AAD-1BC8-4703-96B0-CC4E8ECB200F}"/>
    <cellStyle name="Normal 3 2 4 11" xfId="33101" xr:uid="{F6D581B6-CD20-42E4-BF09-4E8AF2F85982}"/>
    <cellStyle name="Normal 3 2 4 11 2" xfId="33102" xr:uid="{47E64411-8D41-44E3-8E03-9DB3AF42E6DD}"/>
    <cellStyle name="Normal 3 2 4 11 3" xfId="33103" xr:uid="{F2B5A614-20FA-4AB9-9053-0F0117F65E45}"/>
    <cellStyle name="Normal 3 2 4 11_AVA DVA EL" xfId="33104" xr:uid="{0D2325D6-332D-48B7-9CE7-2DC7C6EFEA5B}"/>
    <cellStyle name="Normal 3 2 4 12" xfId="33105" xr:uid="{73E9ECE7-87C9-407C-B496-D63032F5462A}"/>
    <cellStyle name="Normal 3 2 4 12 2" xfId="33106" xr:uid="{17A98347-6AD3-429A-9F0F-E572A331E3AE}"/>
    <cellStyle name="Normal 3 2 4 12 3" xfId="33107" xr:uid="{30A0DA8C-BF10-4D34-B57A-5C16A15D9107}"/>
    <cellStyle name="Normal 3 2 4 12_AVA DVA EL" xfId="33108" xr:uid="{A5E780C1-6AAB-4733-8E54-9D6599C97CBB}"/>
    <cellStyle name="Normal 3 2 4 13" xfId="33109" xr:uid="{B81AA3F7-7C21-4006-A9FD-A517952D0FA1}"/>
    <cellStyle name="Normal 3 2 4 2" xfId="33110" xr:uid="{C0836EA8-8162-4D90-B011-462543BB1FCB}"/>
    <cellStyle name="Normal 3 2 4 2 10" xfId="33111" xr:uid="{9D1B9D94-BEC5-49F3-B6B8-AAB213FB04AA}"/>
    <cellStyle name="Normal 3 2 4 2 10 2" xfId="33112" xr:uid="{AF14F00B-93B0-425C-9747-72C71AF70328}"/>
    <cellStyle name="Normal 3 2 4 2 10 3" xfId="33113" xr:uid="{E8EF135C-FBE6-4E13-8E3B-2F21504A1686}"/>
    <cellStyle name="Normal 3 2 4 2 10_AVA DVA EL" xfId="33114" xr:uid="{9C9D3833-19C5-40C1-B32F-D75BE79C7053}"/>
    <cellStyle name="Normal 3 2 4 2 11" xfId="33115" xr:uid="{FA866DA2-7E55-493A-965D-CC0F9FCF5873}"/>
    <cellStyle name="Normal 3 2 4 2 12" xfId="33116" xr:uid="{6D5B2972-7170-4B34-8492-4BE3DD925CF7}"/>
    <cellStyle name="Normal 3 2 4 2 2" xfId="33117" xr:uid="{ACEF6B30-C9CE-4790-A73A-905A289BF3B1}"/>
    <cellStyle name="Normal 3 2 4 2 2 10" xfId="33118" xr:uid="{81F504F3-72DE-4750-89E5-71BABB0DE914}"/>
    <cellStyle name="Normal 3 2 4 2 2 11" xfId="33119" xr:uid="{FF845FA3-F3E3-406B-9EED-2F36D01598C8}"/>
    <cellStyle name="Normal 3 2 4 2 2 2" xfId="33120" xr:uid="{3474FA8E-C908-4A9F-9497-A15547FA3E3B}"/>
    <cellStyle name="Normal 3 2 4 2 2 2 2" xfId="33121" xr:uid="{F9ABF686-1CC4-4688-92BF-EBE8AD696B5E}"/>
    <cellStyle name="Normal 3 2 4 2 2 2 2 2" xfId="33122" xr:uid="{080F4B66-7597-4624-9569-4DED90E7DE21}"/>
    <cellStyle name="Normal 3 2 4 2 2 2 2 3" xfId="33123" xr:uid="{D7D77803-2A8B-4BDB-8CF4-59C878696057}"/>
    <cellStyle name="Normal 3 2 4 2 2 2 2_AVA DVA EL" xfId="33124" xr:uid="{269D2419-75A4-4E42-B76A-F4F763A2FC0C}"/>
    <cellStyle name="Normal 3 2 4 2 2 2 3" xfId="33125" xr:uid="{D056667A-A5E7-46B7-82BC-DDD98766B05D}"/>
    <cellStyle name="Normal 3 2 4 2 2 2 3 2" xfId="33126" xr:uid="{131E6B15-98B5-4610-946F-8C2A07A61FFC}"/>
    <cellStyle name="Normal 3 2 4 2 2 2 3 3" xfId="33127" xr:uid="{77548FE7-8A90-45CF-A16A-585878E33982}"/>
    <cellStyle name="Normal 3 2 4 2 2 2 3_AVA DVA EL" xfId="33128" xr:uid="{6872A90F-6AA2-419E-8C3F-693702D4DDA9}"/>
    <cellStyle name="Normal 3 2 4 2 2 2 4" xfId="33129" xr:uid="{C0B19A52-B4F6-4CE3-9109-6CCB26250081}"/>
    <cellStyle name="Normal 3 2 4 2 2 2 5" xfId="33130" xr:uid="{9FF8FA14-25FE-477B-AE2C-0C4D02BB887F}"/>
    <cellStyle name="Normal 3 2 4 2 2 2_AVA DVA EL" xfId="33131" xr:uid="{69B6CFB1-661E-41D4-A5CE-3522B9DABD4D}"/>
    <cellStyle name="Normal 3 2 4 2 2 3" xfId="33132" xr:uid="{5B57F0A0-7F09-46D3-8D7A-E164FC2D7943}"/>
    <cellStyle name="Normal 3 2 4 2 2 3 2" xfId="33133" xr:uid="{55E0B864-9CDC-4040-8635-5AA9B4AD6FCC}"/>
    <cellStyle name="Normal 3 2 4 2 2 3 3" xfId="33134" xr:uid="{1337FA15-2F16-4BDC-9D6D-150882F67194}"/>
    <cellStyle name="Normal 3 2 4 2 2 3_AVA DVA EL" xfId="33135" xr:uid="{A97F9B62-5D4D-494F-9166-4A2501424ADF}"/>
    <cellStyle name="Normal 3 2 4 2 2 4" xfId="33136" xr:uid="{E4170DF8-F4AA-4F30-9C0D-0FE60DBA6300}"/>
    <cellStyle name="Normal 3 2 4 2 2 4 2" xfId="33137" xr:uid="{8B904BE6-6711-4ECF-8657-91A1C4E0EE19}"/>
    <cellStyle name="Normal 3 2 4 2 2 4 3" xfId="33138" xr:uid="{87DEE116-ABBE-43C0-B660-5C055661ECFB}"/>
    <cellStyle name="Normal 3 2 4 2 2 4_AVA DVA EL" xfId="33139" xr:uid="{5ABD90E8-0B2C-4129-8F69-4FABBFA67C64}"/>
    <cellStyle name="Normal 3 2 4 2 2 5" xfId="33140" xr:uid="{8BA95BE1-3875-42B9-8629-6B02E3316728}"/>
    <cellStyle name="Normal 3 2 4 2 2 5 2" xfId="33141" xr:uid="{6A02CCBF-0A67-4B0D-971C-77AE25F43D4C}"/>
    <cellStyle name="Normal 3 2 4 2 2 5 3" xfId="33142" xr:uid="{246F7479-C792-4D3D-AA43-C52130B71AF2}"/>
    <cellStyle name="Normal 3 2 4 2 2 5_AVA DVA EL" xfId="33143" xr:uid="{14A68B79-3D7C-49DA-9510-CE826038B41C}"/>
    <cellStyle name="Normal 3 2 4 2 2 6" xfId="33144" xr:uid="{06BDF43F-D9CC-4E18-9498-5B357D85DC59}"/>
    <cellStyle name="Normal 3 2 4 2 2 6 2" xfId="33145" xr:uid="{488749B6-28D6-48FE-8DC0-B0A9C8C78875}"/>
    <cellStyle name="Normal 3 2 4 2 2 6 3" xfId="33146" xr:uid="{8F9C67D8-5E1D-4500-99DB-6E1FD8FCC327}"/>
    <cellStyle name="Normal 3 2 4 2 2 6_AVA DVA EL" xfId="33147" xr:uid="{3D5BA76F-3192-4DA3-93E5-5970189178DD}"/>
    <cellStyle name="Normal 3 2 4 2 2 7" xfId="33148" xr:uid="{7561DF3B-AAD4-4106-8CEB-3FB09EC07F0A}"/>
    <cellStyle name="Normal 3 2 4 2 2 7 2" xfId="33149" xr:uid="{3BB7D66A-7423-45A7-BF0F-289F6C4C00E6}"/>
    <cellStyle name="Normal 3 2 4 2 2 7 3" xfId="33150" xr:uid="{89E31C41-FDB2-4CBE-B855-BBD9C7472289}"/>
    <cellStyle name="Normal 3 2 4 2 2 7_AVA DVA EL" xfId="33151" xr:uid="{18A6463E-BB45-4859-96D7-725E3E93F7DD}"/>
    <cellStyle name="Normal 3 2 4 2 2 8" xfId="33152" xr:uid="{4061C4AA-1FF1-44E8-96F8-A12061FF8867}"/>
    <cellStyle name="Normal 3 2 4 2 2 8 2" xfId="33153" xr:uid="{33FFC70D-1E77-4A24-8E77-AA3DA807CE83}"/>
    <cellStyle name="Normal 3 2 4 2 2 8 3" xfId="33154" xr:uid="{1C667208-0B73-4C50-B3AD-5F948122E5D4}"/>
    <cellStyle name="Normal 3 2 4 2 2 8_AVA DVA EL" xfId="33155" xr:uid="{AFF75642-B10D-443A-97B7-3C229E5320FE}"/>
    <cellStyle name="Normal 3 2 4 2 2 9" xfId="33156" xr:uid="{A4861A0C-0FFF-4F84-A8FD-B0AB2D48F621}"/>
    <cellStyle name="Normal 3 2 4 2 2 9 2" xfId="33157" xr:uid="{583EE613-8A6A-4C51-8CF0-3445AA0C47A7}"/>
    <cellStyle name="Normal 3 2 4 2 2 9 3" xfId="33158" xr:uid="{FD93CF85-3BE2-4B35-BB38-5EBF7C907C47}"/>
    <cellStyle name="Normal 3 2 4 2 2 9_AVA DVA EL" xfId="33159" xr:uid="{E4F46D5A-E13A-47D5-87B8-862102100A7E}"/>
    <cellStyle name="Normal 3 2 4 2 2_AVA DVA EL" xfId="33160" xr:uid="{8FC654AA-0880-47D2-8EAF-A1D561156191}"/>
    <cellStyle name="Normal 3 2 4 2 3" xfId="33161" xr:uid="{C34D3C75-4483-4BC0-B000-2F01CB9A6D9C}"/>
    <cellStyle name="Normal 3 2 4 2 3 2" xfId="33162" xr:uid="{B70AC4C2-EFF5-433A-A5C8-36308B8B004E}"/>
    <cellStyle name="Normal 3 2 4 2 3 2 2" xfId="33163" xr:uid="{18451586-3201-4263-A598-79431364DB12}"/>
    <cellStyle name="Normal 3 2 4 2 3 2 3" xfId="33164" xr:uid="{6D429716-9434-4CA7-9957-39F42B005698}"/>
    <cellStyle name="Normal 3 2 4 2 3 2_AVA DVA EL" xfId="33165" xr:uid="{50133777-3AAA-4774-B8DD-CABE32BF9457}"/>
    <cellStyle name="Normal 3 2 4 2 3 3" xfId="33166" xr:uid="{ACB25BB1-AD06-424E-878D-578BFD9F0AAF}"/>
    <cellStyle name="Normal 3 2 4 2 3 3 2" xfId="33167" xr:uid="{3C112770-EC98-46C5-B9BE-D757C2C0B846}"/>
    <cellStyle name="Normal 3 2 4 2 3 3 3" xfId="33168" xr:uid="{41EEC597-5DD6-4043-8C63-9F6B49A851B0}"/>
    <cellStyle name="Normal 3 2 4 2 3 3_AVA DVA EL" xfId="33169" xr:uid="{F1A7ED63-1FA9-4351-A3A7-EA9B61286742}"/>
    <cellStyle name="Normal 3 2 4 2 3 4" xfId="33170" xr:uid="{7348193A-681A-453E-AC11-94FC7512EF9C}"/>
    <cellStyle name="Normal 3 2 4 2 3 5" xfId="33171" xr:uid="{303D1B6D-029B-4B3C-ACA8-543E34834D92}"/>
    <cellStyle name="Normal 3 2 4 2 3_AVA DVA EL" xfId="33172" xr:uid="{02089B6A-6C87-4465-A5F1-9B36A4048CDD}"/>
    <cellStyle name="Normal 3 2 4 2 4" xfId="33173" xr:uid="{8E864586-D11B-4017-BC14-A5B4581521D6}"/>
    <cellStyle name="Normal 3 2 4 2 4 2" xfId="33174" xr:uid="{63076D14-B4A3-4351-AE9A-22A6342BB014}"/>
    <cellStyle name="Normal 3 2 4 2 4 3" xfId="33175" xr:uid="{E226A7B8-95E5-4ECB-9476-6ADA90B81ADD}"/>
    <cellStyle name="Normal 3 2 4 2 4_AVA DVA EL" xfId="33176" xr:uid="{863338F1-D3EF-4EA0-A5B2-617EB7C841CB}"/>
    <cellStyle name="Normal 3 2 4 2 5" xfId="33177" xr:uid="{F4B006F8-BDF5-45C5-9BD7-F046558A4927}"/>
    <cellStyle name="Normal 3 2 4 2 5 2" xfId="33178" xr:uid="{83C51218-E87F-4BBE-AB80-87597D54AE26}"/>
    <cellStyle name="Normal 3 2 4 2 5 3" xfId="33179" xr:uid="{5220B1FD-515B-4BF0-AD6B-85D0C19FB610}"/>
    <cellStyle name="Normal 3 2 4 2 5_AVA DVA EL" xfId="33180" xr:uid="{5F4DBABB-B861-4004-88F7-F4D7B06732A6}"/>
    <cellStyle name="Normal 3 2 4 2 6" xfId="33181" xr:uid="{77DA4508-E015-4C87-8466-83421AC00005}"/>
    <cellStyle name="Normal 3 2 4 2 6 2" xfId="33182" xr:uid="{5A2F202A-E86D-418D-A091-880C3F62607B}"/>
    <cellStyle name="Normal 3 2 4 2 6 3" xfId="33183" xr:uid="{5E52FDD2-FD91-4F52-8469-F0090610627F}"/>
    <cellStyle name="Normal 3 2 4 2 6_AVA DVA EL" xfId="33184" xr:uid="{0C62F650-8E08-446F-9A25-F3EB114EBB4B}"/>
    <cellStyle name="Normal 3 2 4 2 7" xfId="33185" xr:uid="{A954E649-8BB3-4444-BAF3-4FCB4CEDE30F}"/>
    <cellStyle name="Normal 3 2 4 2 7 2" xfId="33186" xr:uid="{48BE320B-EA23-4224-8209-2E6065B09EF0}"/>
    <cellStyle name="Normal 3 2 4 2 7 3" xfId="33187" xr:uid="{547719BD-9085-4922-99C1-F4F6E89BBD83}"/>
    <cellStyle name="Normal 3 2 4 2 7_AVA DVA EL" xfId="33188" xr:uid="{5F0AE664-D28E-4F58-BAD1-1757E9C7EC45}"/>
    <cellStyle name="Normal 3 2 4 2 8" xfId="33189" xr:uid="{96108683-17BE-4156-B10C-55577F9BFE07}"/>
    <cellStyle name="Normal 3 2 4 2 8 2" xfId="33190" xr:uid="{6D610F4C-3801-4025-BA4D-9821EF99C3FC}"/>
    <cellStyle name="Normal 3 2 4 2 8 3" xfId="33191" xr:uid="{01F56325-844B-4054-AB53-2262B0AA2A80}"/>
    <cellStyle name="Normal 3 2 4 2 8_AVA DVA EL" xfId="33192" xr:uid="{F55DF933-1A2E-4B5E-84BD-73574F19C6CF}"/>
    <cellStyle name="Normal 3 2 4 2 9" xfId="33193" xr:uid="{E0EFA5E6-2820-41E1-B4C1-701B9D71BE2B}"/>
    <cellStyle name="Normal 3 2 4 2 9 2" xfId="33194" xr:uid="{C21CC5CC-C170-4945-9DD1-515992635465}"/>
    <cellStyle name="Normal 3 2 4 2 9 3" xfId="33195" xr:uid="{000E037A-C3EA-4412-911C-094AD023D9C2}"/>
    <cellStyle name="Normal 3 2 4 2 9_AVA DVA EL" xfId="33196" xr:uid="{9F026336-68A0-4B63-9F68-1A3ABCF6532E}"/>
    <cellStyle name="Normal 3 2 4 2_AVA DVA EL" xfId="33197" xr:uid="{750A1B83-0D1E-47E3-8D95-81D10929325F}"/>
    <cellStyle name="Normal 3 2 4 3" xfId="33198" xr:uid="{2907896E-4D2B-4F4E-8C0D-D9924EE69979}"/>
    <cellStyle name="Normal 3 2 4 3 10" xfId="33199" xr:uid="{A9BC0B40-2C7C-4E26-95F9-97C19EEA1D1E}"/>
    <cellStyle name="Normal 3 2 4 3 11" xfId="33200" xr:uid="{67D6BB40-BDB2-4980-B887-33D3C8E4B6F6}"/>
    <cellStyle name="Normal 3 2 4 3 2" xfId="33201" xr:uid="{6E9AC623-7F17-4A88-9A02-E82A7FF56846}"/>
    <cellStyle name="Normal 3 2 4 3 2 2" xfId="33202" xr:uid="{87104E6B-6811-4C7E-A303-7F34D3BA5C6E}"/>
    <cellStyle name="Normal 3 2 4 3 2 2 2" xfId="33203" xr:uid="{8661ED16-D64A-4777-BB2B-E545C177E078}"/>
    <cellStyle name="Normal 3 2 4 3 2 2 3" xfId="33204" xr:uid="{1E134FB0-C26E-49CB-A705-19F856435D19}"/>
    <cellStyle name="Normal 3 2 4 3 2 2_AVA DVA EL" xfId="33205" xr:uid="{978B56C7-BADC-4F44-94A2-74FD2BEDCD95}"/>
    <cellStyle name="Normal 3 2 4 3 2 3" xfId="33206" xr:uid="{CF820D8D-D56E-4EF8-8829-B3F7B87151EF}"/>
    <cellStyle name="Normal 3 2 4 3 2 3 2" xfId="33207" xr:uid="{1E1308F8-365C-4531-AEFA-9C6562B10375}"/>
    <cellStyle name="Normal 3 2 4 3 2 3 3" xfId="33208" xr:uid="{787CD619-AF7B-4C95-9862-5C495E08277C}"/>
    <cellStyle name="Normal 3 2 4 3 2 3_AVA DVA EL" xfId="33209" xr:uid="{BDA8D300-5523-455C-9601-D4FED7AD1FD0}"/>
    <cellStyle name="Normal 3 2 4 3 2 4" xfId="33210" xr:uid="{220CD5DE-9843-49BD-8EB8-6E8DE6706F57}"/>
    <cellStyle name="Normal 3 2 4 3 2 5" xfId="33211" xr:uid="{570A1A6A-F4D8-4519-9719-1125A404C370}"/>
    <cellStyle name="Normal 3 2 4 3 2_AVA DVA EL" xfId="33212" xr:uid="{436C2001-8489-4A03-B161-5B273430A36D}"/>
    <cellStyle name="Normal 3 2 4 3 3" xfId="33213" xr:uid="{3E9959C4-5D88-4063-8A8F-63AA2C2A071B}"/>
    <cellStyle name="Normal 3 2 4 3 3 2" xfId="33214" xr:uid="{BA59C97B-EE8F-40D2-94A2-99AD9AFF8E56}"/>
    <cellStyle name="Normal 3 2 4 3 3 3" xfId="33215" xr:uid="{7EC0C775-20E1-4258-A774-52024588FF13}"/>
    <cellStyle name="Normal 3 2 4 3 3_AVA DVA EL" xfId="33216" xr:uid="{1C88B95A-F6D1-4D25-9BAD-09F794300D6F}"/>
    <cellStyle name="Normal 3 2 4 3 4" xfId="33217" xr:uid="{28310043-3966-434E-BF35-576190600AA0}"/>
    <cellStyle name="Normal 3 2 4 3 4 2" xfId="33218" xr:uid="{B4F29B13-6AB7-46A9-9C5F-CD7F4C42A61E}"/>
    <cellStyle name="Normal 3 2 4 3 4 3" xfId="33219" xr:uid="{66300236-5BE9-4770-9EF7-69F1BE5C0349}"/>
    <cellStyle name="Normal 3 2 4 3 4_AVA DVA EL" xfId="33220" xr:uid="{75AED08C-2150-416B-8CE5-9A5D6472A9C2}"/>
    <cellStyle name="Normal 3 2 4 3 5" xfId="33221" xr:uid="{7D045D35-EF0A-4283-AF5F-84ACB85DEE80}"/>
    <cellStyle name="Normal 3 2 4 3 5 2" xfId="33222" xr:uid="{94290736-AC9A-4913-8434-056C4220B556}"/>
    <cellStyle name="Normal 3 2 4 3 5 3" xfId="33223" xr:uid="{84BECFC5-00DB-4826-B8C7-EDF728246D35}"/>
    <cellStyle name="Normal 3 2 4 3 5_AVA DVA EL" xfId="33224" xr:uid="{5C84A3BC-D32D-4862-8595-09D5AAEE0809}"/>
    <cellStyle name="Normal 3 2 4 3 6" xfId="33225" xr:uid="{13586F07-A81C-46C0-AA00-2DD31ECCBA3A}"/>
    <cellStyle name="Normal 3 2 4 3 6 2" xfId="33226" xr:uid="{79C35797-571D-4D5F-9E46-AFC77855FBF1}"/>
    <cellStyle name="Normal 3 2 4 3 6 3" xfId="33227" xr:uid="{FCB9981C-00FA-4F97-8452-614125158D3F}"/>
    <cellStyle name="Normal 3 2 4 3 6_AVA DVA EL" xfId="33228" xr:uid="{FBCBAD5F-67E1-400C-8E24-FA8323955380}"/>
    <cellStyle name="Normal 3 2 4 3 7" xfId="33229" xr:uid="{83147C05-3FA6-4498-BC2E-47AE5B6264AD}"/>
    <cellStyle name="Normal 3 2 4 3 7 2" xfId="33230" xr:uid="{CB759A62-0B72-4496-8086-3E0004FB66BA}"/>
    <cellStyle name="Normal 3 2 4 3 7 3" xfId="33231" xr:uid="{D3BEEF6A-3DE2-4C58-8C89-796F54C02A45}"/>
    <cellStyle name="Normal 3 2 4 3 7_AVA DVA EL" xfId="33232" xr:uid="{0431BB67-CFF8-4C12-B7AC-600530B472F1}"/>
    <cellStyle name="Normal 3 2 4 3 8" xfId="33233" xr:uid="{FAAA281D-A1FF-4621-AD20-73AFC5916DD1}"/>
    <cellStyle name="Normal 3 2 4 3 8 2" xfId="33234" xr:uid="{A828A039-3F73-4EC7-8AD1-A44E1FEF7957}"/>
    <cellStyle name="Normal 3 2 4 3 8 3" xfId="33235" xr:uid="{70363D52-21F9-4F5A-91F8-317F59A96352}"/>
    <cellStyle name="Normal 3 2 4 3 8_AVA DVA EL" xfId="33236" xr:uid="{1BD3273D-E498-4629-81E7-C3591272AD2F}"/>
    <cellStyle name="Normal 3 2 4 3 9" xfId="33237" xr:uid="{B444547D-ECDD-44B9-8D13-10C73852DCEA}"/>
    <cellStyle name="Normal 3 2 4 3 9 2" xfId="33238" xr:uid="{141802F5-D02D-4547-AE3C-D82264ED6220}"/>
    <cellStyle name="Normal 3 2 4 3 9 3" xfId="33239" xr:uid="{A844C0C6-8C47-4B96-98BA-A4DCA71F80F2}"/>
    <cellStyle name="Normal 3 2 4 3 9_AVA DVA EL" xfId="33240" xr:uid="{3F314524-0959-4DAD-B67A-08537FEC3625}"/>
    <cellStyle name="Normal 3 2 4 3_AVA DVA EL" xfId="33241" xr:uid="{0B3ABCA5-E1A3-402E-A39F-D6F2692E448F}"/>
    <cellStyle name="Normal 3 2 4 4" xfId="33242" xr:uid="{DD9307C5-A6BE-4212-BC9F-933E7297D20B}"/>
    <cellStyle name="Normal 3 2 4 4 2" xfId="33243" xr:uid="{78A92B53-4902-452F-9D2A-526D9A6A8003}"/>
    <cellStyle name="Normal 3 2 4 4 2 2" xfId="33244" xr:uid="{3DB04B36-9E66-4447-9FEF-F5A0A3E90925}"/>
    <cellStyle name="Normal 3 2 4 4 2 3" xfId="33245" xr:uid="{BF8AF462-4CDF-43B6-9F86-F03937435B14}"/>
    <cellStyle name="Normal 3 2 4 4 2_AVA DVA EL" xfId="33246" xr:uid="{9F9B5112-C319-4FBB-ACE4-ACC452FC2707}"/>
    <cellStyle name="Normal 3 2 4 4 3" xfId="33247" xr:uid="{F04058A3-C649-45B1-9D37-4393452D53B3}"/>
    <cellStyle name="Normal 3 2 4 4 3 2" xfId="33248" xr:uid="{CE8C4673-1F4F-4564-A084-A94F2DE02500}"/>
    <cellStyle name="Normal 3 2 4 4 3 3" xfId="33249" xr:uid="{054A6B93-9F20-417F-B655-AE89AE1DB7DE}"/>
    <cellStyle name="Normal 3 2 4 4 3_AVA DVA EL" xfId="33250" xr:uid="{3F45DDAF-D319-43D7-A59F-5F941172059A}"/>
    <cellStyle name="Normal 3 2 4 4 4" xfId="33251" xr:uid="{9CEA78EA-53CD-4159-9296-533CBD185AE7}"/>
    <cellStyle name="Normal 3 2 4 4 5" xfId="33252" xr:uid="{F8FE13EE-844E-4524-80D1-6392D5DE9230}"/>
    <cellStyle name="Normal 3 2 4 4_AVA DVA EL" xfId="33253" xr:uid="{0941AA61-EF9E-4675-AEF0-63FEE0AD5E5A}"/>
    <cellStyle name="Normal 3 2 4 5" xfId="33254" xr:uid="{CC4ECF7E-908D-4C74-8D21-128DC1C2FA22}"/>
    <cellStyle name="Normal 3 2 4 5 2" xfId="33255" xr:uid="{DE986346-7840-4598-93F1-7C8E76881D83}"/>
    <cellStyle name="Normal 3 2 4 5 3" xfId="33256" xr:uid="{65A8A8F0-B316-499C-8E4A-991D73E4C3DC}"/>
    <cellStyle name="Normal 3 2 4 5_AVA DVA EL" xfId="33257" xr:uid="{19A47A8F-4321-49F4-BEB5-896F6DA31B63}"/>
    <cellStyle name="Normal 3 2 4 6" xfId="33258" xr:uid="{FE93B38C-91FA-4E8A-B5D0-3C1FD05AC0DB}"/>
    <cellStyle name="Normal 3 2 4 6 2" xfId="33259" xr:uid="{D5EBB24B-1C40-4771-ADDA-1F50941D5B12}"/>
    <cellStyle name="Normal 3 2 4 6 3" xfId="33260" xr:uid="{38A537D1-9590-4E97-8943-46D26BE06B7A}"/>
    <cellStyle name="Normal 3 2 4 6_AVA DVA EL" xfId="33261" xr:uid="{A5201FBB-94D0-4163-B4B8-F5A6DBCC76D7}"/>
    <cellStyle name="Normal 3 2 4 7" xfId="33262" xr:uid="{6D366828-5084-4C31-B7B5-732BB749182A}"/>
    <cellStyle name="Normal 3 2 4 7 2" xfId="33263" xr:uid="{D525ABCB-4D61-4CF8-82A8-348D121F61BB}"/>
    <cellStyle name="Normal 3 2 4 7 3" xfId="33264" xr:uid="{B4A133CC-2349-464F-B602-903BAE151787}"/>
    <cellStyle name="Normal 3 2 4 7_AVA DVA EL" xfId="33265" xr:uid="{8786F21C-FA43-4097-8A50-DA0AA04F37FF}"/>
    <cellStyle name="Normal 3 2 4 8" xfId="33266" xr:uid="{61B8A6E3-A46D-4435-AF0D-3F542FC7B971}"/>
    <cellStyle name="Normal 3 2 4 8 2" xfId="33267" xr:uid="{F0242177-9949-4305-ADFE-EB48599B1F9B}"/>
    <cellStyle name="Normal 3 2 4 8 3" xfId="33268" xr:uid="{A8525F75-825A-4D21-BE33-2F5D3DA72C8B}"/>
    <cellStyle name="Normal 3 2 4 8_AVA DVA EL" xfId="33269" xr:uid="{14F660B0-71D6-44A7-B056-AFC44686FAA6}"/>
    <cellStyle name="Normal 3 2 4 9" xfId="33270" xr:uid="{D8003BF4-79C6-429E-AF8D-BC91EE15C15B}"/>
    <cellStyle name="Normal 3 2 4 9 2" xfId="33271" xr:uid="{B49EE4C6-4F01-45DB-80E6-C14BD74DCEFA}"/>
    <cellStyle name="Normal 3 2 4 9 3" xfId="33272" xr:uid="{7BD1F4D7-EC31-4E32-8575-852ABB146E74}"/>
    <cellStyle name="Normal 3 2 4 9_AVA DVA EL" xfId="33273" xr:uid="{60D39F81-1E5B-44E1-9D6B-41E64D3D844B}"/>
    <cellStyle name="Normal 3 2 4_AVA DVA EL" xfId="33274" xr:uid="{B26B0BCB-4DD6-4A50-9FA1-A60ADB9F2A67}"/>
    <cellStyle name="Normal 3 2 5" xfId="33275" xr:uid="{93F8B690-1743-41ED-958C-81083EFD9AE7}"/>
    <cellStyle name="Normal 3 2 5 10" xfId="33276" xr:uid="{22B4DEC5-A4BB-4FF5-A4F4-AB12B667899B}"/>
    <cellStyle name="Normal 3 2 5 10 2" xfId="33277" xr:uid="{99C26BF6-6932-48A5-A9B9-E0E22AC12516}"/>
    <cellStyle name="Normal 3 2 5 10 3" xfId="33278" xr:uid="{E11B7FAB-E853-4CC3-B7AA-AF6DC7565B6A}"/>
    <cellStyle name="Normal 3 2 5 10_AVA DVA EL" xfId="33279" xr:uid="{C4BF0A5F-DCFB-465D-8392-4C122182F9C2}"/>
    <cellStyle name="Normal 3 2 5 11" xfId="33280" xr:uid="{39B1F220-19D0-4337-BD10-70505D0ECACC}"/>
    <cellStyle name="Normal 3 2 5 11 2" xfId="33281" xr:uid="{3BC8981C-2894-4999-9696-BFCE9B9C15BA}"/>
    <cellStyle name="Normal 3 2 5 11 3" xfId="33282" xr:uid="{A853E53A-F890-439D-8E45-176FA752188A}"/>
    <cellStyle name="Normal 3 2 5 11_AVA DVA EL" xfId="33283" xr:uid="{3BF50E78-0131-444F-830C-E279BC392B4B}"/>
    <cellStyle name="Normal 3 2 5 12" xfId="33284" xr:uid="{169DAF9F-9CAF-405E-89AA-DF3BBBB4F501}"/>
    <cellStyle name="Normal 3 2 5 2" xfId="33285" xr:uid="{1BA9E692-C25E-4BE3-AA4A-106BF0DFF571}"/>
    <cellStyle name="Normal 3 2 5 2 10" xfId="33286" xr:uid="{D11F15BC-C3B8-4651-9342-213E6F09713F}"/>
    <cellStyle name="Normal 3 2 5 2 11" xfId="33287" xr:uid="{E35E3B6E-2253-403B-BC27-C41F187D685D}"/>
    <cellStyle name="Normal 3 2 5 2 2" xfId="33288" xr:uid="{7A80FF33-A8E0-46F8-B351-5F4004AAEA5C}"/>
    <cellStyle name="Normal 3 2 5 2 2 2" xfId="33289" xr:uid="{D95BF3F6-244F-4961-9138-2E0290B571BF}"/>
    <cellStyle name="Normal 3 2 5 2 2 2 2" xfId="33290" xr:uid="{F9943BF2-136E-4F05-8F88-639CB62CA2CC}"/>
    <cellStyle name="Normal 3 2 5 2 2 2 3" xfId="33291" xr:uid="{C66FE4D9-31FC-4DF3-B6A8-B0780F9E1F9A}"/>
    <cellStyle name="Normal 3 2 5 2 2 2_AVA DVA EL" xfId="33292" xr:uid="{4421C54A-2CB2-42BD-BEE1-60FF601CE8F3}"/>
    <cellStyle name="Normal 3 2 5 2 2 3" xfId="33293" xr:uid="{4FFD4FD2-4D4C-4E93-BCF5-8DBA59E68F06}"/>
    <cellStyle name="Normal 3 2 5 2 2 3 2" xfId="33294" xr:uid="{B63F5887-9292-4694-983C-E16F20841944}"/>
    <cellStyle name="Normal 3 2 5 2 2 3 3" xfId="33295" xr:uid="{5A942855-6D7B-4C84-A4AA-500A1A8F785E}"/>
    <cellStyle name="Normal 3 2 5 2 2 3_AVA DVA EL" xfId="33296" xr:uid="{9830C46E-103F-457B-9367-6EB936AF5174}"/>
    <cellStyle name="Normal 3 2 5 2 2 4" xfId="33297" xr:uid="{AB3E58D7-00C0-49C7-AF0B-5A00951DC9C3}"/>
    <cellStyle name="Normal 3 2 5 2 2 5" xfId="33298" xr:uid="{E7877754-A400-4374-9F66-31D49A18A23C}"/>
    <cellStyle name="Normal 3 2 5 2 2_AVA DVA EL" xfId="33299" xr:uid="{D8ACA0DA-EF65-4E16-BB92-EABCF2927B0D}"/>
    <cellStyle name="Normal 3 2 5 2 3" xfId="33300" xr:uid="{DC969E45-4A1C-453B-9EC9-AC9274467695}"/>
    <cellStyle name="Normal 3 2 5 2 3 2" xfId="33301" xr:uid="{FA5C5CAA-4F4E-404C-A122-094D005FC0E8}"/>
    <cellStyle name="Normal 3 2 5 2 3 3" xfId="33302" xr:uid="{40ECD76D-0A94-4CFE-9654-3776B0BF34A6}"/>
    <cellStyle name="Normal 3 2 5 2 3_AVA DVA EL" xfId="33303" xr:uid="{A05CDEDA-4AE9-4378-968D-186137A8F25C}"/>
    <cellStyle name="Normal 3 2 5 2 4" xfId="33304" xr:uid="{63DD2E35-A12E-4F02-9384-F61B2EA0C86D}"/>
    <cellStyle name="Normal 3 2 5 2 4 2" xfId="33305" xr:uid="{F4D1E879-DF86-459A-9C22-E17149338C5B}"/>
    <cellStyle name="Normal 3 2 5 2 4 3" xfId="33306" xr:uid="{19931E34-FD63-4822-98E1-5AA9AF8C267C}"/>
    <cellStyle name="Normal 3 2 5 2 4_AVA DVA EL" xfId="33307" xr:uid="{1B67217B-4AEA-4AC4-AB56-ECA8CEC94C4B}"/>
    <cellStyle name="Normal 3 2 5 2 5" xfId="33308" xr:uid="{F6959112-ECC0-405D-B86A-94214295218C}"/>
    <cellStyle name="Normal 3 2 5 2 5 2" xfId="33309" xr:uid="{45F3D13F-1F76-4C5E-BEF5-D8057C7AF3AC}"/>
    <cellStyle name="Normal 3 2 5 2 5 3" xfId="33310" xr:uid="{44EB045A-AF36-416E-B3FB-EAAEA593D823}"/>
    <cellStyle name="Normal 3 2 5 2 5_AVA DVA EL" xfId="33311" xr:uid="{973E70CD-8CA7-4C47-8DCB-C17A044D291A}"/>
    <cellStyle name="Normal 3 2 5 2 6" xfId="33312" xr:uid="{C3CCEC37-FC1D-425A-BDF1-FC35459FD9A4}"/>
    <cellStyle name="Normal 3 2 5 2 6 2" xfId="33313" xr:uid="{044280A1-FD1B-49D5-B561-F7F561CE9A1F}"/>
    <cellStyle name="Normal 3 2 5 2 6 3" xfId="33314" xr:uid="{87CC9401-D368-442B-8C6D-33E24F470736}"/>
    <cellStyle name="Normal 3 2 5 2 6_AVA DVA EL" xfId="33315" xr:uid="{7B319BD3-B544-4D26-A3DB-7B0E5B2B8F39}"/>
    <cellStyle name="Normal 3 2 5 2 7" xfId="33316" xr:uid="{5AF26882-DB59-4F77-A97B-DD614ABEA6CD}"/>
    <cellStyle name="Normal 3 2 5 2 7 2" xfId="33317" xr:uid="{33F248E0-88F0-4ECE-815C-63A2E8869FD9}"/>
    <cellStyle name="Normal 3 2 5 2 7 3" xfId="33318" xr:uid="{59920458-E2CB-4CE9-83EB-075D7225773E}"/>
    <cellStyle name="Normal 3 2 5 2 7_AVA DVA EL" xfId="33319" xr:uid="{6CCC63D8-16EF-4F67-8E4B-D180BE5679DC}"/>
    <cellStyle name="Normal 3 2 5 2 8" xfId="33320" xr:uid="{F04E4BB9-9B69-4BA1-87F8-62CF6F00DFF2}"/>
    <cellStyle name="Normal 3 2 5 2 8 2" xfId="33321" xr:uid="{1E7F72F2-D635-43E6-BF8F-22650E7050AA}"/>
    <cellStyle name="Normal 3 2 5 2 8 3" xfId="33322" xr:uid="{E5C4B957-1E10-4B14-964C-11D98189DFFA}"/>
    <cellStyle name="Normal 3 2 5 2 8_AVA DVA EL" xfId="33323" xr:uid="{EF94ADE7-6C89-4E09-8AA7-B3E7DBE89FB7}"/>
    <cellStyle name="Normal 3 2 5 2 9" xfId="33324" xr:uid="{31E12176-2E87-4BC3-85E5-58064F5B46DA}"/>
    <cellStyle name="Normal 3 2 5 2 9 2" xfId="33325" xr:uid="{ADE2E2E0-9ABA-490B-B050-C153C228E8B5}"/>
    <cellStyle name="Normal 3 2 5 2 9 3" xfId="33326" xr:uid="{483DF045-5C35-4B99-9CB1-1FD4DCF6A907}"/>
    <cellStyle name="Normal 3 2 5 2 9_AVA DVA EL" xfId="33327" xr:uid="{ADE96198-35EF-46C9-9D68-B1781D34999F}"/>
    <cellStyle name="Normal 3 2 5 2_AVA DVA EL" xfId="33328" xr:uid="{04E0D84C-1150-4773-B3BE-16B3B2814940}"/>
    <cellStyle name="Normal 3 2 5 3" xfId="33329" xr:uid="{CE4216FB-EE6F-4197-9E93-F5B6984C0253}"/>
    <cellStyle name="Normal 3 2 5 3 2" xfId="33330" xr:uid="{5CFA80BB-93EE-47F7-90CD-14B758D2192F}"/>
    <cellStyle name="Normal 3 2 5 3 2 2" xfId="33331" xr:uid="{2220F89A-07B5-4D70-8FED-8F8F52BD0E46}"/>
    <cellStyle name="Normal 3 2 5 3 2 3" xfId="33332" xr:uid="{22773B98-D92A-4036-846C-A6DCA830584D}"/>
    <cellStyle name="Normal 3 2 5 3 2_AVA DVA EL" xfId="33333" xr:uid="{6EC1E96D-1764-407B-9B0D-B244C5D5D073}"/>
    <cellStyle name="Normal 3 2 5 3 3" xfId="33334" xr:uid="{55CBBF4D-7499-4B66-B325-4E478244DD44}"/>
    <cellStyle name="Normal 3 2 5 3 3 2" xfId="33335" xr:uid="{1B4D5CB9-F278-4F92-8F40-0BDEDBA34F41}"/>
    <cellStyle name="Normal 3 2 5 3 3 3" xfId="33336" xr:uid="{4C8809B8-1D2B-4A09-A395-F76112700E6C}"/>
    <cellStyle name="Normal 3 2 5 3 3_AVA DVA EL" xfId="33337" xr:uid="{07F832DF-3262-4039-8750-B1019D142478}"/>
    <cellStyle name="Normal 3 2 5 3 4" xfId="33338" xr:uid="{C516BC70-70BA-46B7-A71F-F00137B6A328}"/>
    <cellStyle name="Normal 3 2 5 3 5" xfId="33339" xr:uid="{71F3485B-74AC-433B-93C6-06F4AD9285F6}"/>
    <cellStyle name="Normal 3 2 5 3_AVA DVA EL" xfId="33340" xr:uid="{D46953C2-84A0-417D-A5A4-D86336D56A26}"/>
    <cellStyle name="Normal 3 2 5 4" xfId="33341" xr:uid="{F51E4A2C-72C5-423A-B4CA-CDFD0DA55C0A}"/>
    <cellStyle name="Normal 3 2 5 4 2" xfId="33342" xr:uid="{310CA516-4787-4D13-ACF6-9FB0D4778D3D}"/>
    <cellStyle name="Normal 3 2 5 4 3" xfId="33343" xr:uid="{BBE803FF-B0CD-4F41-9C21-F0609C8E0897}"/>
    <cellStyle name="Normal 3 2 5 4_AVA DVA EL" xfId="33344" xr:uid="{DFFD1ED1-0914-4F8A-8FDF-81C95FA8B743}"/>
    <cellStyle name="Normal 3 2 5 5" xfId="33345" xr:uid="{4DF4E59D-B13A-46F0-8C15-7E9FE6695795}"/>
    <cellStyle name="Normal 3 2 5 5 2" xfId="33346" xr:uid="{260C3255-2864-4E5A-9F95-4250FC9C40DE}"/>
    <cellStyle name="Normal 3 2 5 5 3" xfId="33347" xr:uid="{30FCB8FD-7A2A-4C40-886A-F838C6464C70}"/>
    <cellStyle name="Normal 3 2 5 5_AVA DVA EL" xfId="33348" xr:uid="{5100839F-4F22-4BBC-87C5-BFF13C1BFC69}"/>
    <cellStyle name="Normal 3 2 5 6" xfId="33349" xr:uid="{F8AF6904-C500-49F6-823F-ABA789911F73}"/>
    <cellStyle name="Normal 3 2 5 6 2" xfId="33350" xr:uid="{214E66F2-40F5-48AC-8B0E-81A00B19CA3E}"/>
    <cellStyle name="Normal 3 2 5 6 3" xfId="33351" xr:uid="{A827A962-D932-4C76-9059-8E4DED426A24}"/>
    <cellStyle name="Normal 3 2 5 6_AVA DVA EL" xfId="33352" xr:uid="{92AA607D-56E4-40FA-A64A-5530E2207EEB}"/>
    <cellStyle name="Normal 3 2 5 7" xfId="33353" xr:uid="{1DFFF72C-ABC9-42C4-881A-5FDCA8D2EA99}"/>
    <cellStyle name="Normal 3 2 5 7 2" xfId="33354" xr:uid="{C9E28568-D09A-4007-AB32-C48E121A2E8F}"/>
    <cellStyle name="Normal 3 2 5 7 3" xfId="33355" xr:uid="{EB1943A5-9410-42C3-A702-70B48F54F088}"/>
    <cellStyle name="Normal 3 2 5 7_AVA DVA EL" xfId="33356" xr:uid="{8A17D207-5800-4807-94EF-6C1594A47474}"/>
    <cellStyle name="Normal 3 2 5 8" xfId="33357" xr:uid="{C7C4A689-7DA4-4B74-9754-99AA28857C11}"/>
    <cellStyle name="Normal 3 2 5 8 2" xfId="33358" xr:uid="{4CB2600F-966F-44A9-9116-7E95D557B8C5}"/>
    <cellStyle name="Normal 3 2 5 8 3" xfId="33359" xr:uid="{4475BAEC-332A-44E8-B20A-DEA90FB0B0DB}"/>
    <cellStyle name="Normal 3 2 5 8_AVA DVA EL" xfId="33360" xr:uid="{405FEE36-E0FA-450A-BA5D-FDD75ACF1490}"/>
    <cellStyle name="Normal 3 2 5 9" xfId="33361" xr:uid="{8A7ACB59-2684-406D-B90E-7B3B2B29851F}"/>
    <cellStyle name="Normal 3 2 5 9 2" xfId="33362" xr:uid="{FE3A5FD4-1AC6-44D4-BC6B-081EE3AAB69E}"/>
    <cellStyle name="Normal 3 2 5 9 3" xfId="33363" xr:uid="{2A199BA7-DA61-4CB8-8817-3E4A67EBC550}"/>
    <cellStyle name="Normal 3 2 5 9_AVA DVA EL" xfId="33364" xr:uid="{075CD8C9-9694-471B-B54F-BBBEF38C5A40}"/>
    <cellStyle name="Normal 3 2 5_AVA DVA EL" xfId="33365" xr:uid="{7F89985C-4E90-481F-B78D-0EC93F1D405F}"/>
    <cellStyle name="Normal 3 2 6" xfId="33366" xr:uid="{488581B8-60B9-4BA7-A73B-5CB6733222A5}"/>
    <cellStyle name="Normal 3 2 6 10" xfId="33367" xr:uid="{BD1B35F5-09BB-4B6A-B488-4CDA46E7BDD1}"/>
    <cellStyle name="Normal 3 2 6 10 2" xfId="33368" xr:uid="{3D8913BA-87F8-45C7-ABC7-BE8392B2B1E5}"/>
    <cellStyle name="Normal 3 2 6 10 3" xfId="33369" xr:uid="{ED5C1CAD-43D7-4E44-9A79-43852B42B2AD}"/>
    <cellStyle name="Normal 3 2 6 10_AVA DVA EL" xfId="33370" xr:uid="{D8867C02-E972-4578-B1C6-C0A8485497C4}"/>
    <cellStyle name="Normal 3 2 6 11" xfId="33371" xr:uid="{AE740CAA-E179-4960-93DC-89EA0864BADA}"/>
    <cellStyle name="Normal 3 2 6 2" xfId="33372" xr:uid="{CB0E5AAB-E3BF-4248-817F-9225AA8314D1}"/>
    <cellStyle name="Normal 3 2 6 2 2" xfId="33373" xr:uid="{0751A191-1BD5-46F0-80F1-573C975B4CFF}"/>
    <cellStyle name="Normal 3 2 6 2 2 2" xfId="33374" xr:uid="{366BF16F-ABE8-4251-811B-850F52046AB5}"/>
    <cellStyle name="Normal 3 2 6 2 2 3" xfId="33375" xr:uid="{6F006EF9-0940-4E27-B5FB-1428560D01CB}"/>
    <cellStyle name="Normal 3 2 6 2 2_AVA DVA EL" xfId="33376" xr:uid="{EE976930-BE74-4A4C-93B6-528BFA3745A2}"/>
    <cellStyle name="Normal 3 2 6 2 3" xfId="33377" xr:uid="{B0F1A62D-245D-4917-BAF0-BD7CA39F7676}"/>
    <cellStyle name="Normal 3 2 6 2 3 2" xfId="33378" xr:uid="{2411F227-C069-46F7-97C8-9339960548D0}"/>
    <cellStyle name="Normal 3 2 6 2 3 3" xfId="33379" xr:uid="{DF348B5B-27F6-492B-98F3-0D6351A507CD}"/>
    <cellStyle name="Normal 3 2 6 2 3_AVA DVA EL" xfId="33380" xr:uid="{4DA25007-E521-490A-8C01-646DE92AD024}"/>
    <cellStyle name="Normal 3 2 6 2 4" xfId="33381" xr:uid="{A2B7E104-72AC-475E-BEB6-33FF8C8BBA68}"/>
    <cellStyle name="Normal 3 2 6 2 5" xfId="33382" xr:uid="{0E2392E2-6137-4C83-8609-907FDD364064}"/>
    <cellStyle name="Normal 3 2 6 2_AVA DVA EL" xfId="33383" xr:uid="{26634D7A-EB9F-4F3E-8CDF-B0D7C9417604}"/>
    <cellStyle name="Normal 3 2 6 3" xfId="33384" xr:uid="{970AF4F0-D98C-48A7-B04A-CBA17D184879}"/>
    <cellStyle name="Normal 3 2 6 3 2" xfId="33385" xr:uid="{B9482AB6-45E3-42A5-9AF0-5D5ADF0E91F8}"/>
    <cellStyle name="Normal 3 2 6 3 3" xfId="33386" xr:uid="{1D72B507-2F73-4631-8287-AA6209387001}"/>
    <cellStyle name="Normal 3 2 6 3_AVA DVA EL" xfId="33387" xr:uid="{609B1CE3-5957-4129-831F-4B41B928FACC}"/>
    <cellStyle name="Normal 3 2 6 4" xfId="33388" xr:uid="{3DFDDD44-EBB1-499C-8E9E-C3F7552FA594}"/>
    <cellStyle name="Normal 3 2 6 4 2" xfId="33389" xr:uid="{BF26512A-8875-4E1B-B413-3510708ECB9C}"/>
    <cellStyle name="Normal 3 2 6 4 3" xfId="33390" xr:uid="{CB440EB0-DA53-46E5-8CB7-A1B278FA73E1}"/>
    <cellStyle name="Normal 3 2 6 4_AVA DVA EL" xfId="33391" xr:uid="{8CE36600-0772-4A9C-8311-CB035927F883}"/>
    <cellStyle name="Normal 3 2 6 5" xfId="33392" xr:uid="{C24A262C-DE78-4B8D-B43E-F321C7602737}"/>
    <cellStyle name="Normal 3 2 6 5 2" xfId="33393" xr:uid="{15A91198-BB4B-4955-AF57-A87F468DF8C6}"/>
    <cellStyle name="Normal 3 2 6 5 3" xfId="33394" xr:uid="{84446F08-663D-4A97-BA21-3D15733ECAF1}"/>
    <cellStyle name="Normal 3 2 6 5_AVA DVA EL" xfId="33395" xr:uid="{670ABED1-18EC-4BC1-835F-29267AC87EDB}"/>
    <cellStyle name="Normal 3 2 6 6" xfId="33396" xr:uid="{5232A451-C257-462F-9367-E6FB14247DED}"/>
    <cellStyle name="Normal 3 2 6 6 2" xfId="33397" xr:uid="{E05ACCF2-3E22-4B42-B1B4-2023D047EAA1}"/>
    <cellStyle name="Normal 3 2 6 6 3" xfId="33398" xr:uid="{043B3066-0D3C-4DE9-A055-BE5EC1095541}"/>
    <cellStyle name="Normal 3 2 6 6_AVA DVA EL" xfId="33399" xr:uid="{4A9E5CEF-5EC7-41E9-9BE7-CCD04A855E4A}"/>
    <cellStyle name="Normal 3 2 6 7" xfId="33400" xr:uid="{C3C26C3F-3CCA-4963-84A2-81DF7FF26FE8}"/>
    <cellStyle name="Normal 3 2 6 7 2" xfId="33401" xr:uid="{3CCD427A-B68E-4A68-BE1A-3860C5A57120}"/>
    <cellStyle name="Normal 3 2 6 7 3" xfId="33402" xr:uid="{68614073-C429-41FB-83C6-32EE24CEF90B}"/>
    <cellStyle name="Normal 3 2 6 7_AVA DVA EL" xfId="33403" xr:uid="{FEF24D55-1DBD-4154-A87D-044CAC55B2BB}"/>
    <cellStyle name="Normal 3 2 6 8" xfId="33404" xr:uid="{662F922E-3CFA-440A-B31F-C0305357517B}"/>
    <cellStyle name="Normal 3 2 6 8 2" xfId="33405" xr:uid="{DF1AD9DB-511E-4E36-80ED-9B58AC4DE782}"/>
    <cellStyle name="Normal 3 2 6 8 3" xfId="33406" xr:uid="{4A8217C2-D171-4690-8924-3306D3190332}"/>
    <cellStyle name="Normal 3 2 6 8_AVA DVA EL" xfId="33407" xr:uid="{D5A0DC05-FA7F-4204-A191-3D9305B0DB3C}"/>
    <cellStyle name="Normal 3 2 6 9" xfId="33408" xr:uid="{7518DB7F-B39F-4D73-BD86-E55618E2084E}"/>
    <cellStyle name="Normal 3 2 6 9 2" xfId="33409" xr:uid="{5ED4B6F5-DA85-4958-94C3-0563F52168A6}"/>
    <cellStyle name="Normal 3 2 6 9 3" xfId="33410" xr:uid="{A59F00E4-3122-4B93-87A1-DF1018361BC1}"/>
    <cellStyle name="Normal 3 2 6 9_AVA DVA EL" xfId="33411" xr:uid="{85F7C054-2C33-4608-AA5A-4CA6821D2D82}"/>
    <cellStyle name="Normal 3 2 6_AVA DVA EL" xfId="33412" xr:uid="{1A5EF554-060C-4815-9586-485BB55A5CF4}"/>
    <cellStyle name="Normal 3 2 7" xfId="33413" xr:uid="{BC3EB5BB-898E-4EC1-A0CC-C0D027F3123A}"/>
    <cellStyle name="Normal 3 2 7 10" xfId="33414" xr:uid="{808B9E26-C052-422F-91D7-13D420F75504}"/>
    <cellStyle name="Normal 3 2 7 10 2" xfId="33415" xr:uid="{D0FA61C5-97AF-457D-9F82-E2F4F6C7A368}"/>
    <cellStyle name="Normal 3 2 7 10 3" xfId="33416" xr:uid="{CBE64A35-2920-4F1B-8B56-5655BDBDD718}"/>
    <cellStyle name="Normal 3 2 7 10_AVA DVA EL" xfId="33417" xr:uid="{F118B5FB-FE7B-4016-96E6-9342277B5DAC}"/>
    <cellStyle name="Normal 3 2 7 11" xfId="33418" xr:uid="{3576B618-436D-4EB4-A251-A8A42335C452}"/>
    <cellStyle name="Normal 3 2 7 2" xfId="33419" xr:uid="{1774F351-C522-4E26-B063-83CD228E1A84}"/>
    <cellStyle name="Normal 3 2 7 2 2" xfId="33420" xr:uid="{2BB300C4-C110-4A4C-B3EB-0118C77AA6B2}"/>
    <cellStyle name="Normal 3 2 7 2 2 2" xfId="33421" xr:uid="{2BBFA6F4-7A0C-4B13-A712-451CE1DA295C}"/>
    <cellStyle name="Normal 3 2 7 2 2 3" xfId="33422" xr:uid="{58369F1F-9BF5-4FC1-BE02-BF4C611AEB4F}"/>
    <cellStyle name="Normal 3 2 7 2 2_AVA DVA EL" xfId="33423" xr:uid="{D88320C0-F0D9-4825-9B29-E333140EA470}"/>
    <cellStyle name="Normal 3 2 7 2 3" xfId="33424" xr:uid="{B189F37B-268B-4E17-96B3-8E1A46DD0583}"/>
    <cellStyle name="Normal 3 2 7 2 3 2" xfId="33425" xr:uid="{5B888910-7A59-4BE2-8044-85CAD3C6FB39}"/>
    <cellStyle name="Normal 3 2 7 2 3 3" xfId="33426" xr:uid="{50A51BB1-0FFC-4265-AC81-1FF3FA78F7CF}"/>
    <cellStyle name="Normal 3 2 7 2 3_AVA DVA EL" xfId="33427" xr:uid="{A2927C68-245D-4C13-822D-369033AC1F42}"/>
    <cellStyle name="Normal 3 2 7 2 4" xfId="33428" xr:uid="{D29A35BC-173B-4DDB-869B-43F4084DBC2B}"/>
    <cellStyle name="Normal 3 2 7 2 5" xfId="33429" xr:uid="{81015845-2FFA-4CEE-A398-F445B704E137}"/>
    <cellStyle name="Normal 3 2 7 2_AVA DVA EL" xfId="33430" xr:uid="{43289FC0-D5AA-4E6D-914B-E92D6B330E00}"/>
    <cellStyle name="Normal 3 2 7 3" xfId="33431" xr:uid="{0CAAC520-713E-4229-B3F3-32223269BCD6}"/>
    <cellStyle name="Normal 3 2 7 3 2" xfId="33432" xr:uid="{D2378B40-B5D7-4EA2-8DAF-BC817D6ADCF8}"/>
    <cellStyle name="Normal 3 2 7 3 3" xfId="33433" xr:uid="{6979168A-DC14-48C7-AED0-FB861F46BA66}"/>
    <cellStyle name="Normal 3 2 7 3_AVA DVA EL" xfId="33434" xr:uid="{8262EC85-E1C6-400D-9391-9C1D2B5D55E5}"/>
    <cellStyle name="Normal 3 2 7 4" xfId="33435" xr:uid="{E8402A0C-8988-418B-8DE6-D787C60189F8}"/>
    <cellStyle name="Normal 3 2 7 4 2" xfId="33436" xr:uid="{DB13A00D-3596-4129-9CA7-9943A82C42E3}"/>
    <cellStyle name="Normal 3 2 7 4 3" xfId="33437" xr:uid="{2E6DDDEB-C87E-4A02-92B5-A3129E3FEB76}"/>
    <cellStyle name="Normal 3 2 7 4_AVA DVA EL" xfId="33438" xr:uid="{7B8BCA91-FFD5-4DAF-9384-DCDC7BEFB387}"/>
    <cellStyle name="Normal 3 2 7 5" xfId="33439" xr:uid="{0E61D6BC-9117-4280-83C1-5802FBC6EDE7}"/>
    <cellStyle name="Normal 3 2 7 5 2" xfId="33440" xr:uid="{F79E81A5-A1C0-4096-87B5-B59C5CF26C32}"/>
    <cellStyle name="Normal 3 2 7 5 3" xfId="33441" xr:uid="{D2A2E09C-0352-46DD-BB3D-D70F52C5E7CC}"/>
    <cellStyle name="Normal 3 2 7 5_AVA DVA EL" xfId="33442" xr:uid="{B9BF1251-F985-4EE4-8118-158E801654BB}"/>
    <cellStyle name="Normal 3 2 7 6" xfId="33443" xr:uid="{C31397B4-9840-499B-ADDF-BE18BDD4E5DB}"/>
    <cellStyle name="Normal 3 2 7 6 2" xfId="33444" xr:uid="{E27B2EA8-15F5-4E43-AA12-C74A905FC510}"/>
    <cellStyle name="Normal 3 2 7 6 3" xfId="33445" xr:uid="{E255E932-2218-4B99-A546-18336A1800C0}"/>
    <cellStyle name="Normal 3 2 7 6_AVA DVA EL" xfId="33446" xr:uid="{6174734E-2DED-41F7-9D15-1B88912F7B26}"/>
    <cellStyle name="Normal 3 2 7 7" xfId="33447" xr:uid="{E81D8F4D-9644-4123-9036-82935B9CF260}"/>
    <cellStyle name="Normal 3 2 7 7 2" xfId="33448" xr:uid="{3616131C-32FD-485D-A50E-70314822EC2A}"/>
    <cellStyle name="Normal 3 2 7 7 3" xfId="33449" xr:uid="{AC3E0FBB-50F5-4865-B4C7-9363E561A945}"/>
    <cellStyle name="Normal 3 2 7 7_AVA DVA EL" xfId="33450" xr:uid="{F05F636E-D711-4FA1-A2F8-C8EFD6DD412C}"/>
    <cellStyle name="Normal 3 2 7 8" xfId="33451" xr:uid="{CACC7117-BAC0-42AF-946E-ABF868B6E96B}"/>
    <cellStyle name="Normal 3 2 7 8 2" xfId="33452" xr:uid="{1E048220-7300-41C9-8E19-D9BE403FE58B}"/>
    <cellStyle name="Normal 3 2 7 8 3" xfId="33453" xr:uid="{AB06D747-ED59-4C33-95F4-8345E0A8F7F4}"/>
    <cellStyle name="Normal 3 2 7 8_AVA DVA EL" xfId="33454" xr:uid="{B7F13CDF-1597-450D-9896-4C0758E4B73D}"/>
    <cellStyle name="Normal 3 2 7 9" xfId="33455" xr:uid="{77465F35-9C6E-40CB-B6F9-5BA313F3DEA5}"/>
    <cellStyle name="Normal 3 2 7 9 2" xfId="33456" xr:uid="{A905B335-9F39-4D11-BC70-6AEFFE8B2E52}"/>
    <cellStyle name="Normal 3 2 7 9 3" xfId="33457" xr:uid="{89660E6E-E9C9-4954-84A8-C8E439EA5CCE}"/>
    <cellStyle name="Normal 3 2 7 9_AVA DVA EL" xfId="33458" xr:uid="{09767118-C65E-4E28-B56E-3092574D745D}"/>
    <cellStyle name="Normal 3 2 7_AVA DVA EL" xfId="33459" xr:uid="{7BD8EEC7-878E-43F6-AADA-3D2210EAA49B}"/>
    <cellStyle name="Normal 3 2 8" xfId="33460" xr:uid="{09E71E68-7445-4406-82AD-81DA8C470BAF}"/>
    <cellStyle name="Normal 3 2 8 2" xfId="33461" xr:uid="{CCB70D43-363D-4FC8-8332-3799734F60AD}"/>
    <cellStyle name="Normal 3 2 8 2 2" xfId="33462" xr:uid="{89A452AC-C8E6-4514-ABB1-47B21A53BDFC}"/>
    <cellStyle name="Normal 3 2 8 2 3" xfId="33463" xr:uid="{468A60F7-94FA-41A3-88DF-C2F6582D3E4D}"/>
    <cellStyle name="Normal 3 2 8 2_AVA DVA EL" xfId="33464" xr:uid="{6DCCA5F4-D62E-4D77-9854-C128CCD0EA49}"/>
    <cellStyle name="Normal 3 2 8 3" xfId="33465" xr:uid="{ED6398E4-2026-4472-9947-846516525488}"/>
    <cellStyle name="Normal 3 2 8 3 2" xfId="33466" xr:uid="{D9BEDB17-9081-432E-8CB8-47AE0A7DB9D8}"/>
    <cellStyle name="Normal 3 2 8 3 3" xfId="33467" xr:uid="{225516E4-7CBF-40A6-B932-6028803B27F0}"/>
    <cellStyle name="Normal 3 2 8 3_AVA DVA EL" xfId="33468" xr:uid="{6F4ACCCD-3C60-4F15-B327-AB46716E2DD8}"/>
    <cellStyle name="Normal 3 2 8 4" xfId="33469" xr:uid="{C8CD4086-B666-4CE3-8384-F5C0B79BB6A9}"/>
    <cellStyle name="Normal 3 2 8 4 2" xfId="33470" xr:uid="{68829A04-0BAC-4BE3-9254-005F38449B77}"/>
    <cellStyle name="Normal 3 2 8 4 3" xfId="33471" xr:uid="{F942C104-BC38-4F27-8980-7768C1A29BAD}"/>
    <cellStyle name="Normal 3 2 8 4_AVA DVA EL" xfId="33472" xr:uid="{AE27DBF4-067F-4F35-8AAF-E2CD9AC975FA}"/>
    <cellStyle name="Normal 3 2 8 5" xfId="33473" xr:uid="{AF7B4C56-4BB2-4495-9FB6-348CAAEB9289}"/>
    <cellStyle name="Normal 3 2 8_AVA DVA EL" xfId="33474" xr:uid="{3C6B0186-8D13-4AB3-8E3F-32D60E75858C}"/>
    <cellStyle name="Normal 3 2 9" xfId="33475" xr:uid="{D5914A58-300F-4903-876C-F956E47FF397}"/>
    <cellStyle name="Normal 3 2 9 2" xfId="33476" xr:uid="{C3AB04AE-521D-4E8C-A190-33D2A1A852B4}"/>
    <cellStyle name="Normal 3 2 9 2 2" xfId="33477" xr:uid="{D63DF2C1-CBE4-4C9B-A18E-F584473E0162}"/>
    <cellStyle name="Normal 3 2 9 2 3" xfId="33478" xr:uid="{47AEE213-6D72-49D6-91CC-71A23478598F}"/>
    <cellStyle name="Normal 3 2 9 2_AVA DVA EL" xfId="33479" xr:uid="{B81F41B0-2758-4112-B5FC-5262B55EA014}"/>
    <cellStyle name="Normal 3 2 9 3" xfId="33480" xr:uid="{9B83963A-27FE-4F6E-AB6F-0BFF3102DD79}"/>
    <cellStyle name="Normal 3 2 9 3 2" xfId="33481" xr:uid="{02AAA764-BE11-4C43-83D0-5FAE4AB7E6EC}"/>
    <cellStyle name="Normal 3 2 9 3 3" xfId="33482" xr:uid="{65E30A86-0F3B-4747-8FD2-1CA73E905803}"/>
    <cellStyle name="Normal 3 2 9 3_AVA DVA EL" xfId="33483" xr:uid="{B9CD5C8F-94C9-4CD8-9C8D-16C906C3D077}"/>
    <cellStyle name="Normal 3 2 9 4" xfId="33484" xr:uid="{3B727FB8-5914-4FB2-B81B-53357C8F24C4}"/>
    <cellStyle name="Normal 3 2 9 4 2" xfId="33485" xr:uid="{7C2EFEE4-BE58-4BED-B3CE-8710CADA594E}"/>
    <cellStyle name="Normal 3 2 9 4 3" xfId="33486" xr:uid="{2BDA4C76-EC79-4EBB-A1A5-F3B79E6FFD72}"/>
    <cellStyle name="Normal 3 2 9 4_AVA DVA EL" xfId="33487" xr:uid="{27B1E721-9F66-4DE1-A0C2-C9EFED95703D}"/>
    <cellStyle name="Normal 3 2 9 5" xfId="33488" xr:uid="{BDCC8045-AF94-4ABA-9BA8-4505FB5173EA}"/>
    <cellStyle name="Normal 3 2 9_AVA DVA EL" xfId="33489" xr:uid="{FFFDE151-D0EC-4B80-B5C9-960C3C43B952}"/>
    <cellStyle name="Normal 3 2_3Q19" xfId="8146" xr:uid="{9E2127FE-788F-4018-98CF-2A7CC0AA3858}"/>
    <cellStyle name="Normal 3 3" xfId="25" xr:uid="{DF12EC19-B455-4AC4-8A84-4E53257D7095}"/>
    <cellStyle name="Normal 3 3 10" xfId="33490" xr:uid="{E088C1BA-881B-4845-B8BB-AE342B070D09}"/>
    <cellStyle name="Normal 3 3 10 2" xfId="33491" xr:uid="{F1549612-DD81-4E36-BC4E-D7AE0A3C1706}"/>
    <cellStyle name="Normal 3 3 10 2 2" xfId="33492" xr:uid="{3E2E564B-5883-49DB-9DA2-FBAC3C845DD4}"/>
    <cellStyle name="Normal 3 3 10 2 3" xfId="33493" xr:uid="{2D151D52-4F9C-42E9-9C0E-B06D9BFCFBCB}"/>
    <cellStyle name="Normal 3 3 10 2_AVA DVA EL" xfId="33494" xr:uid="{1C2AE7BC-A9B2-4B61-924A-31D81EC987DD}"/>
    <cellStyle name="Normal 3 3 10 3" xfId="33495" xr:uid="{23AD8C85-011C-4ED5-9946-9E7FBB2E1CBF}"/>
    <cellStyle name="Normal 3 3 10 4" xfId="33496" xr:uid="{1ED10BB2-3077-42D8-892B-E234F1974D35}"/>
    <cellStyle name="Normal 3 3 10_AVA DVA EL" xfId="33497" xr:uid="{C863DDD3-EBEC-4F19-881C-9112EB46B1E9}"/>
    <cellStyle name="Normal 3 3 11" xfId="33498" xr:uid="{99DA5090-CC76-461D-A652-207B56225ED8}"/>
    <cellStyle name="Normal 3 3 11 2" xfId="33499" xr:uid="{A6B18ADB-B46F-4AB7-ABC0-117767585E48}"/>
    <cellStyle name="Normal 3 3 11 2 2" xfId="33500" xr:uid="{7C034639-E712-4C2C-BB9F-5F43B11EF748}"/>
    <cellStyle name="Normal 3 3 11 2 3" xfId="33501" xr:uid="{C1339BA3-AA6B-430D-B8C7-2F6B919973CA}"/>
    <cellStyle name="Normal 3 3 11 2_AVA DVA EL" xfId="33502" xr:uid="{78B32E2A-8459-4C73-A7B2-49F1B78A4FDC}"/>
    <cellStyle name="Normal 3 3 11 3" xfId="33503" xr:uid="{264A1EFE-50D4-4910-821C-22FBFCED3F9C}"/>
    <cellStyle name="Normal 3 3 11 4" xfId="33504" xr:uid="{3F1EBE92-B580-428B-BA37-340930948F47}"/>
    <cellStyle name="Normal 3 3 11_AVA DVA EL" xfId="33505" xr:uid="{5C1F5A1C-125F-4762-98E3-CBCFB8C4D5DC}"/>
    <cellStyle name="Normal 3 3 12" xfId="33506" xr:uid="{FB0CB987-20FE-4920-9B1F-A4E2C6F36E04}"/>
    <cellStyle name="Normal 3 3 12 2" xfId="33507" xr:uid="{D7E90892-F0A1-46A3-8CA9-3D4813E1BFDE}"/>
    <cellStyle name="Normal 3 3 12 3" xfId="33508" xr:uid="{0C62122B-29C2-4741-A8D7-45685947E48E}"/>
    <cellStyle name="Normal 3 3 12_AVA DVA EL" xfId="33509" xr:uid="{9E475C2B-7BB2-443E-B572-4A15595DD0B6}"/>
    <cellStyle name="Normal 3 3 13" xfId="33510" xr:uid="{A5963287-BCCD-4571-A3D2-691472287A88}"/>
    <cellStyle name="Normal 3 3 13 2" xfId="33511" xr:uid="{2E79262C-C54F-4302-A9A0-7FF5D80ECE9E}"/>
    <cellStyle name="Normal 3 3 13 3" xfId="33512" xr:uid="{6D7A8B4E-5DD7-4980-8C61-4194B01FCD0A}"/>
    <cellStyle name="Normal 3 3 13_AVA DVA EL" xfId="33513" xr:uid="{5C5A827D-78F8-431F-8BD9-BD5D31047A60}"/>
    <cellStyle name="Normal 3 3 14" xfId="33514" xr:uid="{E99B9414-F99A-4299-93D7-7DA925C7FBEF}"/>
    <cellStyle name="Normal 3 3 14 2" xfId="33515" xr:uid="{3724305B-CD14-4887-9B10-7BF020B1E483}"/>
    <cellStyle name="Normal 3 3 14 3" xfId="33516" xr:uid="{1902DC00-E7A0-42D0-A1E9-FB3BB1382A91}"/>
    <cellStyle name="Normal 3 3 14_AVA DVA EL" xfId="33517" xr:uid="{C9D53813-1C16-4C2B-8526-8396E4F320D4}"/>
    <cellStyle name="Normal 3 3 15" xfId="33518" xr:uid="{A76D7A76-84B1-479B-A144-D5E1EE19392B}"/>
    <cellStyle name="Normal 3 3 15 2" xfId="33519" xr:uid="{F5517838-12ED-40AD-9FA4-78BA4F4D4D6E}"/>
    <cellStyle name="Normal 3 3 15 3" xfId="33520" xr:uid="{2467FA0D-FE8A-49D2-966C-0959ADDD72A2}"/>
    <cellStyle name="Normal 3 3 15_AVA DVA EL" xfId="33521" xr:uid="{B3AF325C-3329-40C4-A7F2-96EF46BC0BBE}"/>
    <cellStyle name="Normal 3 3 16" xfId="33522" xr:uid="{1E6D0B4C-1E92-445A-9161-B996792EC38F}"/>
    <cellStyle name="Normal 3 3 16 2" xfId="33523" xr:uid="{FBA32484-D9B7-46F2-881B-764D9486433A}"/>
    <cellStyle name="Normal 3 3 16 3" xfId="33524" xr:uid="{AF84D9A3-7C7F-4DEB-B842-FCBC8A9CD65F}"/>
    <cellStyle name="Normal 3 3 16_AVA DVA EL" xfId="33525" xr:uid="{8D3081DD-1E97-417E-90C6-8B4F34EF5C47}"/>
    <cellStyle name="Normal 3 3 17" xfId="33526" xr:uid="{5B425CCB-3DEB-46CA-A3E5-F05E207C58EF}"/>
    <cellStyle name="Normal 3 3 2" xfId="8147" xr:uid="{34F6023D-DDFB-48CE-A8DA-28D84726A719}"/>
    <cellStyle name="Normal 3 3 2 10" xfId="33527" xr:uid="{21FEF76F-C9F5-4356-9A4D-BAE2DC40D2BC}"/>
    <cellStyle name="Normal 3 3 2 10 2" xfId="33528" xr:uid="{01F02B3D-BC15-4653-99A5-7827A61F0D64}"/>
    <cellStyle name="Normal 3 3 2 10 3" xfId="33529" xr:uid="{C1FA0F4A-B5D5-44AE-A097-A05A7BDA2C8B}"/>
    <cellStyle name="Normal 3 3 2 10_AVA DVA EL" xfId="33530" xr:uid="{57CE4DC7-C61B-4671-ABE6-D64ADCA6DC72}"/>
    <cellStyle name="Normal 3 3 2 11" xfId="33531" xr:uid="{9BBD1581-C22E-43CC-8227-E6D00F651570}"/>
    <cellStyle name="Normal 3 3 2 11 2" xfId="33532" xr:uid="{E54AEE6D-2DD8-4DB9-9D6F-DC77219E9E5C}"/>
    <cellStyle name="Normal 3 3 2 11 3" xfId="33533" xr:uid="{40C134AD-ACAD-48C5-837E-569F78585532}"/>
    <cellStyle name="Normal 3 3 2 11_AVA DVA EL" xfId="33534" xr:uid="{4A307AF2-FCC7-4978-A64C-036EA01B8839}"/>
    <cellStyle name="Normal 3 3 2 12" xfId="33535" xr:uid="{84309521-1E27-4584-B706-72E01A8B5AED}"/>
    <cellStyle name="Normal 3 3 2 12 2" xfId="33536" xr:uid="{1715EF21-65D9-4F76-9EE1-A2BA0566DD28}"/>
    <cellStyle name="Normal 3 3 2 12 3" xfId="33537" xr:uid="{C00E3F83-DADC-4603-814D-53C481C46EA6}"/>
    <cellStyle name="Normal 3 3 2 12_AVA DVA EL" xfId="33538" xr:uid="{62784F01-C639-4FAE-B28C-F026CB5B939A}"/>
    <cellStyle name="Normal 3 3 2 13" xfId="33539" xr:uid="{8759EA03-628A-483E-9FF8-435AC0C5BFB3}"/>
    <cellStyle name="Normal 3 3 2 2" xfId="8148" xr:uid="{B41273FB-7553-465A-9E8D-F45A583F335B}"/>
    <cellStyle name="Normal 3 3 2 2 10" xfId="33540" xr:uid="{33FB6438-FDF8-4D19-BEF6-40F48709BC4E}"/>
    <cellStyle name="Normal 3 3 2 2 10 2" xfId="33541" xr:uid="{549B65AC-1410-4E99-B0F2-CE7FC979D430}"/>
    <cellStyle name="Normal 3 3 2 2 10 3" xfId="33542" xr:uid="{5F2027E1-F8C2-434D-98FA-3A4ED85CD20A}"/>
    <cellStyle name="Normal 3 3 2 2 10_AVA DVA EL" xfId="33543" xr:uid="{CEBAA5D1-AD6A-4D26-8633-8F03AC3BD733}"/>
    <cellStyle name="Normal 3 3 2 2 11" xfId="33544" xr:uid="{A5281C73-6F8D-4FDA-B512-AD9EC3208428}"/>
    <cellStyle name="Normal 3 3 2 2 11 2" xfId="33545" xr:uid="{5BF68979-D7C9-4F72-873C-4C6442E0A2E5}"/>
    <cellStyle name="Normal 3 3 2 2 11 3" xfId="33546" xr:uid="{439C0BF7-454A-4448-A4AD-8313B806FEF6}"/>
    <cellStyle name="Normal 3 3 2 2 11_AVA DVA EL" xfId="33547" xr:uid="{9A83ADC3-626D-4DEB-86F3-0AB73495471D}"/>
    <cellStyle name="Normal 3 3 2 2 12" xfId="33548" xr:uid="{1995F887-38AD-4BC1-96F5-E616D336F752}"/>
    <cellStyle name="Normal 3 3 2 2 2" xfId="33549" xr:uid="{24289903-6ECB-4D60-9FD7-4CE745DA340D}"/>
    <cellStyle name="Normal 3 3 2 2 2 10" xfId="33550" xr:uid="{B1DA4522-83DF-4210-B398-81173EB6DDEB}"/>
    <cellStyle name="Normal 3 3 2 2 2 11" xfId="33551" xr:uid="{C497BD97-ED3A-4EE5-BE69-9C3FD8D19C37}"/>
    <cellStyle name="Normal 3 3 2 2 2 2" xfId="33552" xr:uid="{05E3FCFC-0CE5-4BB5-88F6-4402D4985B16}"/>
    <cellStyle name="Normal 3 3 2 2 2 2 2" xfId="33553" xr:uid="{F3148FD3-2FF7-4F20-82EA-2709350E3B61}"/>
    <cellStyle name="Normal 3 3 2 2 2 2 2 2" xfId="33554" xr:uid="{4E0FFE18-2266-484F-9686-193E4E19571B}"/>
    <cellStyle name="Normal 3 3 2 2 2 2 2 3" xfId="33555" xr:uid="{EF239987-7D6E-4AC4-88DB-E9DFCDC4C589}"/>
    <cellStyle name="Normal 3 3 2 2 2 2 2_AVA DVA EL" xfId="33556" xr:uid="{84F9B143-0B23-4357-A633-B7B4C934989F}"/>
    <cellStyle name="Normal 3 3 2 2 2 2 3" xfId="33557" xr:uid="{F91FB7BE-D908-40D4-806F-BE28B6C52605}"/>
    <cellStyle name="Normal 3 3 2 2 2 2 3 2" xfId="33558" xr:uid="{BB62EDB0-0F40-4350-948B-C39D9FD0C30A}"/>
    <cellStyle name="Normal 3 3 2 2 2 2 3 3" xfId="33559" xr:uid="{6CDB29B3-34EC-4803-A23F-8EBFFD3F1BBF}"/>
    <cellStyle name="Normal 3 3 2 2 2 2 3_AVA DVA EL" xfId="33560" xr:uid="{87A040C6-16F6-4001-97A1-04BD776AAE9D}"/>
    <cellStyle name="Normal 3 3 2 2 2 2 4" xfId="33561" xr:uid="{1A0E7C09-7D8A-4130-A147-ED0ADB2016FB}"/>
    <cellStyle name="Normal 3 3 2 2 2 2 5" xfId="33562" xr:uid="{2DC1EE35-2F46-4AC7-B3F0-0AC72A56A59C}"/>
    <cellStyle name="Normal 3 3 2 2 2 2_AVA DVA EL" xfId="33563" xr:uid="{5EF764D5-87C3-44DB-8612-6ECDACE44791}"/>
    <cellStyle name="Normal 3 3 2 2 2 3" xfId="33564" xr:uid="{6D75CE8A-DF71-49F9-9E80-8647C97D0F82}"/>
    <cellStyle name="Normal 3 3 2 2 2 3 2" xfId="33565" xr:uid="{C0949771-ACD7-4A39-AEC2-03B919DB100D}"/>
    <cellStyle name="Normal 3 3 2 2 2 3 3" xfId="33566" xr:uid="{E0579382-D1E0-43BD-80A1-86D8D16D6429}"/>
    <cellStyle name="Normal 3 3 2 2 2 3_AVA DVA EL" xfId="33567" xr:uid="{D321978E-F6EA-444A-8FCF-97FD8D02E9DD}"/>
    <cellStyle name="Normal 3 3 2 2 2 4" xfId="33568" xr:uid="{E2F034BB-0862-49AF-8679-ECC1605BACE6}"/>
    <cellStyle name="Normal 3 3 2 2 2 4 2" xfId="33569" xr:uid="{1B4D0844-C6DA-4C56-9FA6-9000C97DDBB2}"/>
    <cellStyle name="Normal 3 3 2 2 2 4 3" xfId="33570" xr:uid="{BD28F8D9-E853-4420-8F5D-34509EC9981E}"/>
    <cellStyle name="Normal 3 3 2 2 2 4_AVA DVA EL" xfId="33571" xr:uid="{DE8B862C-0781-4B64-940D-630F6381B0A8}"/>
    <cellStyle name="Normal 3 3 2 2 2 5" xfId="33572" xr:uid="{ECA8F88E-DCC3-4EBF-9318-001FC0BEA40A}"/>
    <cellStyle name="Normal 3 3 2 2 2 5 2" xfId="33573" xr:uid="{FD39F4C5-8930-4E5A-89A4-0CEDDB3600E1}"/>
    <cellStyle name="Normal 3 3 2 2 2 5 3" xfId="33574" xr:uid="{C7D538F4-9F58-485A-8159-0CC72E44CE3D}"/>
    <cellStyle name="Normal 3 3 2 2 2 5_AVA DVA EL" xfId="33575" xr:uid="{A5CD4505-7CF2-42B8-8DD6-E28F7180F756}"/>
    <cellStyle name="Normal 3 3 2 2 2 6" xfId="33576" xr:uid="{4C38F10B-6749-4484-BA13-DE94F2B68AFE}"/>
    <cellStyle name="Normal 3 3 2 2 2 6 2" xfId="33577" xr:uid="{83830E2D-F3E2-4F04-AFF5-E25D298B0CAD}"/>
    <cellStyle name="Normal 3 3 2 2 2 6 3" xfId="33578" xr:uid="{A11CB9DF-E6F8-4DEC-B71A-E51B940A7156}"/>
    <cellStyle name="Normal 3 3 2 2 2 6_AVA DVA EL" xfId="33579" xr:uid="{CDED8785-C9DA-479C-8E3E-73CA5F40E12F}"/>
    <cellStyle name="Normal 3 3 2 2 2 7" xfId="33580" xr:uid="{C42C4A10-059D-4338-A09F-F32DA61192D6}"/>
    <cellStyle name="Normal 3 3 2 2 2 7 2" xfId="33581" xr:uid="{9E8AB4BC-BB2D-49C7-A03D-0C4E995FE47F}"/>
    <cellStyle name="Normal 3 3 2 2 2 7 3" xfId="33582" xr:uid="{8550211D-78BF-44A2-A76A-199E95BAFA81}"/>
    <cellStyle name="Normal 3 3 2 2 2 7_AVA DVA EL" xfId="33583" xr:uid="{FD8D0F52-CC6C-4D8E-92B4-294A05240AE2}"/>
    <cellStyle name="Normal 3 3 2 2 2 8" xfId="33584" xr:uid="{7FC32CD9-E728-4BA1-A9B6-9BB8DAE26770}"/>
    <cellStyle name="Normal 3 3 2 2 2 8 2" xfId="33585" xr:uid="{1AFD15AC-ECD7-4F4C-B026-AE72F7776592}"/>
    <cellStyle name="Normal 3 3 2 2 2 8 3" xfId="33586" xr:uid="{2739E56A-8D6D-4AD1-A3D0-46DFECD5FD50}"/>
    <cellStyle name="Normal 3 3 2 2 2 8_AVA DVA EL" xfId="33587" xr:uid="{AB4CF333-C1A0-4F51-AC0A-98E3298B3634}"/>
    <cellStyle name="Normal 3 3 2 2 2 9" xfId="33588" xr:uid="{8D1912A1-B65F-439B-AE27-253B0A270D5D}"/>
    <cellStyle name="Normal 3 3 2 2 2 9 2" xfId="33589" xr:uid="{9B8690DC-7581-441C-AB6B-886227F6C885}"/>
    <cellStyle name="Normal 3 3 2 2 2 9 3" xfId="33590" xr:uid="{0A869D9D-BDC3-47B6-9615-8D58CE063DC2}"/>
    <cellStyle name="Normal 3 3 2 2 2 9_AVA DVA EL" xfId="33591" xr:uid="{45EDB0B6-D290-4943-BE96-3DE918C99AE8}"/>
    <cellStyle name="Normal 3 3 2 2 2_AVA DVA EL" xfId="33592" xr:uid="{2F162270-3A82-4263-BD4B-6B7F49ABCF6A}"/>
    <cellStyle name="Normal 3 3 2 2 3" xfId="33593" xr:uid="{25AFB15F-9C8C-46FB-BF51-1B820BF935B5}"/>
    <cellStyle name="Normal 3 3 2 2 3 2" xfId="33594" xr:uid="{26E43409-E20B-43A5-BB91-C5976DB425B5}"/>
    <cellStyle name="Normal 3 3 2 2 3 2 2" xfId="33595" xr:uid="{884938E9-B72D-48E3-AC0D-DBA0605C7F8E}"/>
    <cellStyle name="Normal 3 3 2 2 3 2 3" xfId="33596" xr:uid="{D1EB5DEE-18DB-4838-9783-4B42EEFCC72B}"/>
    <cellStyle name="Normal 3 3 2 2 3 2_AVA DVA EL" xfId="33597" xr:uid="{B178A7F7-1B5B-42A8-8634-145D31B5D28B}"/>
    <cellStyle name="Normal 3 3 2 2 3 3" xfId="33598" xr:uid="{789CF91C-72A3-4E27-BA92-CF5D2F2ADDB7}"/>
    <cellStyle name="Normal 3 3 2 2 3 3 2" xfId="33599" xr:uid="{A23F0CC9-0D0E-4A46-A26A-CB156883A13E}"/>
    <cellStyle name="Normal 3 3 2 2 3 3 3" xfId="33600" xr:uid="{13033DF4-1888-4B86-BFF0-A7B2FC807457}"/>
    <cellStyle name="Normal 3 3 2 2 3 3_AVA DVA EL" xfId="33601" xr:uid="{B8A8E850-EA70-4AED-AAFD-1AE39ECA976E}"/>
    <cellStyle name="Normal 3 3 2 2 3 4" xfId="33602" xr:uid="{47C140C9-DE95-4ECD-A7A4-E084726AF98E}"/>
    <cellStyle name="Normal 3 3 2 2 3 5" xfId="33603" xr:uid="{3AC6C3D3-E6EF-4847-91BF-E217A9A2571F}"/>
    <cellStyle name="Normal 3 3 2 2 3_AVA DVA EL" xfId="33604" xr:uid="{8E76C550-0C4A-40BE-ACAB-B562C06E1925}"/>
    <cellStyle name="Normal 3 3 2 2 4" xfId="33605" xr:uid="{BBB878BF-018A-45C6-B2FE-1DE35F0C8056}"/>
    <cellStyle name="Normal 3 3 2 2 4 2" xfId="33606" xr:uid="{AA3CA705-5412-4469-A752-6FE4845EB76F}"/>
    <cellStyle name="Normal 3 3 2 2 4 3" xfId="33607" xr:uid="{8F83CA74-03F9-4B39-97D8-B6CBA00CBDAD}"/>
    <cellStyle name="Normal 3 3 2 2 4_AVA DVA EL" xfId="33608" xr:uid="{27F37956-3548-4C91-B9ED-3577DBAB42E0}"/>
    <cellStyle name="Normal 3 3 2 2 5" xfId="33609" xr:uid="{63ECCD79-3894-4BAA-AE13-DD60C0D64C3E}"/>
    <cellStyle name="Normal 3 3 2 2 5 2" xfId="33610" xr:uid="{986B6522-B9AA-4211-B11F-DDFD7992E044}"/>
    <cellStyle name="Normal 3 3 2 2 5 3" xfId="33611" xr:uid="{27A62278-F849-4290-8FAA-F0CB086E3CFE}"/>
    <cellStyle name="Normal 3 3 2 2 5_AVA DVA EL" xfId="33612" xr:uid="{BF4EC21B-F91F-47CE-BE8F-323BC7BA9F6D}"/>
    <cellStyle name="Normal 3 3 2 2 6" xfId="33613" xr:uid="{6AFBB36A-D3D5-4170-8051-136903B3DB34}"/>
    <cellStyle name="Normal 3 3 2 2 6 2" xfId="33614" xr:uid="{82F931DB-1418-4AF0-B41B-3D14CB27EB0B}"/>
    <cellStyle name="Normal 3 3 2 2 6 3" xfId="33615" xr:uid="{273178F9-1B6B-418A-AC07-306F4E616ADD}"/>
    <cellStyle name="Normal 3 3 2 2 6_AVA DVA EL" xfId="33616" xr:uid="{1C0FC45A-9B44-40FB-AC85-535CD0905521}"/>
    <cellStyle name="Normal 3 3 2 2 7" xfId="33617" xr:uid="{2F77B0F3-6787-4D87-8ED1-1A4AE76B29E4}"/>
    <cellStyle name="Normal 3 3 2 2 7 2" xfId="33618" xr:uid="{2A611312-6543-4908-9F80-C02025AEF010}"/>
    <cellStyle name="Normal 3 3 2 2 7 3" xfId="33619" xr:uid="{3EF6DC17-2874-4EAA-9BC3-4E59CE8A659E}"/>
    <cellStyle name="Normal 3 3 2 2 7_AVA DVA EL" xfId="33620" xr:uid="{FD48B4C6-C8A1-4D17-8CF4-7E44C1243A45}"/>
    <cellStyle name="Normal 3 3 2 2 8" xfId="33621" xr:uid="{F82AE81C-B876-48E7-8CFB-B2BCA905C56F}"/>
    <cellStyle name="Normal 3 3 2 2 8 2" xfId="33622" xr:uid="{64876B09-7E22-41C9-BDAC-79C3D2E87716}"/>
    <cellStyle name="Normal 3 3 2 2 8 3" xfId="33623" xr:uid="{18064805-4792-43F3-B0AC-D8A9FC56A7B5}"/>
    <cellStyle name="Normal 3 3 2 2 8_AVA DVA EL" xfId="33624" xr:uid="{3B4B8FCE-C383-4345-B8F2-5E49176375E6}"/>
    <cellStyle name="Normal 3 3 2 2 9" xfId="33625" xr:uid="{D8F826F7-94BA-4093-9431-9F8B655284F9}"/>
    <cellStyle name="Normal 3 3 2 2 9 2" xfId="33626" xr:uid="{2264C6E1-0F7B-4315-A10E-923AA0CAED6A}"/>
    <cellStyle name="Normal 3 3 2 2 9 3" xfId="33627" xr:uid="{58FBA496-32D8-44DC-AA46-6F6EDEE641BD}"/>
    <cellStyle name="Normal 3 3 2 2 9_AVA DVA EL" xfId="33628" xr:uid="{64BD4C8A-BA5A-4D74-9EED-8FA373AA26A9}"/>
    <cellStyle name="Normal 3 3 2 2_AVA DVA EL" xfId="33629" xr:uid="{7083B21C-7477-4D89-BF43-56B4DF7FA4F9}"/>
    <cellStyle name="Normal 3 3 2 3" xfId="33630" xr:uid="{0FEF97F6-EDB8-4FE2-B87D-618FA2D1F625}"/>
    <cellStyle name="Normal 3 3 2 3 10" xfId="33631" xr:uid="{5A23F437-6F63-4C8C-8BE6-66193A0C8EA3}"/>
    <cellStyle name="Normal 3 3 2 3 11" xfId="33632" xr:uid="{ACF0EE24-D887-4B70-AB45-CE7286B2B9AA}"/>
    <cellStyle name="Normal 3 3 2 3 2" xfId="33633" xr:uid="{4ACBC7AD-C47E-451D-B61B-4FBA27743DBB}"/>
    <cellStyle name="Normal 3 3 2 3 2 2" xfId="33634" xr:uid="{07F20C07-218F-4C17-B23F-1BB96ACBA745}"/>
    <cellStyle name="Normal 3 3 2 3 2 2 2" xfId="33635" xr:uid="{C1DB3D58-8AF1-4F2B-8604-FDA15E266645}"/>
    <cellStyle name="Normal 3 3 2 3 2 2 3" xfId="33636" xr:uid="{19A7E52F-EFFF-4A6A-B749-8BA40C8C1E00}"/>
    <cellStyle name="Normal 3 3 2 3 2 2_AVA DVA EL" xfId="33637" xr:uid="{8E065D28-4A9B-4468-AF7D-649C99A56FF1}"/>
    <cellStyle name="Normal 3 3 2 3 2 3" xfId="33638" xr:uid="{4B5CA8EA-5BF6-42ED-B048-3C905C71D606}"/>
    <cellStyle name="Normal 3 3 2 3 2 3 2" xfId="33639" xr:uid="{40BEA2C4-ED3F-4EB1-B291-51951CC2A9FD}"/>
    <cellStyle name="Normal 3 3 2 3 2 3 3" xfId="33640" xr:uid="{E703AAA9-9E50-47EC-9C33-D00E55DE6E32}"/>
    <cellStyle name="Normal 3 3 2 3 2 3_AVA DVA EL" xfId="33641" xr:uid="{160B2356-76ED-48B4-90F2-A225F0A73172}"/>
    <cellStyle name="Normal 3 3 2 3 2 4" xfId="33642" xr:uid="{67C5FB6D-86C6-4FA3-A52A-D865397B6FD4}"/>
    <cellStyle name="Normal 3 3 2 3 2 5" xfId="33643" xr:uid="{4DD2E910-5B0D-4DF6-BD77-5669CF5FBB18}"/>
    <cellStyle name="Normal 3 3 2 3 2_AVA DVA EL" xfId="33644" xr:uid="{4024B09E-B693-4E60-905E-8CB45BF0C77B}"/>
    <cellStyle name="Normal 3 3 2 3 3" xfId="33645" xr:uid="{EB7886D3-65FA-43A5-808A-B604AE52A36F}"/>
    <cellStyle name="Normal 3 3 2 3 3 2" xfId="33646" xr:uid="{B6A118D6-93C5-4BC5-9496-BE4BF5AEBF95}"/>
    <cellStyle name="Normal 3 3 2 3 3 3" xfId="33647" xr:uid="{F86CEEFA-468C-484F-993B-31122B21131A}"/>
    <cellStyle name="Normal 3 3 2 3 3_AVA DVA EL" xfId="33648" xr:uid="{E4A6BD39-C5FE-4E72-9CBF-1F0CBA8368F9}"/>
    <cellStyle name="Normal 3 3 2 3 4" xfId="33649" xr:uid="{8682BF29-C345-4B7C-901B-7F60ADCF004F}"/>
    <cellStyle name="Normal 3 3 2 3 4 2" xfId="33650" xr:uid="{FCC94B66-F189-486F-8894-6CB1DB0204A4}"/>
    <cellStyle name="Normal 3 3 2 3 4 3" xfId="33651" xr:uid="{EDDE95A1-81E6-4E56-9B58-B6C930C12E01}"/>
    <cellStyle name="Normal 3 3 2 3 4_AVA DVA EL" xfId="33652" xr:uid="{20C4DB29-A2D9-4FCF-A7B2-65755F39C1C3}"/>
    <cellStyle name="Normal 3 3 2 3 5" xfId="33653" xr:uid="{EF869662-D453-4881-9694-3C3822E885C6}"/>
    <cellStyle name="Normal 3 3 2 3 5 2" xfId="33654" xr:uid="{97814C8D-558D-46A0-982D-ED1A7C9CF553}"/>
    <cellStyle name="Normal 3 3 2 3 5 3" xfId="33655" xr:uid="{B73DFAD9-C060-426D-8AF0-3D2015442696}"/>
    <cellStyle name="Normal 3 3 2 3 5_AVA DVA EL" xfId="33656" xr:uid="{BE7C3D33-D748-4757-93C3-E897589390BC}"/>
    <cellStyle name="Normal 3 3 2 3 6" xfId="33657" xr:uid="{34BED2F6-8DE5-472A-9406-16B4237A4E13}"/>
    <cellStyle name="Normal 3 3 2 3 6 2" xfId="33658" xr:uid="{CAA90E1C-D7BF-4C06-9278-C92381F0FA52}"/>
    <cellStyle name="Normal 3 3 2 3 6 3" xfId="33659" xr:uid="{DD05CAE3-3494-44CF-A65C-024B0B504BE5}"/>
    <cellStyle name="Normal 3 3 2 3 6_AVA DVA EL" xfId="33660" xr:uid="{5C1A9C2E-30B3-4C17-9C1E-E8F8A63E4818}"/>
    <cellStyle name="Normal 3 3 2 3 7" xfId="33661" xr:uid="{0A89F79D-267C-45D4-A5CE-FF4588812544}"/>
    <cellStyle name="Normal 3 3 2 3 7 2" xfId="33662" xr:uid="{E9D2B2AA-EE3A-4DA5-8BA5-1365C2F7AAAE}"/>
    <cellStyle name="Normal 3 3 2 3 7 3" xfId="33663" xr:uid="{C148E251-C641-4BED-BD6D-B9708515A88F}"/>
    <cellStyle name="Normal 3 3 2 3 7_AVA DVA EL" xfId="33664" xr:uid="{7129CC82-0015-4F79-A924-4EE1E384E3BC}"/>
    <cellStyle name="Normal 3 3 2 3 8" xfId="33665" xr:uid="{4BF3AF10-A433-4A5A-BE9F-4692AD005025}"/>
    <cellStyle name="Normal 3 3 2 3 8 2" xfId="33666" xr:uid="{B305ED07-E806-4E8D-B2CB-236FAAEAB1A2}"/>
    <cellStyle name="Normal 3 3 2 3 8 3" xfId="33667" xr:uid="{9FCABEE4-1BCA-403E-9F89-59E46D3F663C}"/>
    <cellStyle name="Normal 3 3 2 3 8_AVA DVA EL" xfId="33668" xr:uid="{F093AEB8-4989-4E32-AF62-7668D40C49A6}"/>
    <cellStyle name="Normal 3 3 2 3 9" xfId="33669" xr:uid="{53D038FA-B1A1-476E-AABC-D42E03AD4EE8}"/>
    <cellStyle name="Normal 3 3 2 3 9 2" xfId="33670" xr:uid="{08233E00-8477-427D-9755-E52A7B57C5A0}"/>
    <cellStyle name="Normal 3 3 2 3 9 3" xfId="33671" xr:uid="{AE86FF62-AC83-4B65-A361-088463DD221F}"/>
    <cellStyle name="Normal 3 3 2 3 9_AVA DVA EL" xfId="33672" xr:uid="{499CB3A0-4234-4299-8B3D-2EDD81344B03}"/>
    <cellStyle name="Normal 3 3 2 3_AVA DVA EL" xfId="33673" xr:uid="{D8868423-F151-4318-9159-3A872C2C386D}"/>
    <cellStyle name="Normal 3 3 2 4" xfId="33674" xr:uid="{00438B6C-3709-40A5-BB02-E447D87416C2}"/>
    <cellStyle name="Normal 3 3 2 4 2" xfId="33675" xr:uid="{DA3FA10F-665F-45E0-AD56-6340627CDACE}"/>
    <cellStyle name="Normal 3 3 2 4 2 2" xfId="33676" xr:uid="{202D032E-29B5-47AF-AE8F-2DF259C5AD2F}"/>
    <cellStyle name="Normal 3 3 2 4 2 3" xfId="33677" xr:uid="{DC9FB323-1D44-4A0F-B34C-EC28590EE9FA}"/>
    <cellStyle name="Normal 3 3 2 4 2_AVA DVA EL" xfId="33678" xr:uid="{8E94CDD0-192A-45DB-9AB4-ECFAB6EA6C4E}"/>
    <cellStyle name="Normal 3 3 2 4 3" xfId="33679" xr:uid="{B7927B74-3658-4A2A-B8C8-C1BAD286ED47}"/>
    <cellStyle name="Normal 3 3 2 4 3 2" xfId="33680" xr:uid="{BD5C7D10-1305-4644-BB64-C5B0B507A2D3}"/>
    <cellStyle name="Normal 3 3 2 4 3 3" xfId="33681" xr:uid="{9FB72490-3C70-446D-BA66-759D2D475C32}"/>
    <cellStyle name="Normal 3 3 2 4 3_AVA DVA EL" xfId="33682" xr:uid="{22929F59-6B31-45D3-BC2C-28E7F9AF78EE}"/>
    <cellStyle name="Normal 3 3 2 4 4" xfId="33683" xr:uid="{F0BD19D9-BEE3-4D60-9432-8EA130ED3820}"/>
    <cellStyle name="Normal 3 3 2 4 5" xfId="33684" xr:uid="{8732DDBC-E04A-42CF-B080-FD8871EC59DF}"/>
    <cellStyle name="Normal 3 3 2 4_AVA DVA EL" xfId="33685" xr:uid="{2C182003-0D5A-43BB-B192-B89E3A9C883C}"/>
    <cellStyle name="Normal 3 3 2 5" xfId="33686" xr:uid="{180DEAAD-D61E-4AC3-9EBA-9DE0D2CE194B}"/>
    <cellStyle name="Normal 3 3 2 5 2" xfId="33687" xr:uid="{4098CBF4-D47E-4906-9057-D54C5F822E24}"/>
    <cellStyle name="Normal 3 3 2 5 3" xfId="33688" xr:uid="{6A40928A-23B6-4318-A4DE-7E58C1492F21}"/>
    <cellStyle name="Normal 3 3 2 5_AVA DVA EL" xfId="33689" xr:uid="{1634FE97-0D99-41D6-8C15-61B088519E75}"/>
    <cellStyle name="Normal 3 3 2 6" xfId="33690" xr:uid="{40C67BE9-AF85-4624-81FA-7FDFDDCFC77F}"/>
    <cellStyle name="Normal 3 3 2 6 2" xfId="33691" xr:uid="{5E11F0EB-9E05-480B-AADD-86B514768A29}"/>
    <cellStyle name="Normal 3 3 2 6 3" xfId="33692" xr:uid="{11EA34A9-F28D-4D7B-9B55-E4AE6CE36FD5}"/>
    <cellStyle name="Normal 3 3 2 6_AVA DVA EL" xfId="33693" xr:uid="{3649FF77-EBE7-448F-8C94-4D2F032298F3}"/>
    <cellStyle name="Normal 3 3 2 7" xfId="33694" xr:uid="{E7EEACEE-B054-4360-9AB5-CC38DE8D1691}"/>
    <cellStyle name="Normal 3 3 2 7 2" xfId="33695" xr:uid="{602B15D8-27A7-411D-BC83-0FD0AA01E54C}"/>
    <cellStyle name="Normal 3 3 2 7 3" xfId="33696" xr:uid="{0F60722D-0835-494F-BF1B-7778E02269FA}"/>
    <cellStyle name="Normal 3 3 2 7_AVA DVA EL" xfId="33697" xr:uid="{8262C48B-E62F-468B-9D34-851CAD167CCF}"/>
    <cellStyle name="Normal 3 3 2 8" xfId="33698" xr:uid="{D6D17DB7-11C3-4CD8-B757-E4D41D83DD4D}"/>
    <cellStyle name="Normal 3 3 2 8 2" xfId="33699" xr:uid="{CF0A1A23-5CDD-4C44-82B4-F3517E5A8C6C}"/>
    <cellStyle name="Normal 3 3 2 8 3" xfId="33700" xr:uid="{7BF91D84-5AD7-4D71-8CF0-D8689358820C}"/>
    <cellStyle name="Normal 3 3 2 8_AVA DVA EL" xfId="33701" xr:uid="{96B612EC-33B7-4ADD-A59D-7494C1D56C57}"/>
    <cellStyle name="Normal 3 3 2 9" xfId="33702" xr:uid="{F6B3A445-A594-440C-9AC8-0A81439CD71D}"/>
    <cellStyle name="Normal 3 3 2 9 2" xfId="33703" xr:uid="{9D1F15CE-6CDF-42A9-8331-4E2D291BDDEC}"/>
    <cellStyle name="Normal 3 3 2 9 3" xfId="33704" xr:uid="{16DBE98F-D282-42C8-992B-9F3EFBC36391}"/>
    <cellStyle name="Normal 3 3 2 9_AVA DVA EL" xfId="33705" xr:uid="{479A0AFE-34C1-4A63-AA9C-CD29C73A1109}"/>
    <cellStyle name="Normal 3 3 2_3. Chng in credit spreads" xfId="8149" xr:uid="{3B41583A-C281-4792-B864-3EAFF8E3A561}"/>
    <cellStyle name="Normal 3 3 3" xfId="8150" xr:uid="{EDDEBC97-88EC-45DE-BB16-3BF38E2EFB5B}"/>
    <cellStyle name="Normal 3 3 3 10" xfId="33706" xr:uid="{1688411D-CA99-4405-B7F0-9EA38185C251}"/>
    <cellStyle name="Normal 3 3 3 10 2" xfId="33707" xr:uid="{329120B7-A6DA-4031-AD93-0DD5CAC9FDE9}"/>
    <cellStyle name="Normal 3 3 3 10 3" xfId="33708" xr:uid="{D5D23225-FD45-46BC-890B-40C59DC1F1EA}"/>
    <cellStyle name="Normal 3 3 3 10_AVA DVA EL" xfId="33709" xr:uid="{4FD06410-4BBC-4786-8DE9-A1D35EA1491A}"/>
    <cellStyle name="Normal 3 3 3 11" xfId="33710" xr:uid="{E3D0EC74-5B60-4D38-AA68-CEAADFE5C741}"/>
    <cellStyle name="Normal 3 3 3 11 2" xfId="33711" xr:uid="{1C327922-CEA7-4438-9506-3D98C6461659}"/>
    <cellStyle name="Normal 3 3 3 11 3" xfId="33712" xr:uid="{673AC61B-0A4A-4ABA-B99A-DDC94F7D898D}"/>
    <cellStyle name="Normal 3 3 3 11_AVA DVA EL" xfId="33713" xr:uid="{0F71F717-DFF0-4F88-A4BE-AB0191064555}"/>
    <cellStyle name="Normal 3 3 3 12" xfId="33714" xr:uid="{79D73D6B-5770-42D8-A33B-D9EA52AC699B}"/>
    <cellStyle name="Normal 3 3 3 12 2" xfId="33715" xr:uid="{D836F3D7-DFA2-4009-94B5-DB9FCB78E673}"/>
    <cellStyle name="Normal 3 3 3 12 3" xfId="33716" xr:uid="{9B6D0615-9C5B-401A-A9A2-F6063354D545}"/>
    <cellStyle name="Normal 3 3 3 12_AVA DVA EL" xfId="33717" xr:uid="{1B3D15D1-B52A-4CED-8FAE-46BD85F36FF8}"/>
    <cellStyle name="Normal 3 3 3 13" xfId="33718" xr:uid="{82D57B36-4FAE-4C07-B73C-DF61BA72399A}"/>
    <cellStyle name="Normal 3 3 3 2" xfId="8151" xr:uid="{05023172-C71E-4DC7-ACF7-DB94D64C1C22}"/>
    <cellStyle name="Normal 3 3 3 2 10" xfId="33719" xr:uid="{4D4A7E20-9835-47D8-BA5A-70B57722380E}"/>
    <cellStyle name="Normal 3 3 3 2 10 2" xfId="33720" xr:uid="{A3681C20-D1BC-4CE8-AEF7-0B0C7203EE1F}"/>
    <cellStyle name="Normal 3 3 3 2 10 3" xfId="33721" xr:uid="{86962670-52FD-489E-8C1E-24D545FA414E}"/>
    <cellStyle name="Normal 3 3 3 2 10_AVA DVA EL" xfId="33722" xr:uid="{2FBF5229-2930-48F6-B135-179AD28AB64F}"/>
    <cellStyle name="Normal 3 3 3 2 11" xfId="33723" xr:uid="{67C96C69-7513-414A-8D28-1084CD7CEB00}"/>
    <cellStyle name="Normal 3 3 3 2 12" xfId="33724" xr:uid="{4849D758-9D92-487A-B5E3-BBC4A3F55883}"/>
    <cellStyle name="Normal 3 3 3 2 2" xfId="33725" xr:uid="{666D1569-D15A-4BC9-9733-01735F9712C2}"/>
    <cellStyle name="Normal 3 3 3 2 2 10" xfId="33726" xr:uid="{75D35EBF-1332-417D-AD50-D8F5C62497B5}"/>
    <cellStyle name="Normal 3 3 3 2 2 11" xfId="33727" xr:uid="{8CC92F3A-D485-409A-AAF5-9884A516FEC2}"/>
    <cellStyle name="Normal 3 3 3 2 2 2" xfId="33728" xr:uid="{E2FB4E9A-CB96-4297-AE40-F74077E8E90A}"/>
    <cellStyle name="Normal 3 3 3 2 2 2 2" xfId="33729" xr:uid="{5DC87303-5C20-4781-9393-F03445405E80}"/>
    <cellStyle name="Normal 3 3 3 2 2 2 2 2" xfId="33730" xr:uid="{E7B22A2B-D45C-42F6-B294-3A2CAFD5450B}"/>
    <cellStyle name="Normal 3 3 3 2 2 2 2 3" xfId="33731" xr:uid="{9F53326E-150B-4454-9843-1B98299EB94B}"/>
    <cellStyle name="Normal 3 3 3 2 2 2 2_AVA DVA EL" xfId="33732" xr:uid="{39DD534C-35D0-48B1-8A87-D883A2FD8E01}"/>
    <cellStyle name="Normal 3 3 3 2 2 2 3" xfId="33733" xr:uid="{1284D853-9953-4D23-958A-E5483A9E4250}"/>
    <cellStyle name="Normal 3 3 3 2 2 2 3 2" xfId="33734" xr:uid="{A8BD2A8E-C5DF-4E6E-B396-4348DD38F4A8}"/>
    <cellStyle name="Normal 3 3 3 2 2 2 3 3" xfId="33735" xr:uid="{79BDE16E-206B-40AC-931E-7184BFB995A7}"/>
    <cellStyle name="Normal 3 3 3 2 2 2 3_AVA DVA EL" xfId="33736" xr:uid="{E135B84B-DF01-453E-8CD8-BD2EE92989C6}"/>
    <cellStyle name="Normal 3 3 3 2 2 2 4" xfId="33737" xr:uid="{CD6FDBCB-7734-436E-9477-01DEE0F8440A}"/>
    <cellStyle name="Normal 3 3 3 2 2 2 5" xfId="33738" xr:uid="{AF1AAF24-01FC-4124-B258-74A1E98BBE73}"/>
    <cellStyle name="Normal 3 3 3 2 2 2_AVA DVA EL" xfId="33739" xr:uid="{3529EB0B-1CA2-418A-A9C0-BFC4D0CECDBF}"/>
    <cellStyle name="Normal 3 3 3 2 2 3" xfId="33740" xr:uid="{FABA0FCC-F190-41D3-A888-8D05AF180C1A}"/>
    <cellStyle name="Normal 3 3 3 2 2 3 2" xfId="33741" xr:uid="{66D0D194-8A01-4166-B7C8-650BBC9453EB}"/>
    <cellStyle name="Normal 3 3 3 2 2 3 3" xfId="33742" xr:uid="{DA26DC02-6D6A-49F6-9A83-16F765E49945}"/>
    <cellStyle name="Normal 3 3 3 2 2 3_AVA DVA EL" xfId="33743" xr:uid="{00BB59F1-4B98-4A22-9FF9-BAB197A0158E}"/>
    <cellStyle name="Normal 3 3 3 2 2 4" xfId="33744" xr:uid="{6949D8F5-2F36-462D-AFBC-A8A4BB2B0CD9}"/>
    <cellStyle name="Normal 3 3 3 2 2 4 2" xfId="33745" xr:uid="{A1DBAF9A-0053-49D2-A781-F86DC99E6D8A}"/>
    <cellStyle name="Normal 3 3 3 2 2 4 3" xfId="33746" xr:uid="{E72C0F07-927C-420E-8349-21538D52B351}"/>
    <cellStyle name="Normal 3 3 3 2 2 4_AVA DVA EL" xfId="33747" xr:uid="{127874A2-0398-4845-BE6F-FCC7A5EBC1AF}"/>
    <cellStyle name="Normal 3 3 3 2 2 5" xfId="33748" xr:uid="{A50B2542-7143-409E-9052-562F3C5EAF49}"/>
    <cellStyle name="Normal 3 3 3 2 2 5 2" xfId="33749" xr:uid="{F6337DEA-07B4-4809-98DB-A3EF6BE1060C}"/>
    <cellStyle name="Normal 3 3 3 2 2 5 3" xfId="33750" xr:uid="{3AAAB637-1091-449C-98EC-FC5D8C351A2E}"/>
    <cellStyle name="Normal 3 3 3 2 2 5_AVA DVA EL" xfId="33751" xr:uid="{3C5B9614-EF72-483A-B192-4BE9F5AE36E1}"/>
    <cellStyle name="Normal 3 3 3 2 2 6" xfId="33752" xr:uid="{902D3CFA-AEED-4EEF-BC0C-795EC2BB03AE}"/>
    <cellStyle name="Normal 3 3 3 2 2 6 2" xfId="33753" xr:uid="{19B87176-7DA4-47A1-95D0-C6F95E70F40F}"/>
    <cellStyle name="Normal 3 3 3 2 2 6 3" xfId="33754" xr:uid="{4C52E168-8A38-4A1C-AA8D-3E3490A1811C}"/>
    <cellStyle name="Normal 3 3 3 2 2 6_AVA DVA EL" xfId="33755" xr:uid="{E831053D-79EB-49D0-B25D-7597C2B7C5C7}"/>
    <cellStyle name="Normal 3 3 3 2 2 7" xfId="33756" xr:uid="{4F882F98-0FAD-45E7-8781-DF6C36B912D4}"/>
    <cellStyle name="Normal 3 3 3 2 2 7 2" xfId="33757" xr:uid="{59C436F7-F732-4FF8-8613-E9D73863E9C6}"/>
    <cellStyle name="Normal 3 3 3 2 2 7 3" xfId="33758" xr:uid="{1E00CA8B-C00D-4A00-A3C0-B7D8BC8BED79}"/>
    <cellStyle name="Normal 3 3 3 2 2 7_AVA DVA EL" xfId="33759" xr:uid="{1741BF26-316A-490F-B10C-D2AF088DE8A8}"/>
    <cellStyle name="Normal 3 3 3 2 2 8" xfId="33760" xr:uid="{F09D7689-B47A-463B-94A1-60F7CE50C6B9}"/>
    <cellStyle name="Normal 3 3 3 2 2 8 2" xfId="33761" xr:uid="{948E97BF-1112-4641-8179-B5973833C5EF}"/>
    <cellStyle name="Normal 3 3 3 2 2 8 3" xfId="33762" xr:uid="{5676822E-29F1-48B2-A664-00B51C540C6F}"/>
    <cellStyle name="Normal 3 3 3 2 2 8_AVA DVA EL" xfId="33763" xr:uid="{5E8FC523-3BA2-4611-9EC8-E824128B5516}"/>
    <cellStyle name="Normal 3 3 3 2 2 9" xfId="33764" xr:uid="{6E6B9EE2-4036-4522-8AC7-5AC99BAFBBBB}"/>
    <cellStyle name="Normal 3 3 3 2 2 9 2" xfId="33765" xr:uid="{35090BBE-FBFE-48DB-9E82-8DDFE6920453}"/>
    <cellStyle name="Normal 3 3 3 2 2 9 3" xfId="33766" xr:uid="{98E5C452-80CB-4837-A4CF-2AC7E0F045C5}"/>
    <cellStyle name="Normal 3 3 3 2 2 9_AVA DVA EL" xfId="33767" xr:uid="{6330814C-4F33-4FA9-B87E-DC2743AC283F}"/>
    <cellStyle name="Normal 3 3 3 2 2_AVA DVA EL" xfId="33768" xr:uid="{7B8C1BB8-C2F9-40F7-9BCF-369E95C643C0}"/>
    <cellStyle name="Normal 3 3 3 2 3" xfId="33769" xr:uid="{990E6D37-945A-42A6-A89D-375526829BBC}"/>
    <cellStyle name="Normal 3 3 3 2 3 2" xfId="33770" xr:uid="{BF327844-80F8-4886-8F6A-2CE8FB30E4FB}"/>
    <cellStyle name="Normal 3 3 3 2 3 2 2" xfId="33771" xr:uid="{58BE6C5B-41CB-4B61-8668-7368741730A9}"/>
    <cellStyle name="Normal 3 3 3 2 3 2 3" xfId="33772" xr:uid="{8445B027-437F-40C6-B659-BD5550C02FD7}"/>
    <cellStyle name="Normal 3 3 3 2 3 2_AVA DVA EL" xfId="33773" xr:uid="{1F3821D1-6300-48FD-AFF9-9B406F847120}"/>
    <cellStyle name="Normal 3 3 3 2 3 3" xfId="33774" xr:uid="{9B5E73F6-B730-43AF-8010-34BD6D056F9E}"/>
    <cellStyle name="Normal 3 3 3 2 3 3 2" xfId="33775" xr:uid="{C88E1F2E-F5DC-4570-ABBA-C04F4318D8D1}"/>
    <cellStyle name="Normal 3 3 3 2 3 3 3" xfId="33776" xr:uid="{AA916449-AC79-4331-8949-7786A526CEE0}"/>
    <cellStyle name="Normal 3 3 3 2 3 3_AVA DVA EL" xfId="33777" xr:uid="{C542D054-EBFC-4E90-8046-B5A24755319B}"/>
    <cellStyle name="Normal 3 3 3 2 3 4" xfId="33778" xr:uid="{F9B081B5-DCAC-46FE-BCEB-5918EA3D728C}"/>
    <cellStyle name="Normal 3 3 3 2 3 5" xfId="33779" xr:uid="{452C1E74-C6F8-47D1-8FEE-7809890AAAAF}"/>
    <cellStyle name="Normal 3 3 3 2 3_AVA DVA EL" xfId="33780" xr:uid="{9A17E2B5-F857-451A-94A7-84AA3E97E648}"/>
    <cellStyle name="Normal 3 3 3 2 4" xfId="33781" xr:uid="{DA86AC69-7898-4E5D-A369-66C7F8F577A8}"/>
    <cellStyle name="Normal 3 3 3 2 4 2" xfId="33782" xr:uid="{9F1AEC13-DD5D-41AC-A507-FCF8545546DF}"/>
    <cellStyle name="Normal 3 3 3 2 4 3" xfId="33783" xr:uid="{12644BBF-25DF-43DD-85BF-93D9B952BA69}"/>
    <cellStyle name="Normal 3 3 3 2 4_AVA DVA EL" xfId="33784" xr:uid="{549F352D-D994-4BB4-90BC-2366CB7972B3}"/>
    <cellStyle name="Normal 3 3 3 2 5" xfId="33785" xr:uid="{BFABE160-06E9-4334-91C1-DA5AD5FAA214}"/>
    <cellStyle name="Normal 3 3 3 2 5 2" xfId="33786" xr:uid="{0BEC6DE8-BB67-4EF3-8AB5-274FE4CBCB50}"/>
    <cellStyle name="Normal 3 3 3 2 5 3" xfId="33787" xr:uid="{A8AF53B1-83B3-46D8-8E2D-02942437F1B8}"/>
    <cellStyle name="Normal 3 3 3 2 5_AVA DVA EL" xfId="33788" xr:uid="{A17EF90D-5B1E-4E42-B4D7-EF9F2F16BBC4}"/>
    <cellStyle name="Normal 3 3 3 2 6" xfId="33789" xr:uid="{86D0CE54-0405-470B-9EF7-3D86E146539A}"/>
    <cellStyle name="Normal 3 3 3 2 6 2" xfId="33790" xr:uid="{FCFFFCA1-8655-49E3-9066-4BA765F3D36B}"/>
    <cellStyle name="Normal 3 3 3 2 6 3" xfId="33791" xr:uid="{BA3DBD93-D38E-45B2-91EF-6E0559A47D41}"/>
    <cellStyle name="Normal 3 3 3 2 6_AVA DVA EL" xfId="33792" xr:uid="{91DAB8D1-997F-4648-8395-488A3AE4D878}"/>
    <cellStyle name="Normal 3 3 3 2 7" xfId="33793" xr:uid="{8DB10D41-8EA5-40C1-9B26-90EEEB94D2FB}"/>
    <cellStyle name="Normal 3 3 3 2 7 2" xfId="33794" xr:uid="{8571BDFF-8A42-4D99-98C2-EE2C32242D92}"/>
    <cellStyle name="Normal 3 3 3 2 7 3" xfId="33795" xr:uid="{88C26E31-769F-4C73-8A1F-69C2BC7ACF57}"/>
    <cellStyle name="Normal 3 3 3 2 7_AVA DVA EL" xfId="33796" xr:uid="{40D93BB6-F792-4F5F-8DEA-B5986A1119DB}"/>
    <cellStyle name="Normal 3 3 3 2 8" xfId="33797" xr:uid="{4C9CD391-94B0-4E40-90C9-FDC703C0B62F}"/>
    <cellStyle name="Normal 3 3 3 2 8 2" xfId="33798" xr:uid="{BE7F917F-92CA-4577-8321-DCCDA55445E9}"/>
    <cellStyle name="Normal 3 3 3 2 8 3" xfId="33799" xr:uid="{B4CC9A9F-2359-4E36-AB18-89FDA6AF7B27}"/>
    <cellStyle name="Normal 3 3 3 2 8_AVA DVA EL" xfId="33800" xr:uid="{60AEA6EE-9366-4488-9EE7-C3A1DC3C5C70}"/>
    <cellStyle name="Normal 3 3 3 2 9" xfId="33801" xr:uid="{CCD858AB-9258-4ED7-B4B9-BF51A67BC81F}"/>
    <cellStyle name="Normal 3 3 3 2 9 2" xfId="33802" xr:uid="{218CB300-F97C-4E5F-9638-F3298D5CBDEA}"/>
    <cellStyle name="Normal 3 3 3 2 9 3" xfId="33803" xr:uid="{4EB5BE77-21B0-4CBE-A49C-299B31EF0730}"/>
    <cellStyle name="Normal 3 3 3 2 9_AVA DVA EL" xfId="33804" xr:uid="{1F4525C3-915A-4F6D-BB6D-F18E2E4DB1F2}"/>
    <cellStyle name="Normal 3 3 3 2_AVA DVA EL" xfId="33805" xr:uid="{D624D34B-6C59-4ABC-9ADB-D2ED043014CD}"/>
    <cellStyle name="Normal 3 3 3 3" xfId="33806" xr:uid="{88A75A17-A877-43D3-A9DD-325B3375EACD}"/>
    <cellStyle name="Normal 3 3 3 3 10" xfId="33807" xr:uid="{424548D0-F91F-4690-A55C-B5C683BB9B40}"/>
    <cellStyle name="Normal 3 3 3 3 11" xfId="33808" xr:uid="{170EE340-898F-4DC6-8C3E-30938320BF6B}"/>
    <cellStyle name="Normal 3 3 3 3 2" xfId="33809" xr:uid="{07AD32CE-E52C-4A85-8352-52F7CC0DBC97}"/>
    <cellStyle name="Normal 3 3 3 3 2 2" xfId="33810" xr:uid="{462DDFD8-EB3F-4EFB-9A98-7A129EB09E51}"/>
    <cellStyle name="Normal 3 3 3 3 2 2 2" xfId="33811" xr:uid="{38968EE6-8F99-473A-9D49-DD86F2987725}"/>
    <cellStyle name="Normal 3 3 3 3 2 2 3" xfId="33812" xr:uid="{755BB938-65BA-4ED0-A687-D8B1AED83131}"/>
    <cellStyle name="Normal 3 3 3 3 2 2_AVA DVA EL" xfId="33813" xr:uid="{463D73EF-181A-44B6-88DC-63425AA78475}"/>
    <cellStyle name="Normal 3 3 3 3 2 3" xfId="33814" xr:uid="{B0BE69A0-74DE-43DA-8AB3-5A657FA1B580}"/>
    <cellStyle name="Normal 3 3 3 3 2 3 2" xfId="33815" xr:uid="{0C4AA815-65AB-4DBF-A9BE-9A7EB5E9FE43}"/>
    <cellStyle name="Normal 3 3 3 3 2 3 3" xfId="33816" xr:uid="{4A2B2629-CCFE-4055-AB76-F841430334A2}"/>
    <cellStyle name="Normal 3 3 3 3 2 3_AVA DVA EL" xfId="33817" xr:uid="{BC2955D5-5ADD-4CF9-888E-533FD4E0DFA2}"/>
    <cellStyle name="Normal 3 3 3 3 2 4" xfId="33818" xr:uid="{F580E3F4-06E2-4E5F-A862-5EEE2D27EFD6}"/>
    <cellStyle name="Normal 3 3 3 3 2 5" xfId="33819" xr:uid="{16B6EDE5-BC28-40A6-8751-B7C9BFB1AF59}"/>
    <cellStyle name="Normal 3 3 3 3 2_AVA DVA EL" xfId="33820" xr:uid="{0F8CAD35-0E33-47BE-B8BC-6A83B3F497EA}"/>
    <cellStyle name="Normal 3 3 3 3 3" xfId="33821" xr:uid="{028DF170-2735-4E65-8271-868CA769392B}"/>
    <cellStyle name="Normal 3 3 3 3 3 2" xfId="33822" xr:uid="{85E4813B-8684-4A53-8F8E-1A56B86FD1E1}"/>
    <cellStyle name="Normal 3 3 3 3 3 3" xfId="33823" xr:uid="{0437FF58-090D-423D-9B77-6D4EB57DAEA4}"/>
    <cellStyle name="Normal 3 3 3 3 3_AVA DVA EL" xfId="33824" xr:uid="{5C41223D-69AA-4139-ACB6-9B695B8D5734}"/>
    <cellStyle name="Normal 3 3 3 3 4" xfId="33825" xr:uid="{DA3A15AB-0974-4988-BE4B-97F723C24D4E}"/>
    <cellStyle name="Normal 3 3 3 3 4 2" xfId="33826" xr:uid="{D420F783-7AB7-45CA-B3FA-91A6E014308C}"/>
    <cellStyle name="Normal 3 3 3 3 4 3" xfId="33827" xr:uid="{3C382541-EB3B-4EAE-9605-EA27325B3B9E}"/>
    <cellStyle name="Normal 3 3 3 3 4_AVA DVA EL" xfId="33828" xr:uid="{8BD2008B-24BC-445E-A145-17A64F1908A6}"/>
    <cellStyle name="Normal 3 3 3 3 5" xfId="33829" xr:uid="{7F077BD1-EFC0-4489-99AF-AAE7E6B915BB}"/>
    <cellStyle name="Normal 3 3 3 3 5 2" xfId="33830" xr:uid="{4192CEB6-E9A9-47AD-9C60-C65087B7720F}"/>
    <cellStyle name="Normal 3 3 3 3 5 3" xfId="33831" xr:uid="{A14691C6-966E-47FD-BDE4-2176CDF9A8AE}"/>
    <cellStyle name="Normal 3 3 3 3 5_AVA DVA EL" xfId="33832" xr:uid="{957DEE57-838B-4A67-AFBC-020BD857C728}"/>
    <cellStyle name="Normal 3 3 3 3 6" xfId="33833" xr:uid="{EB8674A0-9568-4708-A41A-679D69CBA0ED}"/>
    <cellStyle name="Normal 3 3 3 3 6 2" xfId="33834" xr:uid="{A453D136-ECCD-4EA6-A7A0-1A537CF67152}"/>
    <cellStyle name="Normal 3 3 3 3 6 3" xfId="33835" xr:uid="{B95EB8B2-6CDF-4C15-9F8C-390F06618463}"/>
    <cellStyle name="Normal 3 3 3 3 6_AVA DVA EL" xfId="33836" xr:uid="{D10F60E1-6097-4475-B571-B7B61A97B7A2}"/>
    <cellStyle name="Normal 3 3 3 3 7" xfId="33837" xr:uid="{96CEEE93-1274-4563-AB93-8F00BD058B38}"/>
    <cellStyle name="Normal 3 3 3 3 7 2" xfId="33838" xr:uid="{E671FFB6-6522-4D45-9083-481E2F3A6DF3}"/>
    <cellStyle name="Normal 3 3 3 3 7 3" xfId="33839" xr:uid="{79309695-D495-4AF4-9506-6E9D64145ED0}"/>
    <cellStyle name="Normal 3 3 3 3 7_AVA DVA EL" xfId="33840" xr:uid="{B530B2F0-DD85-4753-A903-4F26F6CE194D}"/>
    <cellStyle name="Normal 3 3 3 3 8" xfId="33841" xr:uid="{730C7991-6C38-4F7C-AFF7-22F954D5102E}"/>
    <cellStyle name="Normal 3 3 3 3 8 2" xfId="33842" xr:uid="{ACBED23B-714C-46DE-89EA-233226CD94BC}"/>
    <cellStyle name="Normal 3 3 3 3 8 3" xfId="33843" xr:uid="{7FD2E279-BCA0-43EB-B213-BEE21F59D349}"/>
    <cellStyle name="Normal 3 3 3 3 8_AVA DVA EL" xfId="33844" xr:uid="{E40065DA-6A0A-4AE6-8CAA-E52D67BEBD18}"/>
    <cellStyle name="Normal 3 3 3 3 9" xfId="33845" xr:uid="{0E025CA3-8B5A-4CFC-9E49-65C7F0E90CDA}"/>
    <cellStyle name="Normal 3 3 3 3 9 2" xfId="33846" xr:uid="{F613BEE6-D9D6-4AD1-BCB8-8CFE2C7FF5ED}"/>
    <cellStyle name="Normal 3 3 3 3 9 3" xfId="33847" xr:uid="{1A2B6563-B393-4352-B566-04EBB7E5D090}"/>
    <cellStyle name="Normal 3 3 3 3 9_AVA DVA EL" xfId="33848" xr:uid="{9394FDF3-6A76-4162-B46C-CD3389B08CE8}"/>
    <cellStyle name="Normal 3 3 3 3_AVA DVA EL" xfId="33849" xr:uid="{ABCF331A-B636-484C-A5D7-88896D4DA032}"/>
    <cellStyle name="Normal 3 3 3 4" xfId="33850" xr:uid="{F500525F-2735-4B83-B356-F4BF4E0F34B0}"/>
    <cellStyle name="Normal 3 3 3 4 2" xfId="33851" xr:uid="{3F4A709E-A9C9-4914-B8AE-3AA7E1D58DA8}"/>
    <cellStyle name="Normal 3 3 3 4 2 2" xfId="33852" xr:uid="{8A0ED4AF-74A8-4F04-AC89-D00D4AEB10A6}"/>
    <cellStyle name="Normal 3 3 3 4 2 3" xfId="33853" xr:uid="{3F15DBDC-FB41-41DB-9FFC-104BC9AC9391}"/>
    <cellStyle name="Normal 3 3 3 4 2_AVA DVA EL" xfId="33854" xr:uid="{D6DE01B2-6459-48C6-BDA9-C55CA4366F03}"/>
    <cellStyle name="Normal 3 3 3 4 3" xfId="33855" xr:uid="{5F19413F-2929-4236-B759-496460D33007}"/>
    <cellStyle name="Normal 3 3 3 4 3 2" xfId="33856" xr:uid="{221A3524-F559-4B77-B169-DEDB115FC536}"/>
    <cellStyle name="Normal 3 3 3 4 3 3" xfId="33857" xr:uid="{07EACF79-ABE3-4FBF-9F24-A8C5AFFC7A63}"/>
    <cellStyle name="Normal 3 3 3 4 3_AVA DVA EL" xfId="33858" xr:uid="{853CCDF9-2B73-4702-9370-3EF0516418C6}"/>
    <cellStyle name="Normal 3 3 3 4 4" xfId="33859" xr:uid="{F1FCA71A-CF1F-4E7E-9FE6-28122E924722}"/>
    <cellStyle name="Normal 3 3 3 4 5" xfId="33860" xr:uid="{5EE47582-0BDC-4A67-9E50-CCA8CB057262}"/>
    <cellStyle name="Normal 3 3 3 4_AVA DVA EL" xfId="33861" xr:uid="{5A9F9276-DFB1-437E-80CD-29E10CDB76A4}"/>
    <cellStyle name="Normal 3 3 3 5" xfId="33862" xr:uid="{1E253070-BA5E-4B81-9ED3-EC90E9C56BC0}"/>
    <cellStyle name="Normal 3 3 3 5 2" xfId="33863" xr:uid="{1AC4392D-0FC7-4098-823B-AB07272666EC}"/>
    <cellStyle name="Normal 3 3 3 5 3" xfId="33864" xr:uid="{6D7E22A0-D3A9-4A1F-9BEA-0A51321FFF7B}"/>
    <cellStyle name="Normal 3 3 3 5_AVA DVA EL" xfId="33865" xr:uid="{7126EB5C-9D1B-4100-B9DE-6D8520BC4A22}"/>
    <cellStyle name="Normal 3 3 3 6" xfId="33866" xr:uid="{0684EEE2-6B9F-4EAE-B14D-13DD9323D60A}"/>
    <cellStyle name="Normal 3 3 3 6 2" xfId="33867" xr:uid="{FF3671CA-6912-414F-82E1-E5EF166352C4}"/>
    <cellStyle name="Normal 3 3 3 6 3" xfId="33868" xr:uid="{2CF80666-EA12-4D2D-9726-2A31FE4B4DE5}"/>
    <cellStyle name="Normal 3 3 3 6_AVA DVA EL" xfId="33869" xr:uid="{1DC3F518-EBA3-4FCE-A260-13D61542C0EE}"/>
    <cellStyle name="Normal 3 3 3 7" xfId="33870" xr:uid="{F246C25F-3E40-4DEB-9FA3-503FF0B8ABF4}"/>
    <cellStyle name="Normal 3 3 3 7 2" xfId="33871" xr:uid="{659FCD57-1172-41CC-92CA-3C8F2B821151}"/>
    <cellStyle name="Normal 3 3 3 7 3" xfId="33872" xr:uid="{A62A6098-B0C7-41A9-A52D-C7616EA7D766}"/>
    <cellStyle name="Normal 3 3 3 7_AVA DVA EL" xfId="33873" xr:uid="{3B599395-A380-404C-9FFF-329AD9D64D1C}"/>
    <cellStyle name="Normal 3 3 3 8" xfId="33874" xr:uid="{CACA1791-F2D7-4EDC-A408-04CEBFAE6046}"/>
    <cellStyle name="Normal 3 3 3 8 2" xfId="33875" xr:uid="{D222C1F9-0DED-494B-84AE-98744CC6F4EC}"/>
    <cellStyle name="Normal 3 3 3 8 3" xfId="33876" xr:uid="{B1427374-5045-40D6-A3A7-10D4990B4624}"/>
    <cellStyle name="Normal 3 3 3 8_AVA DVA EL" xfId="33877" xr:uid="{7F634859-C51F-4378-8F67-D603DCEEFB5C}"/>
    <cellStyle name="Normal 3 3 3 9" xfId="33878" xr:uid="{03BC9033-92E0-48C0-9AA1-6ABDBDE4E02A}"/>
    <cellStyle name="Normal 3 3 3 9 2" xfId="33879" xr:uid="{6D9FC1F5-B602-4652-BB66-DB6D38CEA2B9}"/>
    <cellStyle name="Normal 3 3 3 9 3" xfId="33880" xr:uid="{EBF5917D-26C7-44D2-B1A6-5629E2794C0B}"/>
    <cellStyle name="Normal 3 3 3 9_AVA DVA EL" xfId="33881" xr:uid="{469F3C21-1880-4BE4-8A00-C084B20D9792}"/>
    <cellStyle name="Normal 3 3 3_3. Chng in credit spreads" xfId="8152" xr:uid="{8888610A-B981-42FD-B963-3DD20B1F8EC5}"/>
    <cellStyle name="Normal 3 3 4" xfId="33882" xr:uid="{918456EB-DB43-4F4D-92B0-487283055EB9}"/>
    <cellStyle name="Normal 3 3 4 10" xfId="33883" xr:uid="{7D071D28-F63A-4203-9415-0B91050F833D}"/>
    <cellStyle name="Normal 3 3 4 10 2" xfId="33884" xr:uid="{CA24A998-1EE8-40F7-B39D-D875034F74F3}"/>
    <cellStyle name="Normal 3 3 4 10 3" xfId="33885" xr:uid="{7307E422-4EBF-41F8-A9C7-D798E87023E6}"/>
    <cellStyle name="Normal 3 3 4 10_AVA DVA EL" xfId="33886" xr:uid="{6C7E7B0E-7E4D-4435-A1D1-A2291290035C}"/>
    <cellStyle name="Normal 3 3 4 11" xfId="33887" xr:uid="{C737941F-E2F2-455F-AD75-E2DDF9F39D67}"/>
    <cellStyle name="Normal 3 3 4 11 2" xfId="33888" xr:uid="{45D32C8C-972E-450C-9D8F-C934F934C164}"/>
    <cellStyle name="Normal 3 3 4 11 3" xfId="33889" xr:uid="{1367534C-45C3-42DA-AFF0-25D526AE4CDB}"/>
    <cellStyle name="Normal 3 3 4 11_AVA DVA EL" xfId="33890" xr:uid="{5AA93ACB-AC3D-46BB-9B7D-34328FD27D27}"/>
    <cellStyle name="Normal 3 3 4 12" xfId="33891" xr:uid="{9A5AE6F6-6D1A-428B-A2A0-A74BFAEBAE26}"/>
    <cellStyle name="Normal 3 3 4 2" xfId="33892" xr:uid="{4C0B0433-DC06-42A7-B54D-92D8B1F5BBC8}"/>
    <cellStyle name="Normal 3 3 4 2 10" xfId="33893" xr:uid="{8B977D13-232B-48D0-BB78-7DD10C3298FA}"/>
    <cellStyle name="Normal 3 3 4 2 11" xfId="33894" xr:uid="{A4516019-EAC5-4B63-A516-93BEBDEA1A39}"/>
    <cellStyle name="Normal 3 3 4 2 2" xfId="33895" xr:uid="{434E5E45-FEFB-40B6-9663-32B24C499FE5}"/>
    <cellStyle name="Normal 3 3 4 2 2 2" xfId="33896" xr:uid="{5F077275-0BD8-46AF-A6B7-E6144E53A74E}"/>
    <cellStyle name="Normal 3 3 4 2 2 2 2" xfId="33897" xr:uid="{21254F57-C2B4-4714-9897-80B561284CB7}"/>
    <cellStyle name="Normal 3 3 4 2 2 2 3" xfId="33898" xr:uid="{F4847126-07EC-4AEB-ADA9-857A68A0E427}"/>
    <cellStyle name="Normal 3 3 4 2 2 2_AVA DVA EL" xfId="33899" xr:uid="{BE372B99-324C-4877-971E-45C7DDD37AB1}"/>
    <cellStyle name="Normal 3 3 4 2 2 3" xfId="33900" xr:uid="{C6321714-861D-4760-A2F5-5D00BC220EA1}"/>
    <cellStyle name="Normal 3 3 4 2 2 3 2" xfId="33901" xr:uid="{D6FE1882-AA6A-4A7B-908C-ECF2A11AA631}"/>
    <cellStyle name="Normal 3 3 4 2 2 3 3" xfId="33902" xr:uid="{A91728FD-F9C5-45C5-8C24-00E913ABB65E}"/>
    <cellStyle name="Normal 3 3 4 2 2 3_AVA DVA EL" xfId="33903" xr:uid="{C23558ED-5891-4646-A632-2CC82764CEC8}"/>
    <cellStyle name="Normal 3 3 4 2 2 4" xfId="33904" xr:uid="{A0DE61FB-8951-47B1-AC4F-A5526B74BC32}"/>
    <cellStyle name="Normal 3 3 4 2 2 5" xfId="33905" xr:uid="{B3508433-B0B1-4FFC-88DA-4A3820D7AC78}"/>
    <cellStyle name="Normal 3 3 4 2 2_AVA DVA EL" xfId="33906" xr:uid="{0D6CA961-25A0-4660-8D8D-AE0E94249582}"/>
    <cellStyle name="Normal 3 3 4 2 3" xfId="33907" xr:uid="{F2F6FB87-DF64-4412-883E-21B7B9D6B2CE}"/>
    <cellStyle name="Normal 3 3 4 2 3 2" xfId="33908" xr:uid="{8C95DBC0-16F0-4CDD-98D4-9BFF0693C712}"/>
    <cellStyle name="Normal 3 3 4 2 3 3" xfId="33909" xr:uid="{40B60C29-8A7E-4EE9-8642-1067F9771336}"/>
    <cellStyle name="Normal 3 3 4 2 3_AVA DVA EL" xfId="33910" xr:uid="{39C587C3-3967-4F75-B5D9-61A7D750C0A9}"/>
    <cellStyle name="Normal 3 3 4 2 4" xfId="33911" xr:uid="{0E28B13A-1FB6-4396-AABA-9B304E93A8FA}"/>
    <cellStyle name="Normal 3 3 4 2 4 2" xfId="33912" xr:uid="{59772657-AD96-4CE4-ADBF-D0D831FA3A5D}"/>
    <cellStyle name="Normal 3 3 4 2 4 3" xfId="33913" xr:uid="{6B7798AC-B5B6-49C1-AF73-40BF975A627C}"/>
    <cellStyle name="Normal 3 3 4 2 4_AVA DVA EL" xfId="33914" xr:uid="{73FC13F6-2253-483A-BB8A-1F4DBD08E565}"/>
    <cellStyle name="Normal 3 3 4 2 5" xfId="33915" xr:uid="{128DF532-2097-414D-8AE2-C0C93CA4607A}"/>
    <cellStyle name="Normal 3 3 4 2 5 2" xfId="33916" xr:uid="{411EC734-08A1-4D1F-BE17-45A24BB94A04}"/>
    <cellStyle name="Normal 3 3 4 2 5 3" xfId="33917" xr:uid="{4C1035DA-9751-4DB7-9FFE-E2FC99B3224F}"/>
    <cellStyle name="Normal 3 3 4 2 5_AVA DVA EL" xfId="33918" xr:uid="{20AB7D10-C320-4861-B869-EEC155124C38}"/>
    <cellStyle name="Normal 3 3 4 2 6" xfId="33919" xr:uid="{15F73900-0566-4AE6-A03E-5381D5A4A5D7}"/>
    <cellStyle name="Normal 3 3 4 2 6 2" xfId="33920" xr:uid="{905BE58D-E0E2-4F11-87DC-55D384A76291}"/>
    <cellStyle name="Normal 3 3 4 2 6 3" xfId="33921" xr:uid="{C3785385-FC41-45D1-8B11-8582D8D050E3}"/>
    <cellStyle name="Normal 3 3 4 2 6_AVA DVA EL" xfId="33922" xr:uid="{5617E735-15CE-476A-87DA-6C810DC732B0}"/>
    <cellStyle name="Normal 3 3 4 2 7" xfId="33923" xr:uid="{5EC0AE07-D5E4-4740-837B-937E3A746610}"/>
    <cellStyle name="Normal 3 3 4 2 7 2" xfId="33924" xr:uid="{197AEC6C-FF06-43C2-8BE4-BE43C8C386FC}"/>
    <cellStyle name="Normal 3 3 4 2 7 3" xfId="33925" xr:uid="{7B3AFBD0-D032-4D7A-A662-D3BF68148230}"/>
    <cellStyle name="Normal 3 3 4 2 7_AVA DVA EL" xfId="33926" xr:uid="{31CA660F-D556-4327-9E15-F5C0C8CC6A73}"/>
    <cellStyle name="Normal 3 3 4 2 8" xfId="33927" xr:uid="{C079460F-72C8-49A1-A26B-2CAE9AA53B80}"/>
    <cellStyle name="Normal 3 3 4 2 8 2" xfId="33928" xr:uid="{A914F3C1-0911-4620-9CE2-182588BB79C7}"/>
    <cellStyle name="Normal 3 3 4 2 8 3" xfId="33929" xr:uid="{EA9607B7-66EE-459C-A025-9C6C709F9DCB}"/>
    <cellStyle name="Normal 3 3 4 2 8_AVA DVA EL" xfId="33930" xr:uid="{7281F434-184F-4662-91D7-2E259CEE9DCB}"/>
    <cellStyle name="Normal 3 3 4 2 9" xfId="33931" xr:uid="{6C3CD767-91F7-4CE7-8446-3890A9EA05D0}"/>
    <cellStyle name="Normal 3 3 4 2 9 2" xfId="33932" xr:uid="{A1F1BB7A-1FEB-4BED-8B9C-7BDBB57C127A}"/>
    <cellStyle name="Normal 3 3 4 2 9 3" xfId="33933" xr:uid="{00F7AAA2-2107-4DB9-A376-A6DE435B75E3}"/>
    <cellStyle name="Normal 3 3 4 2 9_AVA DVA EL" xfId="33934" xr:uid="{00611D44-4333-47F4-8706-FEBC29D95DD9}"/>
    <cellStyle name="Normal 3 3 4 2_AVA DVA EL" xfId="33935" xr:uid="{F45A696E-6CBD-4F2A-9B5D-4925A6B2C3C1}"/>
    <cellStyle name="Normal 3 3 4 3" xfId="33936" xr:uid="{1F0E24E9-D415-4996-A60A-63154DD152B4}"/>
    <cellStyle name="Normal 3 3 4 3 2" xfId="33937" xr:uid="{0FD81EAE-7ED0-4948-8E21-445981EE689B}"/>
    <cellStyle name="Normal 3 3 4 3 2 2" xfId="33938" xr:uid="{A372809C-B20C-4FAD-B682-9CEB42ACD56F}"/>
    <cellStyle name="Normal 3 3 4 3 2 3" xfId="33939" xr:uid="{47E48837-B305-4BD1-BACD-A4FD687AB8D3}"/>
    <cellStyle name="Normal 3 3 4 3 2_AVA DVA EL" xfId="33940" xr:uid="{C031DBE9-7C41-4C5B-938E-2A83A0FF7C75}"/>
    <cellStyle name="Normal 3 3 4 3 3" xfId="33941" xr:uid="{B8E54089-06D9-4792-886D-75A5C4C7C21E}"/>
    <cellStyle name="Normal 3 3 4 3 3 2" xfId="33942" xr:uid="{42081B94-6C8A-4F8F-9111-C51E32DBD5BB}"/>
    <cellStyle name="Normal 3 3 4 3 3 3" xfId="33943" xr:uid="{6300437B-1634-4384-8BD3-B29033AE2767}"/>
    <cellStyle name="Normal 3 3 4 3 3_AVA DVA EL" xfId="33944" xr:uid="{1B7BA623-B9AC-473E-9996-F6AEED8172DB}"/>
    <cellStyle name="Normal 3 3 4 3 4" xfId="33945" xr:uid="{185480C8-584E-442D-B147-334419EE5F97}"/>
    <cellStyle name="Normal 3 3 4 3 5" xfId="33946" xr:uid="{C31EE7D4-97BF-4CF2-8AFC-607F63DDE707}"/>
    <cellStyle name="Normal 3 3 4 3_AVA DVA EL" xfId="33947" xr:uid="{7F0840BB-DA67-45B1-B1C2-A8D29F84815A}"/>
    <cellStyle name="Normal 3 3 4 4" xfId="33948" xr:uid="{7E8AD0C1-0E8A-435F-8284-F731CDACB142}"/>
    <cellStyle name="Normal 3 3 4 4 2" xfId="33949" xr:uid="{8B0778C5-0BB0-40AA-9AF4-DCF4DC147920}"/>
    <cellStyle name="Normal 3 3 4 4 3" xfId="33950" xr:uid="{DA513F83-68E7-480F-937B-85E7005DD8F6}"/>
    <cellStyle name="Normal 3 3 4 4_AVA DVA EL" xfId="33951" xr:uid="{8EC556DF-60EA-450D-92B6-631D166732DD}"/>
    <cellStyle name="Normal 3 3 4 5" xfId="33952" xr:uid="{1925009A-AAFE-4F6F-9546-C2B9487F0F3B}"/>
    <cellStyle name="Normal 3 3 4 5 2" xfId="33953" xr:uid="{4800262A-A8ED-41E9-809B-89E8C2A0899D}"/>
    <cellStyle name="Normal 3 3 4 5 3" xfId="33954" xr:uid="{583DE2D2-381E-4501-B7D7-E3EC78CD33B0}"/>
    <cellStyle name="Normal 3 3 4 5_AVA DVA EL" xfId="33955" xr:uid="{803B719C-9E91-4BBA-92DA-F34E60C92A78}"/>
    <cellStyle name="Normal 3 3 4 6" xfId="33956" xr:uid="{081BC4E9-6C34-42D0-BAAD-E521F1259B6C}"/>
    <cellStyle name="Normal 3 3 4 6 2" xfId="33957" xr:uid="{56F9B3EA-AA89-4016-9862-25A0B230277A}"/>
    <cellStyle name="Normal 3 3 4 6 3" xfId="33958" xr:uid="{5779FE80-D840-4C97-82EE-5C6D08A3AB5B}"/>
    <cellStyle name="Normal 3 3 4 6_AVA DVA EL" xfId="33959" xr:uid="{FE3D22CC-77CF-4F59-9381-A8069056939B}"/>
    <cellStyle name="Normal 3 3 4 7" xfId="33960" xr:uid="{E5B24FA7-8692-46DA-BF44-A7D6709F4144}"/>
    <cellStyle name="Normal 3 3 4 7 2" xfId="33961" xr:uid="{F3F362F6-FD56-4061-8990-987DE0480D86}"/>
    <cellStyle name="Normal 3 3 4 7 3" xfId="33962" xr:uid="{11782FE1-DCE0-42D6-B3C5-9694F805BD09}"/>
    <cellStyle name="Normal 3 3 4 7_AVA DVA EL" xfId="33963" xr:uid="{30341EEF-04A2-4440-ABE3-3B89C85F2FD7}"/>
    <cellStyle name="Normal 3 3 4 8" xfId="33964" xr:uid="{64C8A38E-72D8-4C57-93C8-638CC7042D6B}"/>
    <cellStyle name="Normal 3 3 4 8 2" xfId="33965" xr:uid="{75F51F5D-FFEC-4470-950B-3910CD34DCAB}"/>
    <cellStyle name="Normal 3 3 4 8 3" xfId="33966" xr:uid="{6D33952E-81A9-4542-8903-5CE284CE94FA}"/>
    <cellStyle name="Normal 3 3 4 8_AVA DVA EL" xfId="33967" xr:uid="{C4EFE973-718A-402D-A63A-B26CF11D241A}"/>
    <cellStyle name="Normal 3 3 4 9" xfId="33968" xr:uid="{C1394B5B-0C25-4992-AF88-421229C87ADD}"/>
    <cellStyle name="Normal 3 3 4 9 2" xfId="33969" xr:uid="{9F3C0BA8-D1DF-40D5-8D95-1B39B5BE799E}"/>
    <cellStyle name="Normal 3 3 4 9 3" xfId="33970" xr:uid="{4CF54FAB-6948-4310-B8F7-8E6B7425D82F}"/>
    <cellStyle name="Normal 3 3 4 9_AVA DVA EL" xfId="33971" xr:uid="{5BDD438B-CBCF-4773-B730-98C9B30DB907}"/>
    <cellStyle name="Normal 3 3 4_AVA DVA EL" xfId="33972" xr:uid="{D5146462-D6BC-4402-8721-5ED84996805E}"/>
    <cellStyle name="Normal 3 3 5" xfId="33973" xr:uid="{D0EDE3FB-841F-4851-BB4A-35C6EDD7DB74}"/>
    <cellStyle name="Normal 3 3 5 10" xfId="33974" xr:uid="{B0260393-5F6E-404B-B7BD-7BC0A78F5C9C}"/>
    <cellStyle name="Normal 3 3 5 10 2" xfId="33975" xr:uid="{02B438C9-5D18-49F5-A8C5-1007BCBA7C21}"/>
    <cellStyle name="Normal 3 3 5 10 3" xfId="33976" xr:uid="{14467483-6342-436B-96DA-DA18F01741F1}"/>
    <cellStyle name="Normal 3 3 5 10_AVA DVA EL" xfId="33977" xr:uid="{469852DC-E67A-4C18-A4F5-56FEA966B52D}"/>
    <cellStyle name="Normal 3 3 5 11" xfId="33978" xr:uid="{FDF2E5EE-1F25-4A11-82E0-FA8E41837E14}"/>
    <cellStyle name="Normal 3 3 5 11 2" xfId="33979" xr:uid="{3D718DF7-49D7-4A14-8C49-0FD2B05F7160}"/>
    <cellStyle name="Normal 3 3 5 11 3" xfId="33980" xr:uid="{B113377E-373E-43FD-9CAD-F8B7AB72C062}"/>
    <cellStyle name="Normal 3 3 5 11_AVA DVA EL" xfId="33981" xr:uid="{88421681-4F00-400B-85FB-0E02CA7B6D56}"/>
    <cellStyle name="Normal 3 3 5 12" xfId="33982" xr:uid="{E81F01D0-E3D5-4E15-8CC6-B9436EEFC562}"/>
    <cellStyle name="Normal 3 3 5 13" xfId="33983" xr:uid="{A69CA4B5-CB86-4EF1-A016-B21105791F9D}"/>
    <cellStyle name="Normal 3 3 5 2" xfId="33984" xr:uid="{0744D055-2052-4114-93F4-8DEADFD86A5C}"/>
    <cellStyle name="Normal 3 3 5 2 10" xfId="33985" xr:uid="{C4045FD7-77C0-47C5-AF7C-E329C8A66AE9}"/>
    <cellStyle name="Normal 3 3 5 2 11" xfId="33986" xr:uid="{1DDF33A2-629A-4A4E-8BE3-8AE5323ADEAC}"/>
    <cellStyle name="Normal 3 3 5 2 2" xfId="33987" xr:uid="{113DABBA-D1C2-4B0C-96A3-C10D1FF0DD9A}"/>
    <cellStyle name="Normal 3 3 5 2 2 2" xfId="33988" xr:uid="{867F25E5-74AD-4C15-ADB3-C5C78B7E2A5A}"/>
    <cellStyle name="Normal 3 3 5 2 2 2 2" xfId="33989" xr:uid="{94D6FBDE-001C-475B-AC34-EBF988B8C609}"/>
    <cellStyle name="Normal 3 3 5 2 2 2 3" xfId="33990" xr:uid="{75020A3C-3A95-4758-B270-3D4D3D3038CC}"/>
    <cellStyle name="Normal 3 3 5 2 2 2_AVA DVA EL" xfId="33991" xr:uid="{B74617A4-FE91-40A7-9257-EDA073F363C1}"/>
    <cellStyle name="Normal 3 3 5 2 2 3" xfId="33992" xr:uid="{A7EF900C-F992-4A13-B6C7-12DB85058044}"/>
    <cellStyle name="Normal 3 3 5 2 2 3 2" xfId="33993" xr:uid="{C5C70A07-F457-4B65-A556-1287F03C1F65}"/>
    <cellStyle name="Normal 3 3 5 2 2 3 3" xfId="33994" xr:uid="{5068C9C7-4D5B-45A1-8DE9-178A06E47E5A}"/>
    <cellStyle name="Normal 3 3 5 2 2 3_AVA DVA EL" xfId="33995" xr:uid="{C5F8EE5B-61B8-4C3A-AB3F-D7E0758C5333}"/>
    <cellStyle name="Normal 3 3 5 2 2 4" xfId="33996" xr:uid="{BF6F3122-888A-4153-B15D-C1EAA6975A60}"/>
    <cellStyle name="Normal 3 3 5 2 2 5" xfId="33997" xr:uid="{18D7F7E3-E405-4F5E-A1E5-1336C919A6D6}"/>
    <cellStyle name="Normal 3 3 5 2 2_AVA DVA EL" xfId="33998" xr:uid="{1C8B26C6-3C5E-45C2-951E-B62EBEA9A64C}"/>
    <cellStyle name="Normal 3 3 5 2 3" xfId="33999" xr:uid="{6E9C00EF-775D-4813-94D7-04A18A2973B7}"/>
    <cellStyle name="Normal 3 3 5 2 3 2" xfId="34000" xr:uid="{73FB37E8-EC54-4DE0-B7F5-D1C1B156B3EA}"/>
    <cellStyle name="Normal 3 3 5 2 3 3" xfId="34001" xr:uid="{1B236271-E733-4EAF-BEFA-AB91154C0BEB}"/>
    <cellStyle name="Normal 3 3 5 2 3_AVA DVA EL" xfId="34002" xr:uid="{818B6F87-18C7-43C9-9BCE-FB0CE00F9400}"/>
    <cellStyle name="Normal 3 3 5 2 4" xfId="34003" xr:uid="{4B2C50DE-6FB6-475B-8537-659D1522F7CA}"/>
    <cellStyle name="Normal 3 3 5 2 4 2" xfId="34004" xr:uid="{C2826DDC-6615-4203-A4FA-90C1665B32C7}"/>
    <cellStyle name="Normal 3 3 5 2 4 3" xfId="34005" xr:uid="{6910A7E7-72D4-402A-A3E6-5DC9E4DE5B39}"/>
    <cellStyle name="Normal 3 3 5 2 4_AVA DVA EL" xfId="34006" xr:uid="{6EDF448B-4FDB-49A3-8E52-066DC17AD449}"/>
    <cellStyle name="Normal 3 3 5 2 5" xfId="34007" xr:uid="{A7A4A91E-409B-46E4-B96F-EDE1835506C4}"/>
    <cellStyle name="Normal 3 3 5 2 5 2" xfId="34008" xr:uid="{81D22E0A-0867-4231-863F-B819BB4E54F0}"/>
    <cellStyle name="Normal 3 3 5 2 5 3" xfId="34009" xr:uid="{EDD6B8A9-E170-48DA-B13F-7FA364A9DACF}"/>
    <cellStyle name="Normal 3 3 5 2 5_AVA DVA EL" xfId="34010" xr:uid="{86B21FF2-EA11-4DF3-94A1-16B863538996}"/>
    <cellStyle name="Normal 3 3 5 2 6" xfId="34011" xr:uid="{9E6F0E95-BE9A-4805-B2A8-A0C94FED714A}"/>
    <cellStyle name="Normal 3 3 5 2 6 2" xfId="34012" xr:uid="{F8453758-702A-4F6A-BDDC-74AC12CB4AAE}"/>
    <cellStyle name="Normal 3 3 5 2 6 3" xfId="34013" xr:uid="{92993508-66D7-4174-9C97-2CC437A8F26D}"/>
    <cellStyle name="Normal 3 3 5 2 6_AVA DVA EL" xfId="34014" xr:uid="{FAC80AB6-326D-401D-9208-E3C27C73C034}"/>
    <cellStyle name="Normal 3 3 5 2 7" xfId="34015" xr:uid="{110130E8-5F31-40C9-B913-0B5AF4E88A03}"/>
    <cellStyle name="Normal 3 3 5 2 7 2" xfId="34016" xr:uid="{304E57C9-2A66-4327-A051-70D22A083901}"/>
    <cellStyle name="Normal 3 3 5 2 7 3" xfId="34017" xr:uid="{4C51C617-2EC0-4297-AB56-71A92DEEDE64}"/>
    <cellStyle name="Normal 3 3 5 2 7_AVA DVA EL" xfId="34018" xr:uid="{B35F193D-B143-43A1-B01D-9D22DF2348F8}"/>
    <cellStyle name="Normal 3 3 5 2 8" xfId="34019" xr:uid="{030C3611-9779-4514-B382-D1CFA1B0E0EA}"/>
    <cellStyle name="Normal 3 3 5 2 8 2" xfId="34020" xr:uid="{6EBB5007-AD87-44CE-848A-8EC95C7E8248}"/>
    <cellStyle name="Normal 3 3 5 2 8 3" xfId="34021" xr:uid="{A60748AC-5949-40A0-8D4F-893AE75A2CD7}"/>
    <cellStyle name="Normal 3 3 5 2 8_AVA DVA EL" xfId="34022" xr:uid="{8B13745E-59AD-40A9-B90A-6C443343E99B}"/>
    <cellStyle name="Normal 3 3 5 2 9" xfId="34023" xr:uid="{0FA185DE-13C3-4CED-A997-79743CE53ECE}"/>
    <cellStyle name="Normal 3 3 5 2 9 2" xfId="34024" xr:uid="{D1A09972-5D1F-4415-8205-9C96EDEC3C6A}"/>
    <cellStyle name="Normal 3 3 5 2 9 3" xfId="34025" xr:uid="{58E60AD9-ED7C-4120-9D96-AC1DDF852153}"/>
    <cellStyle name="Normal 3 3 5 2 9_AVA DVA EL" xfId="34026" xr:uid="{2D9BBE84-A334-46F1-9A1F-A145254F573F}"/>
    <cellStyle name="Normal 3 3 5 2_AVA DVA EL" xfId="34027" xr:uid="{363ABBF2-047F-4247-AFC8-CF1ACBAE24F2}"/>
    <cellStyle name="Normal 3 3 5 3" xfId="34028" xr:uid="{A1BE25D0-F616-4C97-A315-AEB4890F51A9}"/>
    <cellStyle name="Normal 3 3 5 3 2" xfId="34029" xr:uid="{F21525F5-F051-4DA7-A5D8-88C0AEC9F255}"/>
    <cellStyle name="Normal 3 3 5 3 2 2" xfId="34030" xr:uid="{75B256C8-0D0B-4B41-8D5D-EBFAFF9D0DEF}"/>
    <cellStyle name="Normal 3 3 5 3 2 3" xfId="34031" xr:uid="{FAA62876-D65F-4743-922E-05344D87FAD8}"/>
    <cellStyle name="Normal 3 3 5 3 2_AVA DVA EL" xfId="34032" xr:uid="{D2082E02-A267-43E8-979A-1985C072517F}"/>
    <cellStyle name="Normal 3 3 5 3 3" xfId="34033" xr:uid="{B51652F1-60C4-4593-96AD-253E2D6C36B6}"/>
    <cellStyle name="Normal 3 3 5 3 3 2" xfId="34034" xr:uid="{3052CB05-F6B2-410A-860E-3BCFA603579B}"/>
    <cellStyle name="Normal 3 3 5 3 3 3" xfId="34035" xr:uid="{E7E0EE19-81BF-4F69-B4AC-DA2FD63D1EC4}"/>
    <cellStyle name="Normal 3 3 5 3 3_AVA DVA EL" xfId="34036" xr:uid="{C2C74194-8E9C-4A74-85B6-2AEF61401FB3}"/>
    <cellStyle name="Normal 3 3 5 3 4" xfId="34037" xr:uid="{860C88BA-6385-4A2E-A02A-2037CFA5059D}"/>
    <cellStyle name="Normal 3 3 5 3 5" xfId="34038" xr:uid="{5412BF2D-6EE2-43CF-90DC-3D1FDB7A163D}"/>
    <cellStyle name="Normal 3 3 5 3_AVA DVA EL" xfId="34039" xr:uid="{B2A4BE35-DD51-4647-824D-3168DA904FE4}"/>
    <cellStyle name="Normal 3 3 5 4" xfId="34040" xr:uid="{0E173C20-4AA4-4C66-8143-186C876B29A3}"/>
    <cellStyle name="Normal 3 3 5 4 2" xfId="34041" xr:uid="{E6639DCB-41FE-41EA-9E7A-2F3CC3E26C05}"/>
    <cellStyle name="Normal 3 3 5 4 3" xfId="34042" xr:uid="{4C9F5BD5-8A2E-47AA-8E00-DD4E47A0689E}"/>
    <cellStyle name="Normal 3 3 5 4_AVA DVA EL" xfId="34043" xr:uid="{5F289A07-2F72-4006-B6BD-50730FEC3E93}"/>
    <cellStyle name="Normal 3 3 5 5" xfId="34044" xr:uid="{2A0ED366-13BC-4BFE-BAED-4717804915A9}"/>
    <cellStyle name="Normal 3 3 5 5 2" xfId="34045" xr:uid="{F2AB7004-62D4-44A4-B755-88915DB8B3E8}"/>
    <cellStyle name="Normal 3 3 5 5 3" xfId="34046" xr:uid="{9B0D6FAB-4BDD-4753-B93D-E27FDD0596A2}"/>
    <cellStyle name="Normal 3 3 5 5_AVA DVA EL" xfId="34047" xr:uid="{8182C72C-B549-42F6-81FA-B2DFBDBC8371}"/>
    <cellStyle name="Normal 3 3 5 6" xfId="34048" xr:uid="{C581627F-2BC7-45D0-83A5-06C863412FEA}"/>
    <cellStyle name="Normal 3 3 5 6 2" xfId="34049" xr:uid="{25F21B4D-0936-4B69-AB41-BF087E1E3EAE}"/>
    <cellStyle name="Normal 3 3 5 6 3" xfId="34050" xr:uid="{41608BC7-36DF-4661-B19E-00E0D694160E}"/>
    <cellStyle name="Normal 3 3 5 6_AVA DVA EL" xfId="34051" xr:uid="{8853CE93-2E5B-464B-ABBC-096ABD189F3F}"/>
    <cellStyle name="Normal 3 3 5 7" xfId="34052" xr:uid="{0091837C-3F1F-421A-A14F-9C86A238F3B0}"/>
    <cellStyle name="Normal 3 3 5 7 2" xfId="34053" xr:uid="{4C06027C-5559-4C89-BE03-AA068581EDA0}"/>
    <cellStyle name="Normal 3 3 5 7 3" xfId="34054" xr:uid="{048E61C1-007A-4DCE-80AD-7DB7E5E15306}"/>
    <cellStyle name="Normal 3 3 5 7_AVA DVA EL" xfId="34055" xr:uid="{BA240FBC-6172-48D1-92F4-DC6269E7D9FC}"/>
    <cellStyle name="Normal 3 3 5 8" xfId="34056" xr:uid="{4E609B22-31C9-4A40-9663-926BA1FEB1CB}"/>
    <cellStyle name="Normal 3 3 5 8 2" xfId="34057" xr:uid="{7597FD5B-9158-4CA7-8C1F-830D6A0A16DC}"/>
    <cellStyle name="Normal 3 3 5 8 3" xfId="34058" xr:uid="{9B035CDC-6E80-4EC6-AE32-C44D6F43EBE2}"/>
    <cellStyle name="Normal 3 3 5 8_AVA DVA EL" xfId="34059" xr:uid="{EF55A027-F4C9-4CD3-A2C6-35D2F33D2404}"/>
    <cellStyle name="Normal 3 3 5 9" xfId="34060" xr:uid="{B2280446-44A5-42FA-89FE-2E69BD564837}"/>
    <cellStyle name="Normal 3 3 5 9 2" xfId="34061" xr:uid="{C465F3DB-6399-445E-8413-1E832CBB4501}"/>
    <cellStyle name="Normal 3 3 5 9 3" xfId="34062" xr:uid="{521848E6-0797-458B-B3A6-0CE8E8A8DDF1}"/>
    <cellStyle name="Normal 3 3 5 9_AVA DVA EL" xfId="34063" xr:uid="{FF784614-8C60-4C8B-B801-A516F079DB57}"/>
    <cellStyle name="Normal 3 3 5_AVA DVA EL" xfId="34064" xr:uid="{85EFC84F-C509-4494-832D-6C11CF168394}"/>
    <cellStyle name="Normal 3 3 6" xfId="34065" xr:uid="{4473BE9B-69F1-4AF6-BBB3-58414632B4E7}"/>
    <cellStyle name="Normal 3 3 6 10" xfId="34066" xr:uid="{454BB5C2-668A-41F1-8195-E6EEDACF3C59}"/>
    <cellStyle name="Normal 3 3 6 10 2" xfId="34067" xr:uid="{50B782D4-0EE2-4557-9E6F-25A6E26048B4}"/>
    <cellStyle name="Normal 3 3 6 10 3" xfId="34068" xr:uid="{589561A3-95F8-4F92-A12D-333809A9D398}"/>
    <cellStyle name="Normal 3 3 6 10_AVA DVA EL" xfId="34069" xr:uid="{61C3409A-9ABA-44E6-9ADB-F466E7606363}"/>
    <cellStyle name="Normal 3 3 6 11" xfId="34070" xr:uid="{46505B5D-D693-4B6A-9245-0A2BBB20EEDE}"/>
    <cellStyle name="Normal 3 3 6 12" xfId="34071" xr:uid="{70A4B8EA-9AC2-4955-94F4-F1F53655DCD8}"/>
    <cellStyle name="Normal 3 3 6 2" xfId="34072" xr:uid="{21BF901E-EDE9-4A73-A6C4-BF7D3442E524}"/>
    <cellStyle name="Normal 3 3 6 2 2" xfId="34073" xr:uid="{D671D054-636F-495E-8833-9FE519713EE0}"/>
    <cellStyle name="Normal 3 3 6 2 2 2" xfId="34074" xr:uid="{9F5C969A-D833-4102-A70C-F76A73D4E603}"/>
    <cellStyle name="Normal 3 3 6 2 2 3" xfId="34075" xr:uid="{CF96C82A-1826-4B2D-8E93-DB50E25FEA0F}"/>
    <cellStyle name="Normal 3 3 6 2 2_AVA DVA EL" xfId="34076" xr:uid="{CB2C5A3E-77E1-45B3-930D-28D1EF04AF03}"/>
    <cellStyle name="Normal 3 3 6 2 3" xfId="34077" xr:uid="{F93916A5-D7FD-46B4-A589-C33B996C8CEC}"/>
    <cellStyle name="Normal 3 3 6 2 3 2" xfId="34078" xr:uid="{D9BE1933-0CA3-4697-B1CA-B76A4A465C29}"/>
    <cellStyle name="Normal 3 3 6 2 3 3" xfId="34079" xr:uid="{D4608017-CD64-4CEE-8CF1-131A6B2F2120}"/>
    <cellStyle name="Normal 3 3 6 2 3_AVA DVA EL" xfId="34080" xr:uid="{BCC2B5E1-9F2F-4EC9-86FF-592FF1D44F80}"/>
    <cellStyle name="Normal 3 3 6 2 4" xfId="34081" xr:uid="{9EE70166-ACEF-4F98-B05E-FE5064E024A0}"/>
    <cellStyle name="Normal 3 3 6 2 5" xfId="34082" xr:uid="{4EC36C01-9F0B-4837-B364-252D8FA907FB}"/>
    <cellStyle name="Normal 3 3 6 2_AVA DVA EL" xfId="34083" xr:uid="{D55AB52F-D7D0-4EAC-B0BE-3341CD15190D}"/>
    <cellStyle name="Normal 3 3 6 3" xfId="34084" xr:uid="{C1F23DF4-4CC2-4453-A206-E0AE82A027AA}"/>
    <cellStyle name="Normal 3 3 6 3 2" xfId="34085" xr:uid="{6E32B4F2-21FA-44F1-B395-89D95F118B5D}"/>
    <cellStyle name="Normal 3 3 6 3 3" xfId="34086" xr:uid="{64D01B02-2DD5-4910-9268-9E2EDEC4BFD8}"/>
    <cellStyle name="Normal 3 3 6 3_AVA DVA EL" xfId="34087" xr:uid="{14603E0E-EB07-4442-8CAF-4DCF1457CE9E}"/>
    <cellStyle name="Normal 3 3 6 4" xfId="34088" xr:uid="{C67CF56F-296C-4A35-92D1-D22B108729E8}"/>
    <cellStyle name="Normal 3 3 6 4 2" xfId="34089" xr:uid="{E23E1325-7186-40BE-AFCC-CDC9BD00225F}"/>
    <cellStyle name="Normal 3 3 6 4 3" xfId="34090" xr:uid="{086F6B9D-52C0-4CF6-8EDF-C599C74915E0}"/>
    <cellStyle name="Normal 3 3 6 4_AVA DVA EL" xfId="34091" xr:uid="{D2B131FC-09B4-443A-9F83-FD00FA81EF23}"/>
    <cellStyle name="Normal 3 3 6 5" xfId="34092" xr:uid="{A700EC63-6C98-413E-9D11-2B24C485FAA9}"/>
    <cellStyle name="Normal 3 3 6 5 2" xfId="34093" xr:uid="{0AC7B2F2-F993-41A8-8710-C70884702284}"/>
    <cellStyle name="Normal 3 3 6 5 3" xfId="34094" xr:uid="{AC23CDA7-6C64-4293-B2C7-28D657D4E7CB}"/>
    <cellStyle name="Normal 3 3 6 5_AVA DVA EL" xfId="34095" xr:uid="{91CE9F2E-10D7-4428-97A0-78B4512B4D01}"/>
    <cellStyle name="Normal 3 3 6 6" xfId="34096" xr:uid="{A2B5AF2A-7EBD-4B14-9CD3-D79E25049811}"/>
    <cellStyle name="Normal 3 3 6 6 2" xfId="34097" xr:uid="{4B137FD6-B2A3-414E-B88B-C5AB0AAC53FE}"/>
    <cellStyle name="Normal 3 3 6 6 3" xfId="34098" xr:uid="{3F96E44A-AB77-4A2B-BF61-4EBE4C01F41D}"/>
    <cellStyle name="Normal 3 3 6 6_AVA DVA EL" xfId="34099" xr:uid="{DF3B663C-DD37-486E-AC7C-2FA54635A1BB}"/>
    <cellStyle name="Normal 3 3 6 7" xfId="34100" xr:uid="{47095905-A738-4E84-882B-281F3690EA23}"/>
    <cellStyle name="Normal 3 3 6 7 2" xfId="34101" xr:uid="{A78B0CED-51D9-4150-A33A-FAE330936135}"/>
    <cellStyle name="Normal 3 3 6 7 3" xfId="34102" xr:uid="{E1AE2A0A-644D-45D7-B84E-20594B4C1799}"/>
    <cellStyle name="Normal 3 3 6 7_AVA DVA EL" xfId="34103" xr:uid="{11B7B524-3217-43DE-BA0B-D19DBC344D34}"/>
    <cellStyle name="Normal 3 3 6 8" xfId="34104" xr:uid="{2BD15FE5-F529-4CAF-A586-ABB2CD5FB9C9}"/>
    <cellStyle name="Normal 3 3 6 8 2" xfId="34105" xr:uid="{BAE84EBC-3427-4CBE-879C-A2E57E1DD3F5}"/>
    <cellStyle name="Normal 3 3 6 8 3" xfId="34106" xr:uid="{8E5F2C92-E817-4270-BE28-1DC5B76FE036}"/>
    <cellStyle name="Normal 3 3 6 8_AVA DVA EL" xfId="34107" xr:uid="{58C66132-3024-4B5A-BFDC-74F426BF46E1}"/>
    <cellStyle name="Normal 3 3 6 9" xfId="34108" xr:uid="{2DFEABE4-BEC0-420D-995D-58E8E49B3731}"/>
    <cellStyle name="Normal 3 3 6 9 2" xfId="34109" xr:uid="{1550D774-4508-4545-B28C-304C91E6703D}"/>
    <cellStyle name="Normal 3 3 6 9 3" xfId="34110" xr:uid="{1C8B7543-B5FD-4F1F-8F72-FE81279B4BE7}"/>
    <cellStyle name="Normal 3 3 6 9_AVA DVA EL" xfId="34111" xr:uid="{88AE48C3-FBDB-44EA-944A-57FAD57728DC}"/>
    <cellStyle name="Normal 3 3 6_AVA DVA EL" xfId="34112" xr:uid="{235AEA81-0EDB-47A0-9CD9-F466FA15ED97}"/>
    <cellStyle name="Normal 3 3 7" xfId="34113" xr:uid="{04E14747-90E6-4B2F-98DE-CBE3CA3DF66B}"/>
    <cellStyle name="Normal 3 3 7 2" xfId="34114" xr:uid="{6673A5D0-0812-4C53-BE19-870BFD5F83B4}"/>
    <cellStyle name="Normal 3 3 7 2 2" xfId="34115" xr:uid="{C607AE8C-B2B2-4EB2-863C-9FF3F28C240A}"/>
    <cellStyle name="Normal 3 3 7 2 3" xfId="34116" xr:uid="{5335E860-C733-4990-AA0D-9B61E0DD81D8}"/>
    <cellStyle name="Normal 3 3 7 2_AVA DVA EL" xfId="34117" xr:uid="{98623AB1-96B6-4612-8C59-0A27CB91920C}"/>
    <cellStyle name="Normal 3 3 7 3" xfId="34118" xr:uid="{3BA04336-A035-4468-B7FD-2A60B7C827E7}"/>
    <cellStyle name="Normal 3 3 7 3 2" xfId="34119" xr:uid="{323B6EBF-E16B-4E0A-AB08-E9B052D39716}"/>
    <cellStyle name="Normal 3 3 7 3 3" xfId="34120" xr:uid="{9412D867-EF1F-413E-A7F1-8AAD72C7D851}"/>
    <cellStyle name="Normal 3 3 7 3_AVA DVA EL" xfId="34121" xr:uid="{65140FBB-36DF-4A0B-A455-259D551D8BCB}"/>
    <cellStyle name="Normal 3 3 7 4" xfId="34122" xr:uid="{51DF506F-2E9C-4C65-A6EC-A93DC5B8260E}"/>
    <cellStyle name="Normal 3 3 7 4 2" xfId="34123" xr:uid="{BB161E9A-2F6D-4A32-A839-276D4E8A08BA}"/>
    <cellStyle name="Normal 3 3 7 4 3" xfId="34124" xr:uid="{E3CE52D2-7703-445E-9F79-03B5D06FFC4B}"/>
    <cellStyle name="Normal 3 3 7 4_AVA DVA EL" xfId="34125" xr:uid="{0AB5255F-7C6A-4DD3-A2CB-67B8152E9C84}"/>
    <cellStyle name="Normal 3 3 7 5" xfId="34126" xr:uid="{C1FE23FE-C915-4CF5-89A0-815FE0181C4F}"/>
    <cellStyle name="Normal 3 3 7 6" xfId="34127" xr:uid="{1B2E4414-FE2F-4775-9D1E-354517871D8F}"/>
    <cellStyle name="Normal 3 3 7_AVA DVA EL" xfId="34128" xr:uid="{AC7DFCBB-CECD-4F24-B3B5-AE93581CD398}"/>
    <cellStyle name="Normal 3 3 8" xfId="34129" xr:uid="{D564EB72-068F-4A68-B657-2FCF6F3FB8F7}"/>
    <cellStyle name="Normal 3 3 8 2" xfId="34130" xr:uid="{168B02D5-9D00-41F7-A06B-DB50C8697DA5}"/>
    <cellStyle name="Normal 3 3 8 2 2" xfId="34131" xr:uid="{E5067B0E-0D53-4227-BADC-ED67A9957EEE}"/>
    <cellStyle name="Normal 3 3 8 2 3" xfId="34132" xr:uid="{09259723-5640-434D-9AA7-30261C48C7BD}"/>
    <cellStyle name="Normal 3 3 8 2_AVA DVA EL" xfId="34133" xr:uid="{B23AD761-CEE4-44CB-B185-C449BE9A6802}"/>
    <cellStyle name="Normal 3 3 8 3" xfId="34134" xr:uid="{BBF6E431-4784-4382-A142-F0C9A84605A9}"/>
    <cellStyle name="Normal 3 3 8 3 2" xfId="34135" xr:uid="{8C4904E6-38CD-4E94-BA75-13559451C075}"/>
    <cellStyle name="Normal 3 3 8 3 3" xfId="34136" xr:uid="{17994D5D-2C42-4762-9251-0415FFE77589}"/>
    <cellStyle name="Normal 3 3 8 3_AVA DVA EL" xfId="34137" xr:uid="{BF034464-6D9F-46E0-B6A8-914DEF0A3AEB}"/>
    <cellStyle name="Normal 3 3 8 4" xfId="34138" xr:uid="{6A49D714-75B9-4022-969E-F5D315C3E6BA}"/>
    <cellStyle name="Normal 3 3 8 4 2" xfId="34139" xr:uid="{DA9BDC40-97A7-48D7-A02D-5C2A54FAB8A0}"/>
    <cellStyle name="Normal 3 3 8 4 3" xfId="34140" xr:uid="{13C40F0F-BEE5-4C0C-970F-D1EF6817139E}"/>
    <cellStyle name="Normal 3 3 8 4_AVA DVA EL" xfId="34141" xr:uid="{048EE710-ED40-4EA3-A101-4D90595325BF}"/>
    <cellStyle name="Normal 3 3 8 5" xfId="34142" xr:uid="{A57F7282-8D01-4669-94D3-A1CE90F451DB}"/>
    <cellStyle name="Normal 3 3 8 6" xfId="34143" xr:uid="{AFDFF363-5A5C-4624-B6B2-0D426FD58BA3}"/>
    <cellStyle name="Normal 3 3 8_AVA DVA EL" xfId="34144" xr:uid="{2A15712D-96FD-469C-A63B-319B01F7BEC0}"/>
    <cellStyle name="Normal 3 3 9" xfId="34145" xr:uid="{D0F79974-F920-41D2-994F-7E7896D9542D}"/>
    <cellStyle name="Normal 3 3 9 2" xfId="34146" xr:uid="{05101104-F86B-4C6A-9DE0-7B4D1CF9C167}"/>
    <cellStyle name="Normal 3 3 9 2 2" xfId="34147" xr:uid="{B00A3E8F-2906-4EE4-8ED0-350E45966F56}"/>
    <cellStyle name="Normal 3 3 9 2 3" xfId="34148" xr:uid="{6EB3AD6C-7A33-4437-B6D2-5C4E32A5108E}"/>
    <cellStyle name="Normal 3 3 9 2_AVA DVA EL" xfId="34149" xr:uid="{D6B5EF0D-892E-43A1-81A1-4F824DFE882A}"/>
    <cellStyle name="Normal 3 3 9 3" xfId="34150" xr:uid="{C2BB0785-625E-44DE-8B20-356A00EC28CD}"/>
    <cellStyle name="Normal 3 3 9 4" xfId="34151" xr:uid="{1B7909D4-9754-4007-93B8-A234ED22EA47}"/>
    <cellStyle name="Normal 3 3 9_AVA DVA EL" xfId="34152" xr:uid="{144015F4-8E3E-4E47-ACF3-EF76F5754911}"/>
    <cellStyle name="Normal 3 3_3Q19" xfId="8153" xr:uid="{012EF1C8-4BFC-4A83-BCBB-575B86F84836}"/>
    <cellStyle name="Normal 3 4" xfId="8154" xr:uid="{4BA336F6-7F1E-4EA4-936A-CE512A39556A}"/>
    <cellStyle name="Normal 3 4 2" xfId="34153" xr:uid="{494B7483-F66C-4B5B-B109-C72B4CB3D9C1}"/>
    <cellStyle name="Normal 3 4 2 2" xfId="34154" xr:uid="{A39B6E75-E58E-4F06-BD30-307BFFD72F7C}"/>
    <cellStyle name="Normal 3 4 2 2 2" xfId="34155" xr:uid="{EDF8928E-1742-46BC-838E-298EC12CBE57}"/>
    <cellStyle name="Normal 3 4 2 2_AVA DVA EL" xfId="34156" xr:uid="{FDD25CD1-27EE-4DE3-83BE-9F36A3820B92}"/>
    <cellStyle name="Normal 3 4 2 3" xfId="34157" xr:uid="{330CE24C-4947-4B91-96BC-F8ECC8E1A2E2}"/>
    <cellStyle name="Normal 3 4 2 3 2" xfId="34158" xr:uid="{7BA4AA40-AE69-488A-A10A-4715A57B7E30}"/>
    <cellStyle name="Normal 3 4 2 3 3" xfId="34159" xr:uid="{E7888406-FB54-48E0-AE2C-82F919DE1453}"/>
    <cellStyle name="Normal 3 4 2 3_AVA DVA EL" xfId="34160" xr:uid="{7361F823-DB93-4C0F-85A0-7577505F9960}"/>
    <cellStyle name="Normal 3 4 2 4" xfId="34161" xr:uid="{8C7B74D6-4D7D-4BD3-A970-41EB8D1E486D}"/>
    <cellStyle name="Normal 3 4 2_4Q16" xfId="34162" xr:uid="{966BD6AE-0A3F-42DA-87EF-28663FBEA370}"/>
    <cellStyle name="Normal 3 4 3" xfId="34163" xr:uid="{7B79CFC3-0BC9-4A54-8A4C-E4CCB9F64E35}"/>
    <cellStyle name="Normal 3 4 3 2" xfId="34164" xr:uid="{EAA977FC-420F-434F-BDC0-2D3FB0F70073}"/>
    <cellStyle name="Normal 3 4 3_AVA DVA EL" xfId="34165" xr:uid="{F5DF0BCD-DC9C-4BD4-8547-2689FD4A771C}"/>
    <cellStyle name="Normal 3 4 4" xfId="34166" xr:uid="{ACB10A84-8B4C-45CF-A284-D0327C449A99}"/>
    <cellStyle name="Normal 3 4 4 2" xfId="34167" xr:uid="{AC4B85A2-B6E3-4505-8297-416A5326C8CD}"/>
    <cellStyle name="Normal 3 4 4_AVA DVA EL" xfId="34168" xr:uid="{496C8CDE-9585-4339-BA8C-F00B6D253BC1}"/>
    <cellStyle name="Normal 3 4 5" xfId="34169" xr:uid="{27F1F2C9-34F0-477A-A76C-C7FC53DBFA8B}"/>
    <cellStyle name="Normal 3 4 5 2" xfId="34170" xr:uid="{B38D2503-A660-4138-B5F4-2C5303EBFAE3}"/>
    <cellStyle name="Normal 3 4 5 3" xfId="34171" xr:uid="{68562C7F-6370-4EB0-A0EE-D5C90D8F7C67}"/>
    <cellStyle name="Normal 3 4 5_AVA DVA EL" xfId="34172" xr:uid="{D4B607CE-C778-4E73-8873-A51E0CB27387}"/>
    <cellStyle name="Normal 3 4 6" xfId="34173" xr:uid="{3ED0C81F-BDD3-48D0-971F-FE2B3A160E60}"/>
    <cellStyle name="Normal 3 4 6 2" xfId="34174" xr:uid="{D18DBCFA-4FAF-4168-B47B-4D0A4FD1297C}"/>
    <cellStyle name="Normal 3 4 6 3" xfId="34175" xr:uid="{7D7BAF95-6D15-4D3D-83A6-7F83125A7B56}"/>
    <cellStyle name="Normal 3 4 6_AVA DVA EL" xfId="34176" xr:uid="{8A49A265-7327-4AD0-BCA3-CDDB84B3F623}"/>
    <cellStyle name="Normal 3 4 7" xfId="34177" xr:uid="{CE242E60-B6F4-4B03-BBFA-DAF9A98BC3D6}"/>
    <cellStyle name="Normal 3 4 7 2" xfId="34178" xr:uid="{788BFD15-2A2B-41F3-B183-988CC8643C32}"/>
    <cellStyle name="Normal 3 4 7 3" xfId="34179" xr:uid="{9E937E41-79E8-4A6E-807F-99E1ADFC1251}"/>
    <cellStyle name="Normal 3 4 7_AVA DVA EL" xfId="34180" xr:uid="{7BBD8EB5-525D-4EB3-BBD7-6BF453A6CD6B}"/>
    <cellStyle name="Normal 3 4 8" xfId="34181" xr:uid="{2587FAB2-62B2-4A18-97FA-097685020A11}"/>
    <cellStyle name="Normal 3 4_4Q16" xfId="34182" xr:uid="{7FEE69F6-83CB-45C9-8DE6-524D0C2DCB34}"/>
    <cellStyle name="Normal 3 5" xfId="8155" xr:uid="{5C8F2549-509C-4223-B1CA-12EEC0E4F066}"/>
    <cellStyle name="Normal 3 5 10" xfId="34183" xr:uid="{E7917D0C-DA40-4F89-835C-2D24A3C31A81}"/>
    <cellStyle name="Normal 3 5 10 2" xfId="34184" xr:uid="{D9A2D46C-8D3B-45D7-B34A-315BFD4B8A51}"/>
    <cellStyle name="Normal 3 5 10 3" xfId="34185" xr:uid="{4082B385-455A-458D-9C08-AAB2570EC313}"/>
    <cellStyle name="Normal 3 5 10_AVA DVA EL" xfId="34186" xr:uid="{7FA96BF3-158F-410A-B284-9D054E9BFC5C}"/>
    <cellStyle name="Normal 3 5 11" xfId="34187" xr:uid="{ED924C94-986B-4979-9130-C19BA9518090}"/>
    <cellStyle name="Normal 3 5 11 2" xfId="34188" xr:uid="{E1D8835E-C79A-4162-807A-A73294D959B1}"/>
    <cellStyle name="Normal 3 5 11 3" xfId="34189" xr:uid="{8B385280-6CE2-4698-9869-9880649DAD95}"/>
    <cellStyle name="Normal 3 5 11_AVA DVA EL" xfId="34190" xr:uid="{AED3D1C9-5656-46E2-8C87-1D3335FD999D}"/>
    <cellStyle name="Normal 3 5 12" xfId="34191" xr:uid="{4CEA2958-5734-4674-B7A0-A33FD690ED28}"/>
    <cellStyle name="Normal 3 5 2" xfId="34192" xr:uid="{E55C9B92-EA8B-4EA0-8BEA-0B1DB45BB99F}"/>
    <cellStyle name="Normal 3 5 2 10" xfId="34193" xr:uid="{63997846-9A72-41BB-A926-C5C9B79EFDF3}"/>
    <cellStyle name="Normal 3 5 2 10 2" xfId="34194" xr:uid="{065CD705-AF30-49CC-A76F-A4AC422F800F}"/>
    <cellStyle name="Normal 3 5 2 10 3" xfId="34195" xr:uid="{0BEEA9C5-2DCF-4B0F-9974-AA554F84B6EA}"/>
    <cellStyle name="Normal 3 5 2 10_AVA DVA EL" xfId="34196" xr:uid="{4FA6C535-ED0D-4095-B6D0-715D62E57585}"/>
    <cellStyle name="Normal 3 5 2 11" xfId="34197" xr:uid="{9971412E-13BB-4620-83C9-C45243E3E8C5}"/>
    <cellStyle name="Normal 3 5 2 12" xfId="34198" xr:uid="{6920503C-95DC-49C7-B143-6BA00677243C}"/>
    <cellStyle name="Normal 3 5 2 2" xfId="34199" xr:uid="{6CC8A0DE-2657-49B9-B5F0-1AD1E232AC1A}"/>
    <cellStyle name="Normal 3 5 2 2 2" xfId="34200" xr:uid="{B1CACD3E-C749-4D0D-BA30-DABA01C41BD4}"/>
    <cellStyle name="Normal 3 5 2 2 2 2" xfId="34201" xr:uid="{2C070E14-EFF2-4842-A4F8-DA509B1B8318}"/>
    <cellStyle name="Normal 3 5 2 2 2 3" xfId="34202" xr:uid="{399BBDAB-2FD7-4B66-A746-F9D79669D269}"/>
    <cellStyle name="Normal 3 5 2 2 2_AVA DVA EL" xfId="34203" xr:uid="{B43F9314-C506-4B42-84D1-36BA5B46FF42}"/>
    <cellStyle name="Normal 3 5 2 2 3" xfId="34204" xr:uid="{F6D75E43-B180-43F8-9479-56F49B736469}"/>
    <cellStyle name="Normal 3 5 2 2 3 2" xfId="34205" xr:uid="{56A1821A-E171-4FD0-9627-F4EC0C268FFF}"/>
    <cellStyle name="Normal 3 5 2 2 3 3" xfId="34206" xr:uid="{C1955D35-B65A-4D22-A7E2-F220B4CEB6DC}"/>
    <cellStyle name="Normal 3 5 2 2 3_AVA DVA EL" xfId="34207" xr:uid="{EC6BE544-2ADF-43BD-8140-A57CF31CD40F}"/>
    <cellStyle name="Normal 3 5 2 2 4" xfId="34208" xr:uid="{86AA1668-0977-447E-B436-0B1A75D6C828}"/>
    <cellStyle name="Normal 3 5 2 2 5" xfId="34209" xr:uid="{7322AEAA-E413-4E92-A88D-80075603DBE4}"/>
    <cellStyle name="Normal 3 5 2 2_AVA DVA EL" xfId="34210" xr:uid="{A242BA46-32D2-4AD7-A93E-032ACF065525}"/>
    <cellStyle name="Normal 3 5 2 3" xfId="34211" xr:uid="{D1695283-D629-4D3E-8565-3078A86434E0}"/>
    <cellStyle name="Normal 3 5 2 3 2" xfId="34212" xr:uid="{707163E6-F23C-4DC5-A51F-8F9319CA4C24}"/>
    <cellStyle name="Normal 3 5 2 3 3" xfId="34213" xr:uid="{057D1151-493F-4AEF-B17A-9AA43AF9DB45}"/>
    <cellStyle name="Normal 3 5 2 3_AVA DVA EL" xfId="34214" xr:uid="{8BEF3FE5-7659-4680-881B-836722B6BE09}"/>
    <cellStyle name="Normal 3 5 2 4" xfId="34215" xr:uid="{08A32F93-23AD-4897-9998-27EBFAB585E5}"/>
    <cellStyle name="Normal 3 5 2 4 2" xfId="34216" xr:uid="{2D9D1886-CA1B-4E4B-BA44-EAACE4A7AC95}"/>
    <cellStyle name="Normal 3 5 2 4 3" xfId="34217" xr:uid="{0B27F702-63E2-44CD-A704-CF633553CF93}"/>
    <cellStyle name="Normal 3 5 2 4_AVA DVA EL" xfId="34218" xr:uid="{B4D4D02F-BF99-4395-859B-3E4FD5F5B827}"/>
    <cellStyle name="Normal 3 5 2 5" xfId="34219" xr:uid="{754D3394-DD35-4963-8CDB-9DF45364C38F}"/>
    <cellStyle name="Normal 3 5 2 5 2" xfId="34220" xr:uid="{FDFE7E1A-8A0C-414F-BF81-3A0DB2D58091}"/>
    <cellStyle name="Normal 3 5 2 5 3" xfId="34221" xr:uid="{3A8BD0B7-D600-4EA8-BBF6-C28E6EF3B58D}"/>
    <cellStyle name="Normal 3 5 2 5_AVA DVA EL" xfId="34222" xr:uid="{76040019-5A9A-45CD-AA05-1D5D6AAA627A}"/>
    <cellStyle name="Normal 3 5 2 6" xfId="34223" xr:uid="{17775937-B455-424E-BC0A-7CCA80679383}"/>
    <cellStyle name="Normal 3 5 2 6 2" xfId="34224" xr:uid="{B9AE3043-0E94-407A-A735-3659DB7B75A7}"/>
    <cellStyle name="Normal 3 5 2 6 3" xfId="34225" xr:uid="{0E82BD88-C5A0-45E4-848B-E53024749702}"/>
    <cellStyle name="Normal 3 5 2 6_AVA DVA EL" xfId="34226" xr:uid="{8400126C-0C15-4717-ACD5-C9643E64FA9F}"/>
    <cellStyle name="Normal 3 5 2 7" xfId="34227" xr:uid="{6AE07A9C-BC62-4757-AB44-900F36C5AC76}"/>
    <cellStyle name="Normal 3 5 2 7 2" xfId="34228" xr:uid="{20547E9B-3AA4-4DB0-AB04-427F4B5D24B5}"/>
    <cellStyle name="Normal 3 5 2 7 3" xfId="34229" xr:uid="{16ABDD02-B792-44D8-9AEF-BB7305884CBB}"/>
    <cellStyle name="Normal 3 5 2 7_AVA DVA EL" xfId="34230" xr:uid="{496C4BEE-AE3C-4E5E-9D0F-81B5BFD1B63C}"/>
    <cellStyle name="Normal 3 5 2 8" xfId="34231" xr:uid="{59361AE6-CC76-4546-8B16-FBAE108C5B62}"/>
    <cellStyle name="Normal 3 5 2 8 2" xfId="34232" xr:uid="{4A5A67AE-1506-4EEF-8AD1-6527591525CA}"/>
    <cellStyle name="Normal 3 5 2 8 3" xfId="34233" xr:uid="{D3D70508-3C12-4FAC-9513-40E9DF4D6AD4}"/>
    <cellStyle name="Normal 3 5 2 8_AVA DVA EL" xfId="34234" xr:uid="{32D1649E-8272-4840-9F85-30052D94C995}"/>
    <cellStyle name="Normal 3 5 2 9" xfId="34235" xr:uid="{5E839267-AB7F-4917-9F05-248424DEEFD4}"/>
    <cellStyle name="Normal 3 5 2 9 2" xfId="34236" xr:uid="{38409386-1714-4E2F-B19B-60B598BF54E0}"/>
    <cellStyle name="Normal 3 5 2 9 3" xfId="34237" xr:uid="{CAEE9675-EFB3-44BE-99F2-A4D45B6F4C54}"/>
    <cellStyle name="Normal 3 5 2 9_AVA DVA EL" xfId="34238" xr:uid="{666FBF04-B0CE-46AB-8159-A5ABE81E7963}"/>
    <cellStyle name="Normal 3 5 2_AVA DVA EL" xfId="34239" xr:uid="{DD3CD208-6180-46A1-9661-34E42ED2F72A}"/>
    <cellStyle name="Normal 3 5 3" xfId="34240" xr:uid="{31E17441-E0B9-41CB-B467-6BBC3E832990}"/>
    <cellStyle name="Normal 3 5 3 2" xfId="34241" xr:uid="{5FDA80AD-BA95-4EF2-B4F2-55E48D91F190}"/>
    <cellStyle name="Normal 3 5 3 2 2" xfId="34242" xr:uid="{70BAEFCD-8FA6-4E9E-8233-718510E7B308}"/>
    <cellStyle name="Normal 3 5 3 2 3" xfId="34243" xr:uid="{2FFE3A9C-C7F3-4A4C-8B70-89160FB580F4}"/>
    <cellStyle name="Normal 3 5 3 2_AVA DVA EL" xfId="34244" xr:uid="{59FF80E2-68E4-4CA2-9C0A-BF5F316BE0F0}"/>
    <cellStyle name="Normal 3 5 3 3" xfId="34245" xr:uid="{D61DF7D2-C38D-4687-A5DA-A93EE8A23818}"/>
    <cellStyle name="Normal 3 5 3 3 2" xfId="34246" xr:uid="{23218AC0-633F-42C6-8D69-D7752A3F8BAB}"/>
    <cellStyle name="Normal 3 5 3 3 3" xfId="34247" xr:uid="{AEB6FF34-395D-41CC-AE35-83919DE3CC47}"/>
    <cellStyle name="Normal 3 5 3 3_AVA DVA EL" xfId="34248" xr:uid="{BEEB3E02-A6EE-4D86-AF5F-D803300D0DBF}"/>
    <cellStyle name="Normal 3 5 3 4" xfId="34249" xr:uid="{5B1CE846-442D-4BC1-816E-07080A5AA89C}"/>
    <cellStyle name="Normal 3 5 3 5" xfId="34250" xr:uid="{870A29AF-7021-4BAB-A05B-39A587159590}"/>
    <cellStyle name="Normal 3 5 3_AVA DVA EL" xfId="34251" xr:uid="{1D9EE0D3-969D-4024-A56B-4CCA9A67565E}"/>
    <cellStyle name="Normal 3 5 4" xfId="34252" xr:uid="{0FC7970B-CA53-4197-83DF-EEFEAA7035E5}"/>
    <cellStyle name="Normal 3 5 4 2" xfId="34253" xr:uid="{6BFA4D87-4908-4282-BB5F-6A44632E18E9}"/>
    <cellStyle name="Normal 3 5 4 3" xfId="34254" xr:uid="{8FF3DDAF-1741-495F-AD84-2CEF8717B02E}"/>
    <cellStyle name="Normal 3 5 4_AVA DVA EL" xfId="34255" xr:uid="{70A1CDB9-8FCE-43E6-B1AB-5E1C434AF4DA}"/>
    <cellStyle name="Normal 3 5 5" xfId="34256" xr:uid="{4247F679-5DCF-4450-BA0D-5E7AE82F3D9B}"/>
    <cellStyle name="Normal 3 5 5 2" xfId="34257" xr:uid="{61E18FE0-2A45-44BB-9587-804355C90B55}"/>
    <cellStyle name="Normal 3 5 5 3" xfId="34258" xr:uid="{F621FFC0-A141-48BA-ACF1-F16E2785E8F8}"/>
    <cellStyle name="Normal 3 5 5_AVA DVA EL" xfId="34259" xr:uid="{616A535D-47DB-4B6D-BD65-91E29072E7A4}"/>
    <cellStyle name="Normal 3 5 6" xfId="34260" xr:uid="{2E3F82DE-4230-4174-8E36-844DE25CD8E2}"/>
    <cellStyle name="Normal 3 5 6 2" xfId="34261" xr:uid="{ED0E738A-206E-4576-ADFE-FD0B461CF6DA}"/>
    <cellStyle name="Normal 3 5 6 3" xfId="34262" xr:uid="{CD54BC0E-C4CC-4F49-9C4B-EEADD2F48617}"/>
    <cellStyle name="Normal 3 5 6_AVA DVA EL" xfId="34263" xr:uid="{99E3CDB3-899A-4065-B391-A2ECB32E520E}"/>
    <cellStyle name="Normal 3 5 7" xfId="34264" xr:uid="{E72DA254-023F-48B4-BA25-471FD38CD8B0}"/>
    <cellStyle name="Normal 3 5 7 2" xfId="34265" xr:uid="{10B61A0B-63B2-4D41-A694-B8B8A0E26FE1}"/>
    <cellStyle name="Normal 3 5 7 3" xfId="34266" xr:uid="{B1E9D50A-D189-4625-9762-E31FFCA05084}"/>
    <cellStyle name="Normal 3 5 7_AVA DVA EL" xfId="34267" xr:uid="{B69D3C3E-DCB2-44E0-A94F-B9DEEDD6C4C7}"/>
    <cellStyle name="Normal 3 5 8" xfId="34268" xr:uid="{8CF3A5E3-1884-4869-AC43-FE1F2EFAAA63}"/>
    <cellStyle name="Normal 3 5 8 2" xfId="34269" xr:uid="{F0BF5C68-7970-43DD-AEF2-D085AFADF70E}"/>
    <cellStyle name="Normal 3 5 8 3" xfId="34270" xr:uid="{EC162B75-76D0-4734-AE5F-AB79F4C5A011}"/>
    <cellStyle name="Normal 3 5 8_AVA DVA EL" xfId="34271" xr:uid="{D4C615C8-F573-4F01-AF7B-40369F22169F}"/>
    <cellStyle name="Normal 3 5 9" xfId="34272" xr:uid="{C3006ACC-D55F-494A-9C3B-3939476791DD}"/>
    <cellStyle name="Normal 3 5 9 2" xfId="34273" xr:uid="{CC15ECF2-384A-465B-AB6C-86719D20091D}"/>
    <cellStyle name="Normal 3 5 9 3" xfId="34274" xr:uid="{EE71D4AB-812F-4FE6-AA0D-66A1D2C4894D}"/>
    <cellStyle name="Normal 3 5 9_AVA DVA EL" xfId="34275" xr:uid="{79C85AC1-0A40-4D5E-B1BB-354700CDE66D}"/>
    <cellStyle name="Normal 3 5_AVA DVA EL" xfId="34276" xr:uid="{D281785B-723B-4010-8333-0FA9275591A7}"/>
    <cellStyle name="Normal 3 6" xfId="8156" xr:uid="{3F49CB6F-45A6-4302-B7E4-EFD4C29286AC}"/>
    <cellStyle name="Normal 3 6 2" xfId="34277" xr:uid="{0A392C2B-8DA4-4D39-BB1E-2FFE2ACA6528}"/>
    <cellStyle name="Normal 3 6 2 2" xfId="34278" xr:uid="{68F178DC-D897-40AD-A61E-F61BB315152E}"/>
    <cellStyle name="Normal 3 6 2 3" xfId="34279" xr:uid="{8FC3482E-0850-4BDE-8DBD-0A79F2BD3B26}"/>
    <cellStyle name="Normal 3 6 2_AVA DVA EL" xfId="34280" xr:uid="{39A19C51-E10E-4D7B-808E-BE4C7B5574AE}"/>
    <cellStyle name="Normal 3 6 3" xfId="34281" xr:uid="{D62AB6C4-8FF4-41D9-AEE7-7483DBBCA378}"/>
    <cellStyle name="Normal 3 6_AVA DVA EL" xfId="34282" xr:uid="{85D622C1-E7E2-4F6C-A139-AFE886B71231}"/>
    <cellStyle name="Normal 3 7" xfId="8157" xr:uid="{10CC36B1-CFFF-4474-9CD8-6B8CC0F7A9C7}"/>
    <cellStyle name="Normal 3 7 2" xfId="34283" xr:uid="{6EE8E38E-9B31-4143-9B8B-EB952F1A6F75}"/>
    <cellStyle name="Normal 3 7 2 2" xfId="34284" xr:uid="{E24AACB2-D6B3-4B4E-9AE2-7EA3AAEB6E68}"/>
    <cellStyle name="Normal 3 7 2 3" xfId="34285" xr:uid="{8C50A4C7-B9CB-4C0E-8C24-7FA6745D7D90}"/>
    <cellStyle name="Normal 3 7 2_AVA DVA EL" xfId="34286" xr:uid="{FB3A5ACD-B7A3-47DD-86EF-4CACD7E7E33C}"/>
    <cellStyle name="Normal 3 7 3" xfId="34287" xr:uid="{FE8DE01B-CB86-4EC5-9242-3A4F00C4CBE5}"/>
    <cellStyle name="Normal 3 7_AVA DVA EL" xfId="34288" xr:uid="{D0E4EE3C-6DE9-470D-92DD-F3EC6291B26E}"/>
    <cellStyle name="Normal 3 8" xfId="8158" xr:uid="{3E9F782E-F10A-4F6F-AA54-52484EC93D49}"/>
    <cellStyle name="Normal 3 8 2" xfId="34289" xr:uid="{A6027457-72F2-44B6-8137-B0B199898838}"/>
    <cellStyle name="Normal 3 8 2 2" xfId="34290" xr:uid="{EFC77194-037F-4D71-BCE9-5FEBE403CDCC}"/>
    <cellStyle name="Normal 3 8 2 3" xfId="34291" xr:uid="{6812B66F-5676-4971-A48C-AEB20BFE771F}"/>
    <cellStyle name="Normal 3 8 2_AVA DVA EL" xfId="34292" xr:uid="{D3F3A607-3A69-4C5A-B062-4D860D437926}"/>
    <cellStyle name="Normal 3 8 3" xfId="34293" xr:uid="{FC744E48-2850-4F09-BB5E-FB03C9B0EE4D}"/>
    <cellStyle name="Normal 3 8_AVA DVA EL" xfId="34294" xr:uid="{00F70807-EA31-4273-9718-0FCAFBC9A139}"/>
    <cellStyle name="Normal 3 9" xfId="8159" xr:uid="{5003D001-2169-4674-8C4D-E27ABAFDAA1B}"/>
    <cellStyle name="Normal 3 9 2" xfId="34295" xr:uid="{045FFF51-0FE4-41F3-8F7A-6D1AABAC003E}"/>
    <cellStyle name="Normal 3 9_AVA DVA EL" xfId="34296" xr:uid="{5A81FDF3-4120-4C4F-92A1-14412C75E30D}"/>
    <cellStyle name="Normal 3_~1520012" xfId="34297"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36" xr:uid="{57AE741C-800F-43A0-8186-980F3AEEA231}"/>
    <cellStyle name="Normal 30 2_AVA DVA EL" xfId="34298" xr:uid="{A33A1436-7F9D-487C-BAB6-3D50A66D25BD}"/>
    <cellStyle name="Normal 30 3" xfId="8164" xr:uid="{F66E1012-6F22-40DF-BE6A-85A4539F9D83}"/>
    <cellStyle name="Normal 30 3 2" xfId="34299" xr:uid="{72623CE9-8ACD-47E0-8DC9-94CD3BEE6821}"/>
    <cellStyle name="Normal 30 3 3" xfId="34300" xr:uid="{D6608421-D83D-4C38-9CC8-DB103DAB835C}"/>
    <cellStyle name="Normal 30 3_AVA DVA EL" xfId="34301" xr:uid="{EC2F6DA2-FA54-446D-BC65-D76F1F0DFEBD}"/>
    <cellStyle name="Normal 30 4" xfId="8165" xr:uid="{3E7AF4F0-B154-4AC6-B0E6-1AE432569C9A}"/>
    <cellStyle name="Normal 30 4 2" xfId="41637" xr:uid="{FBE1E452-A08A-47A5-BE11-7273E65F831A}"/>
    <cellStyle name="Normal 30 4_Factbook" xfId="41638" xr:uid="{45CF76F5-84BE-455A-9A1D-334CD1588A5F}"/>
    <cellStyle name="Normal 30 5" xfId="28" xr:uid="{B7AFDDDD-38CB-4286-93C9-0C618CAA109D}"/>
    <cellStyle name="Normal 30 6" xfId="41639" xr:uid="{ED6C1B30-6B9B-45C1-897F-6885A55CE81B}"/>
    <cellStyle name="Normal 30_Adj_comprehensive_income" xfId="41640" xr:uid="{82831D7D-CE14-43EF-9084-53CF1482B6AE}"/>
    <cellStyle name="Normal 31" xfId="8166" xr:uid="{A18A4676-FBEA-429E-AB00-765F0E6E0A53}"/>
    <cellStyle name="Normal 31 2" xfId="8167" xr:uid="{8539C98C-D135-41F2-97A6-5059E722EEB0}"/>
    <cellStyle name="Normal 31 2 2" xfId="34302" xr:uid="{6778B41B-9CB8-4B44-A18C-EFB3D96077E2}"/>
    <cellStyle name="Normal 31 2_AVA DVA EL" xfId="34303" xr:uid="{C1F7470B-2396-4E7D-B8AF-5EC2840C26DD}"/>
    <cellStyle name="Normal 31 3" xfId="8168" xr:uid="{F5393C20-3FA2-4A94-949D-F92C13918D89}"/>
    <cellStyle name="Normal 31 3 2" xfId="34304" xr:uid="{D995D999-E54D-495D-97B7-5E1722AD64CA}"/>
    <cellStyle name="Normal 31 3 3" xfId="34305" xr:uid="{B6BF8EEA-2887-4989-B317-A21A12EDFA58}"/>
    <cellStyle name="Normal 31 3_AVA DVA EL" xfId="34306" xr:uid="{71DB3A81-0577-4E22-86BB-3CC18D00E645}"/>
    <cellStyle name="Normal 31 4" xfId="34307" xr:uid="{6F493021-2666-44EC-ACA3-D0E80C3101A1}"/>
    <cellStyle name="Normal 31 5" xfId="41641" xr:uid="{DBEE366F-2164-422E-82C0-0C002719602F}"/>
    <cellStyle name="Normal 31_Adj_comprehensive_income" xfId="41642" xr:uid="{0B5BF08A-361F-414C-AC5C-54887EB774AA}"/>
    <cellStyle name="Normal 32" xfId="8169" xr:uid="{836C33B7-B8A4-4828-935B-6876D4BDB744}"/>
    <cellStyle name="Normal 32 2" xfId="8170" xr:uid="{8589BA68-FF70-4459-897C-A2D8BD49A33B}"/>
    <cellStyle name="Normal 32 2 2" xfId="34308" xr:uid="{5BFC9229-4776-491B-8422-629258E6B0C8}"/>
    <cellStyle name="Normal 32 2 2 2" xfId="34309" xr:uid="{6A37C8F5-9757-428C-B88C-F05BA374BFFB}"/>
    <cellStyle name="Normal 32 2 2 3" xfId="34310" xr:uid="{DE32A61E-16BB-4E5A-985F-9F652BB373E9}"/>
    <cellStyle name="Normal 32 2 2_AVA DVA EL" xfId="34311" xr:uid="{2F4FD457-FDC7-405E-A288-0FF585AD21DA}"/>
    <cellStyle name="Normal 32 2_Balanse bankkonsern" xfId="34312" xr:uid="{E3637AA6-712A-4798-8A79-B6B14BA2062B}"/>
    <cellStyle name="Normal 32 3" xfId="8171" xr:uid="{B2B9DCE4-425F-4EA5-96ED-D444D91D48F9}"/>
    <cellStyle name="Normal 32 3 2" xfId="34313" xr:uid="{C000A711-EECB-4122-9516-4E9DDC339381}"/>
    <cellStyle name="Normal 32 3 3" xfId="34314" xr:uid="{8E046035-B04C-4C1B-8737-FF6211B94BD0}"/>
    <cellStyle name="Normal 32 3_AVA DVA EL" xfId="34315" xr:uid="{5AA3FAD0-228F-4DC5-AECE-BF40EECF4EB2}"/>
    <cellStyle name="Normal 32 4" xfId="34316" xr:uid="{013910FD-5F14-4B55-B72D-D2B7C2B9EFA0}"/>
    <cellStyle name="Normal 32 4 2" xfId="34317" xr:uid="{EFC80186-CA22-40EA-AF81-35062BD594F8}"/>
    <cellStyle name="Normal 32 4 3" xfId="34318" xr:uid="{D401CCB0-1EAE-47A6-829E-9ADB5D5870A3}"/>
    <cellStyle name="Normal 32 4_AVA DVA EL" xfId="34319" xr:uid="{6B0D31F1-75AC-4719-9E16-084FE5D53789}"/>
    <cellStyle name="Normal 32 5" xfId="41643" xr:uid="{2F306D8C-9D32-475D-B301-3C01DD83839D}"/>
    <cellStyle name="Normal 32 6" xfId="41644" xr:uid="{69DB9E0C-C544-404A-9DD9-0BE6B18C605C}"/>
    <cellStyle name="Normal 32_Adj_comprehensive_income" xfId="41645" xr:uid="{796A4C8A-2713-45D5-ACA2-02E8C3A31939}"/>
    <cellStyle name="Normal 33" xfId="8172" xr:uid="{C61628D6-712D-4225-B181-1F4BAA0EF803}"/>
    <cellStyle name="Normal 33 2" xfId="8173" xr:uid="{BB61430D-1926-47E3-89B5-CB7660DE4A5D}"/>
    <cellStyle name="Normal 33 2 2" xfId="34320" xr:uid="{C232D72F-0176-457E-98E8-7C6275AA02D6}"/>
    <cellStyle name="Normal 33 2 3" xfId="34321" xr:uid="{7E7B04AA-A4D7-44E0-8A4A-0B62009FA491}"/>
    <cellStyle name="Normal 33 2_AVA DVA EL" xfId="34322" xr:uid="{C2541DE3-2BBC-4A9F-B29D-398A6FB8C0F2}"/>
    <cellStyle name="Normal 33 3" xfId="8174" xr:uid="{DDA09821-1238-4C6B-9160-36D03991CED2}"/>
    <cellStyle name="Normal 33 3 2" xfId="41646" xr:uid="{05C8C445-9B5B-4648-A5D6-5A0A21798BE7}"/>
    <cellStyle name="Normal 33 3_Factbook" xfId="41647" xr:uid="{0C0B6D8E-8A2C-4F2E-837E-2A0FE2DCAD13}"/>
    <cellStyle name="Normal 33 4" xfId="41648" xr:uid="{823A212B-B996-42E6-83E3-0C701976BD48}"/>
    <cellStyle name="Normal 33 5" xfId="41649" xr:uid="{7D82356E-84CB-4BCB-8B0B-4650992420D4}"/>
    <cellStyle name="Normal 33 6" xfId="41650" xr:uid="{F7FFF872-FD67-4C75-A9D2-C58F30A9C9F9}"/>
    <cellStyle name="Normal 33_Adj_comprehensive_income" xfId="41651" xr:uid="{F08AD1EA-D406-4EB0-996C-DB37F563E334}"/>
    <cellStyle name="Normal 34" xfId="8175" xr:uid="{89BEB2FD-22A8-4756-9F37-8E3E35CA6E83}"/>
    <cellStyle name="Normal 34 2" xfId="8176" xr:uid="{94150C10-89C3-499C-BDD3-BD5DCB8646CE}"/>
    <cellStyle name="Normal 34 2 2" xfId="34323" xr:uid="{F088DF5E-62EA-4510-AA2E-86C16D790A40}"/>
    <cellStyle name="Normal 34 2 3" xfId="34324" xr:uid="{9267A4C9-7A63-4382-9289-9FD4E6FF9931}"/>
    <cellStyle name="Normal 34 2_AVA DVA EL" xfId="34325" xr:uid="{59291AB6-BED8-4065-8B8E-60C71D3CC126}"/>
    <cellStyle name="Normal 34 3" xfId="8177" xr:uid="{F16B988F-B4B1-48B0-9695-ADA425ACD8E8}"/>
    <cellStyle name="Normal 34 4" xfId="41652" xr:uid="{51EFFB80-A4A2-46F6-BF8B-745059FA342A}"/>
    <cellStyle name="Normal 34_Adj_comprehensive_income" xfId="41653" xr:uid="{89E45105-D127-4757-82A7-72561108CD56}"/>
    <cellStyle name="Normal 35" xfId="8178" xr:uid="{012C69DC-E9E2-48FA-A0F4-81E59B2962EA}"/>
    <cellStyle name="Normal 35 2" xfId="8179" xr:uid="{79120B8B-33F1-4BDA-A489-41C8F5242E20}"/>
    <cellStyle name="Normal 35 2 2" xfId="34326" xr:uid="{0C02B5F9-5230-45BA-A990-4298B7688775}"/>
    <cellStyle name="Normal 35 2 3" xfId="34327" xr:uid="{E5CC59EB-0B9E-4F38-B47F-8A5544B70250}"/>
    <cellStyle name="Normal 35 2_AVA DVA EL" xfId="34328" xr:uid="{540E76E8-C878-4A34-95DD-F62FEE5B375B}"/>
    <cellStyle name="Normal 35 3" xfId="34329" xr:uid="{8069CB1B-12CB-4660-95F7-7461D5096BA1}"/>
    <cellStyle name="Normal 35 3 2" xfId="34330" xr:uid="{FA20B3DA-A94F-43E8-94C5-49498E428150}"/>
    <cellStyle name="Normal 35 3 3" xfId="34331" xr:uid="{C4B31460-47F9-49D7-B5A3-B8F3D4F121D6}"/>
    <cellStyle name="Normal 35 3_AVA DVA EL" xfId="34332" xr:uid="{7CBF6CD4-3660-4613-8830-968896F4910B}"/>
    <cellStyle name="Normal 35 4" xfId="34333" xr:uid="{4A86C03F-9E4A-43B4-ABA5-68B7931FBC36}"/>
    <cellStyle name="Normal 35 4 2" xfId="34334" xr:uid="{B5E8E4F4-1D4A-4B15-9B5B-305CF11205EB}"/>
    <cellStyle name="Normal 35 4 3" xfId="34335" xr:uid="{4229C0EC-5481-4600-AEA2-25DFC40C5C35}"/>
    <cellStyle name="Normal 35 4_AVA DVA EL" xfId="34336" xr:uid="{BCFBD32C-EC13-4050-936F-8C850CE698CA}"/>
    <cellStyle name="Normal 35 5" xfId="34337" xr:uid="{BB5DA6C6-14E6-4288-818D-C486D4499575}"/>
    <cellStyle name="Normal 35 5 2" xfId="34338" xr:uid="{FAA290B0-9CC8-41E5-9D33-8967F5B36389}"/>
    <cellStyle name="Normal 35 5 3" xfId="34339" xr:uid="{1C137D64-18EC-4BEF-9DF5-049C2461DCD6}"/>
    <cellStyle name="Normal 35 5_AVA DVA EL" xfId="34340" xr:uid="{6839E605-D935-46C3-AB83-9A08F508F074}"/>
    <cellStyle name="Normal 35 6" xfId="34341" xr:uid="{F6B67C16-F2CD-4419-9E00-87918975BD2D}"/>
    <cellStyle name="Normal 35_Adj_comprehensive_income" xfId="41654" xr:uid="{42FC5D39-D8B1-47DC-B7AE-0FE1B5393209}"/>
    <cellStyle name="Normal 36" xfId="8180" xr:uid="{062C988E-C0F1-4783-9FBF-B1906BA8AF33}"/>
    <cellStyle name="Normal 36 2" xfId="34342" xr:uid="{CD652688-88C9-4E01-A768-D35C137E31BA}"/>
    <cellStyle name="Normal 36 2 2" xfId="34343" xr:uid="{D84498C6-4F19-40FC-B1BE-6D96E7AADF3F}"/>
    <cellStyle name="Normal 36 2 2 2" xfId="34344" xr:uid="{B8CF055F-8611-47C7-9A39-32CA43829034}"/>
    <cellStyle name="Normal 36 2 2 3" xfId="34345" xr:uid="{DB47C96C-76E6-48A6-8CDB-BACD5A915098}"/>
    <cellStyle name="Normal 36 2 2_AVA DVA EL" xfId="34346" xr:uid="{2840FA8C-30A6-40E4-A282-3AB783166742}"/>
    <cellStyle name="Normal 36 2 3" xfId="34347" xr:uid="{647DBE2F-4BC9-44BD-A5C4-63E71715DFA1}"/>
    <cellStyle name="Normal 36 2 4" xfId="34348" xr:uid="{0361DDFD-A251-48E1-B4C6-5E6AE8DE43DC}"/>
    <cellStyle name="Normal 36 2_AVA DVA EL" xfId="34349" xr:uid="{E406EA12-29B0-4087-BD05-EF73E0405F90}"/>
    <cellStyle name="Normal 36 3" xfId="34350" xr:uid="{23CA2701-743D-4CB9-AEC8-05F4FF00BAC9}"/>
    <cellStyle name="Normal 36 3 2" xfId="34351" xr:uid="{C7F8CE47-B795-46F0-95A9-C1B9438102A1}"/>
    <cellStyle name="Normal 36 3 3" xfId="34352" xr:uid="{FE8D23A6-B29A-4B57-B7C0-AE27969F9F1B}"/>
    <cellStyle name="Normal 36 3_AVA DVA EL" xfId="34353" xr:uid="{ABB09D1C-33C0-4B85-90B8-6C27AAA32E50}"/>
    <cellStyle name="Normal 36 4" xfId="34354" xr:uid="{01C948F3-EFDF-4BBD-AB44-55960DD59C89}"/>
    <cellStyle name="Normal 36 4 2" xfId="34355" xr:uid="{C460FEF8-5877-49A1-ABE9-A339DC2364C1}"/>
    <cellStyle name="Normal 36 4 3" xfId="34356" xr:uid="{0DFB7C71-6E28-466A-A93F-097954D84CFC}"/>
    <cellStyle name="Normal 36 4_AVA DVA EL" xfId="34357" xr:uid="{50BAF1CE-C837-4FC3-8711-FAFF1C97DD09}"/>
    <cellStyle name="Normal 36 5" xfId="34358" xr:uid="{0D2DFAC7-D7D0-40BE-AD41-B4B39C6A556E}"/>
    <cellStyle name="Normal 36 5 2" xfId="34359" xr:uid="{C614298C-E54D-48F6-87D8-BEE5C0274743}"/>
    <cellStyle name="Normal 36 5 3" xfId="34360" xr:uid="{B64B3F65-32EC-4943-A52A-7FC2F95C81E6}"/>
    <cellStyle name="Normal 36 5_AVA DVA EL" xfId="34361" xr:uid="{6C5A3C81-08BF-4E8D-9B19-B52957043BD0}"/>
    <cellStyle name="Normal 36 6" xfId="34362" xr:uid="{2D566AF4-721D-47CC-9670-C9EE22069D33}"/>
    <cellStyle name="Normal 36 6 2" xfId="34363" xr:uid="{AF195DCC-549D-4D2B-9188-B34E46E20D3C}"/>
    <cellStyle name="Normal 36 6 3" xfId="34364" xr:uid="{AC8B891F-B0E9-4448-83DA-4312EA111D1C}"/>
    <cellStyle name="Normal 36 6_AVA DVA EL" xfId="34365" xr:uid="{A7609A6D-62A3-46C7-A700-D1F6483B05CB}"/>
    <cellStyle name="Normal 36_Balanse bankkonsern" xfId="34366" xr:uid="{91F4F980-CE05-4BEB-A689-8BD4BD354DBC}"/>
    <cellStyle name="Normal 37" xfId="8181" xr:uid="{20F08F2A-96DC-459E-9C68-FE85015E9072}"/>
    <cellStyle name="Normal 37 2" xfId="34367" xr:uid="{36A8459D-01AB-4E60-A74A-8E74D199A849}"/>
    <cellStyle name="Normal 37 2 2" xfId="34368" xr:uid="{8894B57D-83E6-4633-8A51-D74237C5B0E8}"/>
    <cellStyle name="Normal 37 2 2 2" xfId="34369" xr:uid="{A00F5193-B54C-42FE-A40C-67C785D40D03}"/>
    <cellStyle name="Normal 37 2 2 3" xfId="34370" xr:uid="{C970C5B5-1487-4983-893E-9241BCBA2075}"/>
    <cellStyle name="Normal 37 2 2_AVA DVA EL" xfId="34371" xr:uid="{72A15C2A-C3AB-4AA8-A589-9B8C8404A7AF}"/>
    <cellStyle name="Normal 37 2 3" xfId="34372" xr:uid="{04C30602-2103-4607-B48A-AA11E35E572E}"/>
    <cellStyle name="Normal 37 2 4" xfId="34373" xr:uid="{706AD140-FB5E-48B5-9F8D-627DF1422AE6}"/>
    <cellStyle name="Normal 37 2_AVA DVA EL" xfId="34374" xr:uid="{8C3B2129-78FC-42D4-AA33-6642BD3B96EE}"/>
    <cellStyle name="Normal 37 3" xfId="34375" xr:uid="{21B0EA40-7F23-4B66-993C-E90A293FE5C1}"/>
    <cellStyle name="Normal 37 3 2" xfId="34376" xr:uid="{6DD1D171-00EE-422B-A1D7-61E6A4E82E1E}"/>
    <cellStyle name="Normal 37 3 3" xfId="34377" xr:uid="{8BF84A9C-15CB-4DB8-9CA9-070F5694D17A}"/>
    <cellStyle name="Normal 37 3_AVA DVA EL" xfId="34378" xr:uid="{CC6EABAD-2CC0-4EF4-A2B5-97EC1BE0EB70}"/>
    <cellStyle name="Normal 37 4" xfId="34379" xr:uid="{631AD256-0B33-4446-BD83-7C2B55FA9BE4}"/>
    <cellStyle name="Normal 37 4 2" xfId="34380" xr:uid="{507A2407-69D1-481E-9975-16E4442CD881}"/>
    <cellStyle name="Normal 37 4 3" xfId="34381" xr:uid="{61D68E70-D7E1-4659-8B4B-38CDD95A3BE4}"/>
    <cellStyle name="Normal 37 4_AVA DVA EL" xfId="34382" xr:uid="{62078621-44F5-46AC-A3C2-A333A50FB458}"/>
    <cellStyle name="Normal 37 5" xfId="34383" xr:uid="{CF87F9D7-4FE8-4F73-8F53-803E910F8921}"/>
    <cellStyle name="Normal 37 5 2" xfId="34384" xr:uid="{6B7095B6-DF13-424F-8FA7-2193733C03CC}"/>
    <cellStyle name="Normal 37 5 3" xfId="34385" xr:uid="{33BD4024-4B0E-447E-A9C0-C803D8CD91EE}"/>
    <cellStyle name="Normal 37 5_AVA DVA EL" xfId="34386" xr:uid="{CDB25E89-ED63-4EFA-A125-30BEF2F01C18}"/>
    <cellStyle name="Normal 37 6" xfId="34387" xr:uid="{04F4FDAB-2004-4BBC-B7B0-72C76AD2FDDD}"/>
    <cellStyle name="Normal 37 6 2" xfId="34388" xr:uid="{CC44D792-C526-41F9-96A0-684CE6A77380}"/>
    <cellStyle name="Normal 37 6 3" xfId="34389" xr:uid="{EE1D4BDA-6280-4C11-9188-44C3B2F42C91}"/>
    <cellStyle name="Normal 37 6_AVA DVA EL" xfId="34390" xr:uid="{036144CD-09DC-424D-B82F-EDE13B3CF193}"/>
    <cellStyle name="Normal 37 7" xfId="34391" xr:uid="{DC4E0E16-4073-42A0-9048-BAE8481A6BDE}"/>
    <cellStyle name="Normal 37_AVA DVA EL" xfId="34392" xr:uid="{E9CEE19D-D972-4318-AA72-D827A93547AA}"/>
    <cellStyle name="Normal 38" xfId="8182" xr:uid="{DA5C9CD8-A8B1-47D2-B7B9-4462601ECEBB}"/>
    <cellStyle name="Normal 38 2" xfId="34393" xr:uid="{55CAE241-27CB-498C-AB6A-ACD19760D801}"/>
    <cellStyle name="Normal 38 2 2" xfId="34394" xr:uid="{86FA0580-7B26-41B8-9105-F3083D5EA274}"/>
    <cellStyle name="Normal 38 2 3" xfId="34395" xr:uid="{FF736B6F-EECB-44B2-A1FC-9930AE34400A}"/>
    <cellStyle name="Normal 38 2_AVA DVA EL" xfId="34396" xr:uid="{89049756-5119-4E9B-9336-830AFD262CC4}"/>
    <cellStyle name="Normal 38 3" xfId="34397" xr:uid="{DCA69341-345F-4C1E-80E1-CEC5D2F532B9}"/>
    <cellStyle name="Normal 38 3 2" xfId="34398" xr:uid="{E552382F-B08E-49BE-8499-6FFA387A6F6D}"/>
    <cellStyle name="Normal 38 3 3" xfId="34399" xr:uid="{FE976487-D06F-4935-BA45-8EE7C36513AF}"/>
    <cellStyle name="Normal 38 3_AVA DVA EL" xfId="34400" xr:uid="{2C3531FD-2BC2-4746-8F6F-46420FBB7AE6}"/>
    <cellStyle name="Normal 38 4" xfId="34401" xr:uid="{7284098D-2C5C-47FB-A816-79729F786BED}"/>
    <cellStyle name="Normal 38 4 2" xfId="34402" xr:uid="{492A286B-CB1D-4103-AA66-2CE2040DB3B3}"/>
    <cellStyle name="Normal 38 4 3" xfId="34403" xr:uid="{334F1F82-1E8C-4D77-B094-AAAAAA88A72C}"/>
    <cellStyle name="Normal 38 4_AVA DVA EL" xfId="34404" xr:uid="{017FC05A-FC59-4992-B581-831A78206BEF}"/>
    <cellStyle name="Normal 38 5" xfId="34405" xr:uid="{EBE8A8D4-6B2C-47FA-B69D-3F3177CA550C}"/>
    <cellStyle name="Normal 38 5 2" xfId="34406" xr:uid="{55BE384D-1134-4F07-9826-228B067D7C9A}"/>
    <cellStyle name="Normal 38 5 3" xfId="34407" xr:uid="{4121B1A0-7136-4F1F-B33A-2D36ECB53127}"/>
    <cellStyle name="Normal 38 5_AVA DVA EL" xfId="34408" xr:uid="{EB30FAAB-8B43-44FE-BED5-3C0FD4869545}"/>
    <cellStyle name="Normal 38 6" xfId="34409" xr:uid="{06F4FBB1-2CFA-4100-9FC1-C082AD401C98}"/>
    <cellStyle name="Normal 38 6 2" xfId="34410" xr:uid="{2EAD98C7-7B31-4FDE-AEB3-0D065A188B0C}"/>
    <cellStyle name="Normal 38 6 3" xfId="34411" xr:uid="{7DA103FA-14F9-4BE4-858A-A32CBCDFB009}"/>
    <cellStyle name="Normal 38 6_AVA DVA EL" xfId="34412" xr:uid="{B1BCA1E5-234A-47FD-8A49-D9A7BEEBE991}"/>
    <cellStyle name="Normal 38 7" xfId="34413" xr:uid="{7F8A5E4D-FA4A-4DC9-9E42-1E687B0231B7}"/>
    <cellStyle name="Normal 38_AVA DVA EL" xfId="34414" xr:uid="{1B667CBB-7284-4988-B7E2-711B15F236A3}"/>
    <cellStyle name="Normal 39" xfId="8183" xr:uid="{627E8D80-4138-4DC6-A510-B491C0A0CB36}"/>
    <cellStyle name="Normal 39 2" xfId="34415" xr:uid="{37CEC640-1A2E-453E-9A73-A36291C6BD1F}"/>
    <cellStyle name="Normal 39 2 2" xfId="34416" xr:uid="{1B4AAB40-D1CB-4A43-9013-9A70A96977F4}"/>
    <cellStyle name="Normal 39 2 3" xfId="34417" xr:uid="{F9C8B690-858C-43E1-BD8C-F4720F716170}"/>
    <cellStyle name="Normal 39 2_AVA DVA EL" xfId="34418" xr:uid="{C11EEF51-F39A-4888-9FAF-C36AE0CDDCB3}"/>
    <cellStyle name="Normal 39 3" xfId="34419" xr:uid="{A263BDF8-80A3-4261-8663-8914982FA1FA}"/>
    <cellStyle name="Normal 39 3 2" xfId="34420" xr:uid="{B28B424B-3615-413B-820A-46B5477C9640}"/>
    <cellStyle name="Normal 39 3 3" xfId="34421" xr:uid="{3B83D442-80B2-4C47-9505-5FA5C19DD422}"/>
    <cellStyle name="Normal 39 3_AVA DVA EL" xfId="34422" xr:uid="{4CAF9C96-AB28-479E-8907-7F23D9FDC875}"/>
    <cellStyle name="Normal 39 4" xfId="34423" xr:uid="{E36234FE-7DCD-461A-BAB7-23CC4A343D42}"/>
    <cellStyle name="Normal 39 4 2" xfId="34424" xr:uid="{0DDFD556-BA3A-4B49-9D8E-28920D58249E}"/>
    <cellStyle name="Normal 39 4 3" xfId="34425" xr:uid="{2992E8AF-6C5C-402B-BC0B-6FAAC40E845E}"/>
    <cellStyle name="Normal 39 4_AVA DVA EL" xfId="34426" xr:uid="{D524E180-8B0B-40A9-A5F0-79434AFE1717}"/>
    <cellStyle name="Normal 39 5" xfId="34427" xr:uid="{E48754B7-5F1A-4566-9B5F-1B691870C691}"/>
    <cellStyle name="Normal 39 5 2" xfId="34428" xr:uid="{7B7CED70-9224-4F60-A12D-A9AC2C83C228}"/>
    <cellStyle name="Normal 39 5 3" xfId="34429" xr:uid="{F176F01C-AC1D-4DFF-8BFE-9F25CAA2FF9E}"/>
    <cellStyle name="Normal 39 5_AVA DVA EL" xfId="34430" xr:uid="{E041B4DD-16BA-44C2-9010-943E67F359B3}"/>
    <cellStyle name="Normal 39 6" xfId="34431" xr:uid="{EAC48BDA-FD74-40F6-B83E-0F624DEF7CC6}"/>
    <cellStyle name="Normal 39 6 2" xfId="34432" xr:uid="{8CC0782E-D6AD-40F2-B097-7D0DE1039317}"/>
    <cellStyle name="Normal 39 6 3" xfId="34433" xr:uid="{C73A9932-CE71-4489-8E96-69AA5187C222}"/>
    <cellStyle name="Normal 39 6_AVA DVA EL" xfId="34434" xr:uid="{CC3E6028-5715-49C7-AF2A-D2105583CCD9}"/>
    <cellStyle name="Normal 39 7" xfId="34435" xr:uid="{87E5F4EF-CFD5-43FA-831C-E9AC31F605E3}"/>
    <cellStyle name="Normal 39_AVA DVA EL" xfId="34436" xr:uid="{846613AA-FDD1-4261-BE5C-6E540415F3E5}"/>
    <cellStyle name="Normal 4" xfId="8184" xr:uid="{05EA2002-58CF-4687-8D78-7195E7C7F7C7}"/>
    <cellStyle name="Normal 4 10" xfId="8185" xr:uid="{4E48A5A8-221C-424A-8BFA-7DD3C5431859}"/>
    <cellStyle name="Normal 4 10 2" xfId="34437" xr:uid="{3C442479-EFAF-495E-90C0-8104A880FB2C}"/>
    <cellStyle name="Normal 4 10 2 2" xfId="34438" xr:uid="{29613683-AF2A-4F17-AA7C-6F0CCE99DBB4}"/>
    <cellStyle name="Normal 4 10 2 3" xfId="34439" xr:uid="{50386424-E77B-4E7B-88FA-2C9BD0292C27}"/>
    <cellStyle name="Normal 4 10 2_AVA DVA EL" xfId="34440" xr:uid="{619BD93F-586B-4F35-8E81-9D6A5B527DB8}"/>
    <cellStyle name="Normal 4 10 3" xfId="34441" xr:uid="{48CB99F6-2364-46CB-B988-F9FDFE2945C5}"/>
    <cellStyle name="Normal 4 10_AVA DVA EL" xfId="34442" xr:uid="{E2E97BFB-7FA1-4458-B6B7-75E1403F252D}"/>
    <cellStyle name="Normal 4 11" xfId="34443" xr:uid="{45FA41F5-4955-4A62-8AA5-77570B46202D}"/>
    <cellStyle name="Normal 4 11 2" xfId="34444" xr:uid="{1971C864-7D05-4DF9-9784-6606AFA9A8D5}"/>
    <cellStyle name="Normal 4 11 2 2" xfId="34445" xr:uid="{EA801F05-5140-4CE5-B9F6-E55AE6CBF5C9}"/>
    <cellStyle name="Normal 4 11 2 3" xfId="34446" xr:uid="{DEE798F0-36F6-46C1-8677-6B27BF94A955}"/>
    <cellStyle name="Normal 4 11 2_AVA DVA EL" xfId="34447" xr:uid="{04B6B701-8C49-4333-8ACC-187315AC6CAB}"/>
    <cellStyle name="Normal 4 11 3" xfId="34448" xr:uid="{09A7A853-778A-45EC-8661-AE4F785ED9AE}"/>
    <cellStyle name="Normal 4 11_AVA DVA EL" xfId="34449" xr:uid="{929D7F66-6870-4E4A-9E3C-EF35AAE0ADB7}"/>
    <cellStyle name="Normal 4 12" xfId="34450" xr:uid="{659A1470-2CA7-45F8-9588-7EDF5083F9E7}"/>
    <cellStyle name="Normal 4 12 2" xfId="34451" xr:uid="{538BC662-2FA7-4DA9-B89D-E420E19EEFF7}"/>
    <cellStyle name="Normal 4 12 2 2" xfId="34452" xr:uid="{4EAB737D-0F7D-4851-A5A0-773ADACF4442}"/>
    <cellStyle name="Normal 4 12 2 3" xfId="34453" xr:uid="{CC604E32-EF30-4EE9-BF5C-AC8BF0BD72DB}"/>
    <cellStyle name="Normal 4 12 2_AVA DVA EL" xfId="34454" xr:uid="{C00EBEE1-0532-45D1-9FDD-55755FFEFC5D}"/>
    <cellStyle name="Normal 4 12 3" xfId="34455" xr:uid="{F37BC812-7251-4065-A0F5-C547EA887806}"/>
    <cellStyle name="Normal 4 12_AVA DVA EL" xfId="34456" xr:uid="{8EA52022-2FBE-432A-97FF-706FE467FB38}"/>
    <cellStyle name="Normal 4 13" xfId="34457" xr:uid="{FE70FBBC-0823-491B-84B1-160709DD750B}"/>
    <cellStyle name="Normal 4 13 2" xfId="34458" xr:uid="{270DB611-CB66-4706-8604-9538E576FD02}"/>
    <cellStyle name="Normal 4 13 2 2" xfId="34459" xr:uid="{BE622B4D-5316-4AD5-A726-E71FF4EDDB66}"/>
    <cellStyle name="Normal 4 13 2 3" xfId="34460" xr:uid="{A7EB1318-E70F-4517-8282-5F2E8D6034BD}"/>
    <cellStyle name="Normal 4 13 2_AVA DVA EL" xfId="34461" xr:uid="{7F903CE5-F2E6-4336-BF8B-4F0E5B4B1AD9}"/>
    <cellStyle name="Normal 4 13 3" xfId="34462" xr:uid="{C45B2CCC-2862-4B64-93F2-4DAF0BFB75AC}"/>
    <cellStyle name="Normal 4 13_AVA DVA EL" xfId="34463" xr:uid="{B0040FD3-3576-4F5B-9857-96BED76733F8}"/>
    <cellStyle name="Normal 4 14" xfId="34464" xr:uid="{DE9FFEC6-DF82-4D70-AEC4-41A911B92D8D}"/>
    <cellStyle name="Normal 4 14 2" xfId="34465" xr:uid="{33E7A522-E0BB-4EA0-BB65-4B83F7178594}"/>
    <cellStyle name="Normal 4 14 2 2" xfId="34466" xr:uid="{6B056EBF-1717-4ABE-8436-8422015B6479}"/>
    <cellStyle name="Normal 4 14 2 3" xfId="34467" xr:uid="{254BA133-2F6B-43C6-A854-A60F5F368E19}"/>
    <cellStyle name="Normal 4 14 2_AVA DVA EL" xfId="34468" xr:uid="{835CC6F9-2161-47B0-B5B1-C1497D4B2F58}"/>
    <cellStyle name="Normal 4 14 3" xfId="34469" xr:uid="{4AE63753-EC3C-4A67-A8CB-B2FD9A4FBB8D}"/>
    <cellStyle name="Normal 4 14_AVA DVA EL" xfId="34470" xr:uid="{E37ACEBB-3C05-4035-8218-1C2FDBC0FF7D}"/>
    <cellStyle name="Normal 4 15" xfId="34471" xr:uid="{E1FD66A1-164F-4F07-87A1-7FB06F44B107}"/>
    <cellStyle name="Normal 4 15 2" xfId="34472" xr:uid="{E9DEEB68-9812-4D32-858F-0D09A8F21AC0}"/>
    <cellStyle name="Normal 4 15 2 2" xfId="34473" xr:uid="{064D1A52-EBC0-4D26-8202-8F24C4D8E605}"/>
    <cellStyle name="Normal 4 15 2 3" xfId="34474" xr:uid="{9A19068D-84B7-40F7-869A-47C2480FA89C}"/>
    <cellStyle name="Normal 4 15 2_AVA DVA EL" xfId="34475" xr:uid="{FEC4A148-A2E2-4D32-BEC5-49E5E89DB8B3}"/>
    <cellStyle name="Normal 4 15 3" xfId="34476" xr:uid="{803B56A8-E5B2-4256-AB62-9FCF9850A368}"/>
    <cellStyle name="Normal 4 15_AVA DVA EL" xfId="34477" xr:uid="{A67FC96F-0AE9-4387-A1F0-5BB149A6A9BA}"/>
    <cellStyle name="Normal 4 16" xfId="34478" xr:uid="{DA694E3B-C09E-4646-BAED-09F4B3473C8A}"/>
    <cellStyle name="Normal 4 16 2" xfId="34479" xr:uid="{4FF09C98-7B34-4510-B7B2-1E98020BAAA5}"/>
    <cellStyle name="Normal 4 16_AVA DVA EL" xfId="34480" xr:uid="{42C22C82-7878-4A23-BB8A-3FB5871E3881}"/>
    <cellStyle name="Normal 4 17" xfId="34481" xr:uid="{6A022AC9-898B-4F04-966A-9397474D19D2}"/>
    <cellStyle name="Normal 4 17 2" xfId="34482" xr:uid="{2EB3A86E-6DCE-4E49-9A0C-4180CB019C88}"/>
    <cellStyle name="Normal 4 17 3" xfId="34483" xr:uid="{46684D64-F5DD-444A-9478-55882165F798}"/>
    <cellStyle name="Normal 4 17_AVA DVA EL" xfId="34484" xr:uid="{D6223454-7991-4D59-9ABB-E57BB233BADB}"/>
    <cellStyle name="Normal 4 18" xfId="34485" xr:uid="{6876A714-356D-4027-B0C7-5BE920734E59}"/>
    <cellStyle name="Normal 4 19" xfId="34486" xr:uid="{5039B08E-18F8-4BF8-91F4-DB9BB7DCF9DB}"/>
    <cellStyle name="Normal 4 19 2" xfId="34487" xr:uid="{7434C98D-4435-4723-ACE6-8FF7A2CBF22C}"/>
    <cellStyle name="Normal 4 19 3" xfId="34488" xr:uid="{817B724E-8E05-485C-8657-076CE9A94E71}"/>
    <cellStyle name="Normal 4 19_AVA DVA EL" xfId="34489" xr:uid="{E417E32A-8549-4A23-9AA2-EB4C494C3F4D}"/>
    <cellStyle name="Normal 4 2" xfId="8186" xr:uid="{5D6369F8-C580-4BFA-86B7-4FF00519650F}"/>
    <cellStyle name="Normal 4 2 10" xfId="34490" xr:uid="{8CDE72AF-EC29-4FB3-A2F7-17A13E41E57F}"/>
    <cellStyle name="Normal 4 2 10 2" xfId="34491" xr:uid="{197C2499-B9D6-44A1-B47D-648F64AE2452}"/>
    <cellStyle name="Normal 4 2 10_AVA DVA EL" xfId="34492" xr:uid="{A1B47E06-77A0-442E-943F-A62C2B10D213}"/>
    <cellStyle name="Normal 4 2 11" xfId="34493" xr:uid="{F129FBD4-55EB-403B-833A-40300C954EE3}"/>
    <cellStyle name="Normal 4 2 11 2" xfId="34494" xr:uid="{C5097B7A-1A13-42B2-BF85-555F8560D8D3}"/>
    <cellStyle name="Normal 4 2 11_AVA DVA EL" xfId="34495" xr:uid="{21673BC6-FFA4-48C3-929B-9E42C14ACECA}"/>
    <cellStyle name="Normal 4 2 12" xfId="34496" xr:uid="{8A7466DB-284D-4B52-B362-056FAD7A7F2C}"/>
    <cellStyle name="Normal 4 2 12 2" xfId="34497" xr:uid="{22C3A6AF-6E16-47B0-AE7C-9ECB8FDC42DB}"/>
    <cellStyle name="Normal 4 2 12 3" xfId="34498" xr:uid="{6273FB75-CB87-46D5-AA55-90ECD6A3DA13}"/>
    <cellStyle name="Normal 4 2 12_AVA DVA EL" xfId="34499" xr:uid="{1FCD9E90-D223-4E09-BE4A-F33DC2004D93}"/>
    <cellStyle name="Normal 4 2 13" xfId="34500" xr:uid="{549539C9-740F-4829-B706-3A7AFEB81BB0}"/>
    <cellStyle name="Normal 4 2 13 2" xfId="34501" xr:uid="{496A6A3E-C4AB-40D6-B603-B5DDD4CD5D3C}"/>
    <cellStyle name="Normal 4 2 13 3" xfId="34502" xr:uid="{52222086-A9F6-43C5-80D0-13A9C931CE61}"/>
    <cellStyle name="Normal 4 2 13_AVA DVA EL" xfId="34503" xr:uid="{6EEA2179-0448-44BC-B6D4-AE6474FF1E3D}"/>
    <cellStyle name="Normal 4 2 14" xfId="34504" xr:uid="{248AA987-FDC8-4B50-8200-4FA82C2DF0A9}"/>
    <cellStyle name="Normal 4 2 2" xfId="8187" xr:uid="{9B154CB9-C3CE-47E7-A4C2-E52DEF72132A}"/>
    <cellStyle name="Normal 4 2 2 10" xfId="34505" xr:uid="{ACC0FFAF-B4CA-410C-8BA6-36452862F7FF}"/>
    <cellStyle name="Normal 4 2 2 2" xfId="34506" xr:uid="{CFA14072-26DF-4D71-BC15-B3DC4D3D4649}"/>
    <cellStyle name="Normal 4 2 2 2 2" xfId="34507" xr:uid="{9CB60A2C-E638-443F-8E5C-2DE3ABB27D52}"/>
    <cellStyle name="Normal 4 2 2 2 3" xfId="34508" xr:uid="{9D6068C6-61EA-4070-8368-8F2DBE99129B}"/>
    <cellStyle name="Normal 4 2 2 2_AVA DVA EL" xfId="34509" xr:uid="{6EF40BE7-D948-47D4-AB2E-8A5A2A3157B1}"/>
    <cellStyle name="Normal 4 2 2 3" xfId="34510" xr:uid="{94272FC8-4A48-468F-A2A4-44DEAAAACC74}"/>
    <cellStyle name="Normal 4 2 2 3 2" xfId="34511" xr:uid="{9F3B2DD1-D50E-4296-9AC1-DD9FD01E9333}"/>
    <cellStyle name="Normal 4 2 2 3 3" xfId="34512" xr:uid="{6DAEE2EF-EE73-41EF-A93C-C86B160801B7}"/>
    <cellStyle name="Normal 4 2 2 3_AVA DVA EL" xfId="34513" xr:uid="{714F5778-784C-4BD0-81EE-0CD8DC822D43}"/>
    <cellStyle name="Normal 4 2 2 4" xfId="34514" xr:uid="{F82EEAAA-ACAC-494E-BB26-E7F89BF0F4CA}"/>
    <cellStyle name="Normal 4 2 2 4 2" xfId="34515" xr:uid="{7F08A909-B228-40B3-8539-33976672EFC9}"/>
    <cellStyle name="Normal 4 2 2 4 3" xfId="34516" xr:uid="{6F44D92D-F508-4FCA-8577-118FC4D882D1}"/>
    <cellStyle name="Normal 4 2 2 4_AVA DVA EL" xfId="34517" xr:uid="{B6607419-4F98-4554-ADCA-7445AC62F39F}"/>
    <cellStyle name="Normal 4 2 2 5" xfId="34518" xr:uid="{8AE57419-6BEF-4D60-9468-36F4B9BAB7DD}"/>
    <cellStyle name="Normal 4 2 2 5 2" xfId="34519" xr:uid="{965FD57D-6C3A-4E43-8E06-5A0588E44FA9}"/>
    <cellStyle name="Normal 4 2 2 5 3" xfId="34520" xr:uid="{F263FE08-901D-4599-88B8-626CFBC895E8}"/>
    <cellStyle name="Normal 4 2 2 5_AVA DVA EL" xfId="34521" xr:uid="{694337C6-854C-4F08-9AA4-0651953AB25D}"/>
    <cellStyle name="Normal 4 2 2 6" xfId="34522" xr:uid="{A86E7F16-4707-4121-BB93-70CE7532CBDF}"/>
    <cellStyle name="Normal 4 2 2 6 2" xfId="34523" xr:uid="{5C2AB73B-7840-4F12-B8DD-F59A15A7B9BA}"/>
    <cellStyle name="Normal 4 2 2 6 3" xfId="34524" xr:uid="{8EA28E2F-2E19-4E9B-8700-AEDEB3E14AA0}"/>
    <cellStyle name="Normal 4 2 2 6_AVA DVA EL" xfId="34525" xr:uid="{DA076EDA-07FF-46F2-A0DD-52C9FB55AEC7}"/>
    <cellStyle name="Normal 4 2 2 7" xfId="34526" xr:uid="{87689F8E-E91F-43E9-BC9A-7798321735FC}"/>
    <cellStyle name="Normal 4 2 2 7 2" xfId="34527" xr:uid="{FC395E63-D11A-4A52-9EAD-5A900613F05C}"/>
    <cellStyle name="Normal 4 2 2 7 3" xfId="34528" xr:uid="{37DCD71D-4C51-4E50-9EC5-6C3DCFA82DC1}"/>
    <cellStyle name="Normal 4 2 2 7_AVA DVA EL" xfId="34529" xr:uid="{0FB24077-F797-4332-85E6-AFBBE01B81FA}"/>
    <cellStyle name="Normal 4 2 2 8" xfId="34530" xr:uid="{E3F47A97-01E2-4A71-BAE8-2CC43C62BC38}"/>
    <cellStyle name="Normal 4 2 2 8 2" xfId="34531" xr:uid="{175DB497-C332-4846-ADD4-435387612254}"/>
    <cellStyle name="Normal 4 2 2 8 3" xfId="34532" xr:uid="{3EF7422E-C28C-49AA-8A52-1F47B791D77B}"/>
    <cellStyle name="Normal 4 2 2 8_AVA DVA EL" xfId="34533" xr:uid="{13A8B13D-CFBB-4D98-9151-B76968B17E38}"/>
    <cellStyle name="Normal 4 2 2 9" xfId="34534" xr:uid="{4997983A-C1F3-4746-BBD3-2EA1B23C07DC}"/>
    <cellStyle name="Normal 4 2 2 9 2" xfId="34535" xr:uid="{9992EB68-6522-49EA-AB70-7DB1325AD8DA}"/>
    <cellStyle name="Normal 4 2 2 9 3" xfId="34536" xr:uid="{E9D73443-0AC4-474A-92AA-1B22ED1F3D09}"/>
    <cellStyle name="Normal 4 2 2 9_AVA DVA EL" xfId="34537" xr:uid="{452F34AF-68CF-4CC7-BA07-6216C2476EDD}"/>
    <cellStyle name="Normal 4 2 2_AVA DVA EL" xfId="34538" xr:uid="{4A47D5E6-8A43-49DE-86AA-BCD3226C9AC1}"/>
    <cellStyle name="Normal 4 2 3" xfId="34539" xr:uid="{21658D3F-FDA5-4A4F-A407-52BE6295A35D}"/>
    <cellStyle name="Normal 4 2 3 2" xfId="34540" xr:uid="{A52C1D42-E79E-449C-B99C-9AFD42857171}"/>
    <cellStyle name="Normal 4 2 3 2 2" xfId="34541" xr:uid="{61FB2D13-6741-4CBD-865E-2927CEE9B691}"/>
    <cellStyle name="Normal 4 2 3 2 3" xfId="34542" xr:uid="{408AB454-7CB4-4E57-89E5-32EB073116E6}"/>
    <cellStyle name="Normal 4 2 3 2_AVA DVA EL" xfId="34543" xr:uid="{BF123747-0E92-44F9-8100-1D4C15A14655}"/>
    <cellStyle name="Normal 4 2 3 3" xfId="34544" xr:uid="{EAD770EA-D729-4310-9B6A-C9355D2FAFD2}"/>
    <cellStyle name="Normal 4 2 3_AVA DVA EL" xfId="34545" xr:uid="{802661A6-D685-422A-9575-96B2CA3D0F40}"/>
    <cellStyle name="Normal 4 2 4" xfId="34546" xr:uid="{0ABDD39A-A77D-47FF-8F8A-3C7EF827C3B3}"/>
    <cellStyle name="Normal 4 2 4 2" xfId="34547" xr:uid="{59A2D131-2470-4C36-AE1C-0FAB0CDADF6D}"/>
    <cellStyle name="Normal 4 2 4 2 2" xfId="34548" xr:uid="{B3F92931-9151-4843-AF3E-6DA0CAD952E4}"/>
    <cellStyle name="Normal 4 2 4 2 3" xfId="34549" xr:uid="{0305A8F7-5ADB-4E10-8EC5-5E379B1C9A9F}"/>
    <cellStyle name="Normal 4 2 4 2_AVA DVA EL" xfId="34550" xr:uid="{4DB0AE19-5616-449E-A363-5038A23DC68D}"/>
    <cellStyle name="Normal 4 2 4 3" xfId="34551" xr:uid="{DCE24D55-EBC8-4183-BF3F-D4B7D70FF098}"/>
    <cellStyle name="Normal 4 2 4_AVA DVA EL" xfId="34552" xr:uid="{A61A6566-2EC7-4FDF-BCC6-7175DB8A6D87}"/>
    <cellStyle name="Normal 4 2 5" xfId="34553" xr:uid="{E36522DF-A8F6-4342-B7EF-4DC0510F51C5}"/>
    <cellStyle name="Normal 4 2 5 2" xfId="34554" xr:uid="{535594B8-F2C1-42A0-A729-C43D1ACEEBF2}"/>
    <cellStyle name="Normal 4 2 5 2 2" xfId="34555" xr:uid="{F7C30E8D-BAE7-4581-95C1-89B53925DBEC}"/>
    <cellStyle name="Normal 4 2 5 2 3" xfId="34556" xr:uid="{A0658D42-B4E5-4CBD-85EF-B4649EE92DBC}"/>
    <cellStyle name="Normal 4 2 5 2_AVA DVA EL" xfId="34557" xr:uid="{41BE032C-4CCC-474D-97D9-D2DCA2F5F5C6}"/>
    <cellStyle name="Normal 4 2 5 3" xfId="34558" xr:uid="{77081098-8691-4B7A-95D1-124EF4B4F200}"/>
    <cellStyle name="Normal 4 2 5_AVA DVA EL" xfId="34559" xr:uid="{9444C4A7-EA79-48F8-8714-4303B3C3BEE1}"/>
    <cellStyle name="Normal 4 2 6" xfId="34560" xr:uid="{06869ACE-39D2-4031-A455-4036932A2FFD}"/>
    <cellStyle name="Normal 4 2 6 2" xfId="34561" xr:uid="{39E79DEC-8268-44EB-911C-44DFA0FF8FA6}"/>
    <cellStyle name="Normal 4 2 6 2 2" xfId="34562" xr:uid="{66717C9C-B798-4764-98B0-7AC6ED862751}"/>
    <cellStyle name="Normal 4 2 6 2 3" xfId="34563" xr:uid="{DA21AB10-9AB3-4BFC-BDBD-3FA7D4DB1A8A}"/>
    <cellStyle name="Normal 4 2 6 2_AVA DVA EL" xfId="34564" xr:uid="{D5E6D242-9176-404C-84DA-8893C7E7EFFD}"/>
    <cellStyle name="Normal 4 2 6 3" xfId="34565" xr:uid="{3A36EA3D-3ECB-4E9E-9C54-FFDCD63E1EDC}"/>
    <cellStyle name="Normal 4 2 6_AVA DVA EL" xfId="34566" xr:uid="{690A0FBE-A8D6-4445-B30D-EA047B69BC4A}"/>
    <cellStyle name="Normal 4 2 7" xfId="34567" xr:uid="{922E9B17-6CE8-41AD-9173-2AC16BE30AF2}"/>
    <cellStyle name="Normal 4 2 7 2" xfId="34568" xr:uid="{B7C44848-B01F-4257-81EB-ED6BDF32205F}"/>
    <cellStyle name="Normal 4 2 7 2 2" xfId="34569" xr:uid="{7B31D4E4-15EA-4EA9-86B9-2A875EBE4EA8}"/>
    <cellStyle name="Normal 4 2 7 2 3" xfId="34570" xr:uid="{5EE1E2AF-2095-49A6-96A7-6CD81AA21AC9}"/>
    <cellStyle name="Normal 4 2 7 2_AVA DVA EL" xfId="34571" xr:uid="{75BBAFD3-39EE-4C5B-A83F-DB2F757B63B1}"/>
    <cellStyle name="Normal 4 2 7 3" xfId="34572" xr:uid="{F1DCB628-7AA2-4FCE-8009-26C3D57E57E6}"/>
    <cellStyle name="Normal 4 2 7_AVA DVA EL" xfId="34573" xr:uid="{9C68640B-BED7-4510-9324-556D7D114EE9}"/>
    <cellStyle name="Normal 4 2 8" xfId="34574" xr:uid="{302C2850-13D0-4D9A-85F8-482A83EC3B1E}"/>
    <cellStyle name="Normal 4 2 8 2" xfId="34575" xr:uid="{97EB16E8-3D04-4F8B-BA0E-4CAACA8F6C37}"/>
    <cellStyle name="Normal 4 2 8 2 2" xfId="34576" xr:uid="{DEBFECE1-373C-44A0-8CD8-42DC8B7B7598}"/>
    <cellStyle name="Normal 4 2 8 2 3" xfId="34577" xr:uid="{74473A12-7DCC-4B7E-A4B9-A7BAF7A08B1D}"/>
    <cellStyle name="Normal 4 2 8 2_AVA DVA EL" xfId="34578" xr:uid="{3F4CC296-D0E9-45BC-81DD-512F99E89524}"/>
    <cellStyle name="Normal 4 2 8 3" xfId="34579" xr:uid="{C9773D32-07D3-460B-9ABE-32EA2353559A}"/>
    <cellStyle name="Normal 4 2 8_AVA DVA EL" xfId="34580" xr:uid="{0A917CC8-3B1D-401A-9CD0-4F0623E902BB}"/>
    <cellStyle name="Normal 4 2 9" xfId="34581" xr:uid="{56C0796F-7B9A-47C4-8367-01F69BD6DDC0}"/>
    <cellStyle name="Normal 4 2 9 2" xfId="34582" xr:uid="{AB6F7B09-CA4A-4BC8-A9F7-C43B7EAF35C4}"/>
    <cellStyle name="Normal 4 2 9 2 2" xfId="34583" xr:uid="{FDE2B0C2-0051-42FB-A7E2-92D8A1B5A3EB}"/>
    <cellStyle name="Normal 4 2 9 2 3" xfId="34584" xr:uid="{C0F5B5FD-F526-411C-872B-55CAE23B20F0}"/>
    <cellStyle name="Normal 4 2 9 2_AVA DVA EL" xfId="34585" xr:uid="{F422A524-4D3E-40CA-A1A1-3E326695527D}"/>
    <cellStyle name="Normal 4 2 9 3" xfId="34586" xr:uid="{84843732-763E-46A0-999D-81DFAC4387CC}"/>
    <cellStyle name="Normal 4 2 9_AVA DVA EL" xfId="34587" xr:uid="{E7AFE582-912B-46D4-8ED8-2EA7EB2B7C10}"/>
    <cellStyle name="Normal 4 2_3. Chng in credit spreads" xfId="8188" xr:uid="{E8B325C0-75E7-4413-8D9E-251B0C6BACA3}"/>
    <cellStyle name="Normal 4 3" xfId="8189" xr:uid="{81FBF132-A6EF-4C2A-9677-E6F9CCC0478A}"/>
    <cellStyle name="Normal 4 3 2" xfId="34588" xr:uid="{E8E1F614-B7E5-407A-98F6-EF11D837939A}"/>
    <cellStyle name="Normal 4 3 2 2" xfId="34589" xr:uid="{4E985E75-84F8-4218-A103-08042D8855AD}"/>
    <cellStyle name="Normal 4 3 2 2 2" xfId="34590" xr:uid="{148FE2BE-E3BD-4C79-A9A2-D3977D81C4DE}"/>
    <cellStyle name="Normal 4 3 2 2 3" xfId="34591" xr:uid="{75CCA973-AA23-4CC1-B3B7-463576A2189D}"/>
    <cellStyle name="Normal 4 3 2 2_AVA DVA EL" xfId="34592" xr:uid="{74280593-EFDF-4ECC-BA43-7D0634A8B08E}"/>
    <cellStyle name="Normal 4 3 2 3" xfId="34593" xr:uid="{6330B2BC-F79D-4AC9-92E4-3F8FF7EA57BD}"/>
    <cellStyle name="Normal 4 3 2_AVA DVA EL" xfId="34594" xr:uid="{BD5A51C1-6DD2-40A2-8569-93038E04F7DF}"/>
    <cellStyle name="Normal 4 3 3" xfId="34595" xr:uid="{1D620063-ACF0-40AB-A014-47438C518178}"/>
    <cellStyle name="Normal 4 3 3 2" xfId="34596" xr:uid="{C40C1B14-3695-4604-98C3-8678B9934686}"/>
    <cellStyle name="Normal 4 3 3_AVA DVA EL" xfId="34597" xr:uid="{7A22CDB3-89A3-4557-AF6B-B4189C2F219C}"/>
    <cellStyle name="Normal 4 3 4" xfId="34598" xr:uid="{217E7791-20A0-4346-A0A6-8C7270B67959}"/>
    <cellStyle name="Normal 4 3 4 2" xfId="34599" xr:uid="{5CEB41BC-DA84-4834-A7F0-1B10D34D24E3}"/>
    <cellStyle name="Normal 4 3 4_AVA DVA EL" xfId="34600" xr:uid="{BFBCE5FD-F288-43E2-8793-742CB6D1E238}"/>
    <cellStyle name="Normal 4 3 5" xfId="34601" xr:uid="{F0EE1103-6BB9-441D-AEC9-2D38570C92EC}"/>
    <cellStyle name="Normal 4 3 5 2" xfId="34602" xr:uid="{D75F19BD-0B08-435F-9588-7CA4099C9424}"/>
    <cellStyle name="Normal 4 3 5 3" xfId="34603" xr:uid="{3F114E7A-6E8A-4598-ACAE-F175617367B8}"/>
    <cellStyle name="Normal 4 3 5_AVA DVA EL" xfId="34604" xr:uid="{1F172CE8-6703-4785-B875-4DF7FE96E63D}"/>
    <cellStyle name="Normal 4 3 6" xfId="34605" xr:uid="{B40FB670-ECBB-4226-A259-DE090275EEC8}"/>
    <cellStyle name="Normal 4 3_AVA DVA EL" xfId="34606" xr:uid="{D9FFB125-82EE-4057-94A6-440ECDB1F1A2}"/>
    <cellStyle name="Normal 4 4" xfId="8190" xr:uid="{B78F15BF-92AE-45F2-AD75-FC922FF40566}"/>
    <cellStyle name="Normal 4 4 2" xfId="34607" xr:uid="{A6D37EBA-DE3F-4A18-B165-6C250370559D}"/>
    <cellStyle name="Normal 4 4 2 2" xfId="34608" xr:uid="{47B812C8-3DFA-46E6-8DA6-1A4E78EFC496}"/>
    <cellStyle name="Normal 4 4 2 3" xfId="34609" xr:uid="{A9FF5D9C-2756-45AE-8D67-7C386994C928}"/>
    <cellStyle name="Normal 4 4 2_AVA DVA EL" xfId="34610" xr:uid="{80B6730B-1FBE-48FD-B562-AD71DA6D802A}"/>
    <cellStyle name="Normal 4 4 3" xfId="34611" xr:uid="{17594D89-1896-4E71-9287-7BD426656E27}"/>
    <cellStyle name="Normal 4 4_AVA DVA EL" xfId="34612" xr:uid="{D863F6A8-2994-4E68-AD62-C4D18E2C0DA0}"/>
    <cellStyle name="Normal 4 5" xfId="8191" xr:uid="{F7AEE141-3A00-40F4-A561-B08AC07A7B7A}"/>
    <cellStyle name="Normal 4 5 2" xfId="34613" xr:uid="{FFAD9703-10EB-4910-9116-0AD247B40BC6}"/>
    <cellStyle name="Normal 4 5 2 2" xfId="34614" xr:uid="{E70BF0D7-891E-4622-AD93-34071948C4BD}"/>
    <cellStyle name="Normal 4 5 2 3" xfId="34615" xr:uid="{3EE6E42B-653B-46BB-9E7B-94DEA877BFE1}"/>
    <cellStyle name="Normal 4 5 2_AVA DVA EL" xfId="34616" xr:uid="{A57EB0DE-48B5-49AF-B4D1-B923B2CB0A38}"/>
    <cellStyle name="Normal 4 5 3" xfId="34617" xr:uid="{4941B0C0-0B65-4B18-95FF-CE72268FC56A}"/>
    <cellStyle name="Normal 4 5_AVA DVA EL" xfId="34618" xr:uid="{0C507E16-C910-442C-8F49-C60E02EDCDCC}"/>
    <cellStyle name="Normal 4 6" xfId="8192" xr:uid="{6C3DB582-1EDA-41B6-8868-3515AAB1799B}"/>
    <cellStyle name="Normal 4 6 2" xfId="34619" xr:uid="{EA29C410-A83A-48AD-8591-E01AFC06E451}"/>
    <cellStyle name="Normal 4 6 2 2" xfId="34620" xr:uid="{567F1B9C-88CA-4343-BDAD-993DAD951DC2}"/>
    <cellStyle name="Normal 4 6 2 3" xfId="34621" xr:uid="{E0DB3580-1771-4517-A37B-4221F5DF6579}"/>
    <cellStyle name="Normal 4 6 2_AVA DVA EL" xfId="34622" xr:uid="{758B9755-7490-4F4E-90A3-1DF93F419814}"/>
    <cellStyle name="Normal 4 6 3" xfId="34623" xr:uid="{51B0A2D7-6748-4E71-B21A-C5C9793D673F}"/>
    <cellStyle name="Normal 4 6_AVA DVA EL" xfId="34624" xr:uid="{E26CCA03-2ADF-456B-94FB-558608B6AAE2}"/>
    <cellStyle name="Normal 4 7" xfId="8193" xr:uid="{41E25634-98CF-481A-B1A8-5FCC77888C2F}"/>
    <cellStyle name="Normal 4 7 2" xfId="34625" xr:uid="{40385C51-4067-4100-94F8-2BD653EDEE88}"/>
    <cellStyle name="Normal 4 7 2 2" xfId="34626" xr:uid="{5B04F872-FC4D-4E7B-AAEC-DDFD8FC60EFE}"/>
    <cellStyle name="Normal 4 7 2 3" xfId="34627" xr:uid="{0547E95D-1544-4D59-A250-855CA2FAC479}"/>
    <cellStyle name="Normal 4 7 2_AVA DVA EL" xfId="34628" xr:uid="{C5459623-5789-4530-ADAD-8AC235F62ACE}"/>
    <cellStyle name="Normal 4 7 3" xfId="34629" xr:uid="{59660729-998D-4C66-9E82-27225879B637}"/>
    <cellStyle name="Normal 4 7_AVA DVA EL" xfId="34630" xr:uid="{120AEAD3-E5CE-4F95-BAA3-C0FE89AADA72}"/>
    <cellStyle name="Normal 4 8" xfId="8194" xr:uid="{EA98D48D-ABDD-47E1-B2BE-BCCA55B8AE41}"/>
    <cellStyle name="Normal 4 8 2" xfId="34631" xr:uid="{BA6D536E-311A-44DC-A12A-30C60A5CC8B5}"/>
    <cellStyle name="Normal 4 8 2 2" xfId="34632" xr:uid="{4FE8277A-4E0F-44A3-8FBB-19E9C14106C7}"/>
    <cellStyle name="Normal 4 8 2 3" xfId="34633" xr:uid="{60A22284-5D4A-4452-BF78-9990FEB33CA5}"/>
    <cellStyle name="Normal 4 8 2_AVA DVA EL" xfId="34634" xr:uid="{71EEC3CD-B7EF-4094-80A5-A87E0FD09DC8}"/>
    <cellStyle name="Normal 4 8 3" xfId="34635" xr:uid="{78E1B055-4062-4884-8EB1-27BD55A10504}"/>
    <cellStyle name="Normal 4 8_AVA DVA EL" xfId="34636" xr:uid="{F031A619-42EE-4045-8226-CE2ABAAAF2CD}"/>
    <cellStyle name="Normal 4 9" xfId="8195" xr:uid="{5A9BC67C-1816-43E1-A372-E9678621B20B}"/>
    <cellStyle name="Normal 4 9 2" xfId="34637" xr:uid="{7E505BA0-F4E6-4867-BEA6-B077DD984934}"/>
    <cellStyle name="Normal 4 9 2 2" xfId="34638" xr:uid="{A20A624C-266D-4ADC-82C1-E99DBC0563B6}"/>
    <cellStyle name="Normal 4 9 2 3" xfId="34639" xr:uid="{E22F1D10-049A-463D-9671-25F8B68E86EC}"/>
    <cellStyle name="Normal 4 9 2_AVA DVA EL" xfId="34640" xr:uid="{77C38183-D973-4184-96CD-E662D7D5B518}"/>
    <cellStyle name="Normal 4 9 3" xfId="34641" xr:uid="{C7295366-415C-497E-BD27-169736045A5A}"/>
    <cellStyle name="Normal 4 9_AVA DVA EL" xfId="34642" xr:uid="{B8654DA3-E68D-4CAD-BD02-6E371163A00A}"/>
    <cellStyle name="Normal 4_3. Chng in credit spreads" xfId="8196" xr:uid="{2308DB54-9BE9-426C-8695-F7D6F11054BF}"/>
    <cellStyle name="Normal 40" xfId="8197" xr:uid="{24410BD5-9099-4E1F-A8D6-5ED930963ED7}"/>
    <cellStyle name="Normal 40 2" xfId="34643" xr:uid="{87080E54-528F-4A56-B264-B586B96FFBA4}"/>
    <cellStyle name="Normal 40 2 2" xfId="34644" xr:uid="{3361B2B5-C98A-4DAB-A000-9FA236D826D3}"/>
    <cellStyle name="Normal 40 2 2 2" xfId="34645" xr:uid="{ED532E58-993D-4BC1-83CF-693B9DD6E189}"/>
    <cellStyle name="Normal 40 2 2 3" xfId="34646" xr:uid="{734201DB-E72E-440F-BCDB-87FC11071516}"/>
    <cellStyle name="Normal 40 2 2_AVA DVA EL" xfId="34647" xr:uid="{D2456947-6D85-4321-909E-26080AA72100}"/>
    <cellStyle name="Normal 40 2_Balanse bankkonsern" xfId="34648" xr:uid="{0A2CB57E-0300-4B1C-A33B-259093EE6844}"/>
    <cellStyle name="Normal 40 3" xfId="34649" xr:uid="{CFEE2CCC-43DA-4F67-8BBE-F843AA4E49A9}"/>
    <cellStyle name="Normal 40 3 2" xfId="34650" xr:uid="{813C9E99-CC3C-42F4-83C7-D62D7493EF10}"/>
    <cellStyle name="Normal 40 3 3" xfId="34651" xr:uid="{AD692A63-3367-442A-AFBF-2AF149E20694}"/>
    <cellStyle name="Normal 40 3_AVA DVA EL" xfId="34652" xr:uid="{D687DB21-7637-4835-8295-65144FD6CC60}"/>
    <cellStyle name="Normal 40 4" xfId="34653" xr:uid="{96B2D5AE-D19F-49C0-B891-7AFD22CB2D73}"/>
    <cellStyle name="Normal 40 4 2" xfId="34654" xr:uid="{393D1764-EE49-42DB-842D-690958FA48D8}"/>
    <cellStyle name="Normal 40 4 3" xfId="34655" xr:uid="{703ED177-1B56-4DED-910D-4A5530F48914}"/>
    <cellStyle name="Normal 40 4_AVA DVA EL" xfId="34656" xr:uid="{447ADC0E-D78E-4E6A-949C-F1566B76F00D}"/>
    <cellStyle name="Normal 40 5" xfId="34657" xr:uid="{C6332600-0442-4FDB-B98D-CDC9659F679A}"/>
    <cellStyle name="Normal 40 5 2" xfId="34658" xr:uid="{FBE8F53B-FF4A-4A50-9F32-F21FAEB30647}"/>
    <cellStyle name="Normal 40 5 3" xfId="34659" xr:uid="{6FEDBEAC-A0C8-4577-BF37-D494468F4C35}"/>
    <cellStyle name="Normal 40 5_AVA DVA EL" xfId="34660" xr:uid="{A815280A-7D77-4B70-B45E-B2DA76CA21F2}"/>
    <cellStyle name="Normal 40 6" xfId="34661" xr:uid="{604CD354-0D99-4AF6-9BCB-62AE7827816B}"/>
    <cellStyle name="Normal 40 6 2" xfId="34662" xr:uid="{CC285880-8612-4677-AE8D-84DBA4F860AD}"/>
    <cellStyle name="Normal 40 6 3" xfId="34663" xr:uid="{04962B12-EB99-43A1-B8A8-7B242AD1B006}"/>
    <cellStyle name="Normal 40 6_AVA DVA EL" xfId="34664" xr:uid="{996EF17B-F22A-45B7-ABA9-126B1776B747}"/>
    <cellStyle name="Normal 40_Balanse bankkonsern" xfId="34665" xr:uid="{DA7A9C8B-CB00-4CD8-BF46-22DC7A2D74A5}"/>
    <cellStyle name="Normal 41" xfId="8198" xr:uid="{7B954BE0-9584-4159-9BCB-4923D4FB13A5}"/>
    <cellStyle name="Normal 41 2" xfId="34666" xr:uid="{89F3C7D8-FD07-4A16-B609-53A82F31885E}"/>
    <cellStyle name="Normal 41 2 2" xfId="34667" xr:uid="{136A1FA7-44A2-4C64-B37D-139D7322D2B5}"/>
    <cellStyle name="Normal 41 2 3" xfId="34668" xr:uid="{5D7455A2-6CFD-4911-AC8B-A136D850143F}"/>
    <cellStyle name="Normal 41 2_AVA DVA EL" xfId="34669" xr:uid="{1A5EE05E-EEF6-423D-B69D-E3600009CA3C}"/>
    <cellStyle name="Normal 41 3" xfId="34670" xr:uid="{5FD18B46-E6AF-4066-8143-246F0224E7C7}"/>
    <cellStyle name="Normal 41 3 2" xfId="34671" xr:uid="{32FA4FBB-DB13-4D97-85B8-4D46AED15445}"/>
    <cellStyle name="Normal 41 3 3" xfId="34672" xr:uid="{75B68DDE-0DB1-486E-BCF0-0B8C447E8707}"/>
    <cellStyle name="Normal 41 3_AVA DVA EL" xfId="34673" xr:uid="{703B12B9-28EE-4E5F-85E0-690127CD38C3}"/>
    <cellStyle name="Normal 41 4" xfId="34674" xr:uid="{16D694FA-AC23-4ED1-97B7-DCCFD4B8CD0C}"/>
    <cellStyle name="Normal 41 4 2" xfId="34675" xr:uid="{2155F956-610E-4C77-A08B-353D922AC729}"/>
    <cellStyle name="Normal 41 4 3" xfId="34676" xr:uid="{4EC03C21-1A79-4974-8B3E-D26383CE448D}"/>
    <cellStyle name="Normal 41 4_AVA DVA EL" xfId="34677" xr:uid="{3A755710-E62B-499C-AACB-4C3773A5B548}"/>
    <cellStyle name="Normal 41 5" xfId="34678" xr:uid="{AF4CF510-5C1F-49DC-8ADE-C0BAB2922179}"/>
    <cellStyle name="Normal 41 5 2" xfId="34679" xr:uid="{7CCD7EEE-38B2-4D96-AF05-2035609C61F5}"/>
    <cellStyle name="Normal 41 5 3" xfId="34680" xr:uid="{4B816A08-970E-4205-B985-BDF0371D67B7}"/>
    <cellStyle name="Normal 41 5_AVA DVA EL" xfId="34681" xr:uid="{09863908-52F3-4FB0-8072-2E64D40F3EDF}"/>
    <cellStyle name="Normal 41 6" xfId="34682" xr:uid="{796B91CF-9846-42C0-83F6-811DA3AF2781}"/>
    <cellStyle name="Normal 41_AVA DVA EL" xfId="34683" xr:uid="{6B9A1F88-4E34-4C93-AAB9-794665F2819E}"/>
    <cellStyle name="Normal 42" xfId="34684" xr:uid="{00034EA6-217D-48E4-8F2D-BA5B9EAFB27B}"/>
    <cellStyle name="Normal 42 2" xfId="34685" xr:uid="{22DEEC8F-EF26-4405-A5F3-A9D2422BB3DA}"/>
    <cellStyle name="Normal 42 2 2" xfId="34686" xr:uid="{4FE495FF-AC36-49FE-9AB3-E009BB8BC833}"/>
    <cellStyle name="Normal 42 2 3" xfId="34687" xr:uid="{02644CEB-0498-4078-881B-8042D039D46E}"/>
    <cellStyle name="Normal 42 2_AVA DVA EL" xfId="34688" xr:uid="{D03C1D7E-048A-4AFB-B920-F2B489AE6BCC}"/>
    <cellStyle name="Normal 42 3" xfId="34689" xr:uid="{183542BD-B4C7-46DE-B555-99D5F5A56B1C}"/>
    <cellStyle name="Normal 42 3 2" xfId="34690" xr:uid="{ACA15E17-3A16-4041-B413-EEC6702CE103}"/>
    <cellStyle name="Normal 42 3 3" xfId="34691" xr:uid="{5F157BB2-3323-4731-B007-2EFCA485659D}"/>
    <cellStyle name="Normal 42 3_AVA DVA EL" xfId="34692" xr:uid="{BE8FB801-AC33-46D1-8EFD-01D25EB6D756}"/>
    <cellStyle name="Normal 42 4" xfId="34693" xr:uid="{A6F071D1-D90B-49D6-A5A9-D12877339C98}"/>
    <cellStyle name="Normal 42 4 2" xfId="34694" xr:uid="{DC839E60-3D93-4D27-8985-0B2C20565954}"/>
    <cellStyle name="Normal 42 4 3" xfId="34695" xr:uid="{671F2E70-E115-42DB-A8C3-4EE7D6499BA6}"/>
    <cellStyle name="Normal 42 4_AVA DVA EL" xfId="34696" xr:uid="{66853CE6-6307-47C3-A36C-1AFD20B6F7DB}"/>
    <cellStyle name="Normal 42 5" xfId="34697" xr:uid="{A96DDFE3-6CE4-4704-85E1-8DBC6341295B}"/>
    <cellStyle name="Normal 42 5 2" xfId="34698" xr:uid="{E187042D-20B9-4DCB-BE6A-AE7300E2BBA3}"/>
    <cellStyle name="Normal 42 5 3" xfId="34699" xr:uid="{8FBC3055-FBD6-46E7-913D-69091CE5BB70}"/>
    <cellStyle name="Normal 42 5_AVA DVA EL" xfId="34700" xr:uid="{D02BE473-52EA-4C9E-8A57-7BD90D588B7E}"/>
    <cellStyle name="Normal 42 6" xfId="34701" xr:uid="{B8FFB63A-F83E-46D7-9A27-5CFC86797433}"/>
    <cellStyle name="Normal 42 6 2" xfId="34702" xr:uid="{6A3DB17A-DF1A-4473-A7CC-A38950D95BC3}"/>
    <cellStyle name="Normal 42 6 3" xfId="34703" xr:uid="{F6320B5A-0B27-4E9D-B415-EF0A37C6BBBB}"/>
    <cellStyle name="Normal 42 6_AVA DVA EL" xfId="34704" xr:uid="{FCB5F1FE-5043-40D5-A886-3904898FED6A}"/>
    <cellStyle name="Normal 42 7" xfId="34705" xr:uid="{3F891D41-D2DE-4358-B328-782BC2BEDDC6}"/>
    <cellStyle name="Normal 42_AVA DVA EL" xfId="34706" xr:uid="{45F9F836-F8DB-4AA1-A21F-17229AE0528E}"/>
    <cellStyle name="Normal 43" xfId="34707" xr:uid="{0A84F5DB-7183-486A-A5D0-354E31D3C2FE}"/>
    <cellStyle name="Normal 43 2" xfId="34708" xr:uid="{296F14F0-A5CC-4469-B97D-A6EF07293B5D}"/>
    <cellStyle name="Normal 43 2 2" xfId="34709" xr:uid="{23C6E0F2-39B8-4AD8-872A-B4A717EE6A53}"/>
    <cellStyle name="Normal 43 2 3" xfId="34710" xr:uid="{6384C53C-E4B1-4382-8F63-A65E347E2FCA}"/>
    <cellStyle name="Normal 43 2_AVA DVA EL" xfId="34711" xr:uid="{774EDB11-9EF5-40F5-A2C2-4F6ABCBDE61C}"/>
    <cellStyle name="Normal 43 3" xfId="34712" xr:uid="{CFE054DD-3D4D-4678-83A7-54FE38CCB922}"/>
    <cellStyle name="Normal 43_AVA DVA EL" xfId="34713" xr:uid="{115DCD4B-FB21-403D-9704-E22F0B6CFECD}"/>
    <cellStyle name="Normal 44" xfId="34714" xr:uid="{2AAA6C7C-9426-4ADC-A869-03ADCF514D8E}"/>
    <cellStyle name="Normal 44 2" xfId="34715" xr:uid="{BC0B1FEB-0910-46B3-A106-2A554C20AB39}"/>
    <cellStyle name="Normal 44 2 2" xfId="34716" xr:uid="{A4D82E39-11B1-4D2E-9F07-E6268872CC12}"/>
    <cellStyle name="Normal 44 2 3" xfId="34717" xr:uid="{695F3DAC-66F1-4FD4-9C5E-099BE7D924F3}"/>
    <cellStyle name="Normal 44 2_AVA DVA EL" xfId="34718" xr:uid="{B0CB6ACB-EABE-4780-9AC9-235816F49C85}"/>
    <cellStyle name="Normal 44 3" xfId="34719" xr:uid="{395A77CA-6E66-436B-A9E8-F5212A27A885}"/>
    <cellStyle name="Normal 44_AVA DVA EL" xfId="34720" xr:uid="{B0C8E595-4787-4DF2-A8D7-60F0DA481446}"/>
    <cellStyle name="Normal 45" xfId="34721" xr:uid="{B57CFC9F-ED08-4C83-B9E3-0EE6AEB9EE50}"/>
    <cellStyle name="Normal 45 2" xfId="34722" xr:uid="{7D7EA130-2D44-4A03-81FF-C92F996EECDC}"/>
    <cellStyle name="Normal 45 2 2" xfId="34723" xr:uid="{F60CC448-BB0A-49BF-A376-A911E960C1D6}"/>
    <cellStyle name="Normal 45 2 3" xfId="34724" xr:uid="{EB32395B-BCF8-41E5-A958-D6314A05D783}"/>
    <cellStyle name="Normal 45 2_AVA DVA EL" xfId="34725" xr:uid="{2A63B84F-AC94-483A-A048-2E1B3234BDF5}"/>
    <cellStyle name="Normal 45 3" xfId="34726" xr:uid="{C0B5A07D-8287-49B0-ACDC-923E468F8350}"/>
    <cellStyle name="Normal 45_AVA DVA EL" xfId="34727" xr:uid="{D1A297D7-916C-4619-918E-DCD89D993179}"/>
    <cellStyle name="Normal 46" xfId="34728" xr:uid="{703666C0-A037-458D-B1FB-3060E48B9D19}"/>
    <cellStyle name="Normal 46 2" xfId="34729" xr:uid="{FB03C210-39B4-4224-B121-BADB57D4F527}"/>
    <cellStyle name="Normal 46 2 2" xfId="34730" xr:uid="{76F28C79-79E9-4226-B13D-E0F79355954D}"/>
    <cellStyle name="Normal 46 2 3" xfId="34731" xr:uid="{D2F50DEF-0EAD-4EB1-8CE3-558CF0105643}"/>
    <cellStyle name="Normal 46 2_AVA DVA EL" xfId="34732" xr:uid="{CB716A2D-346B-4745-BC06-EFB671799736}"/>
    <cellStyle name="Normal 46 3" xfId="34733" xr:uid="{76ED9BA7-8744-4B32-A498-0617D98A3486}"/>
    <cellStyle name="Normal 46 3 2" xfId="34734" xr:uid="{A3CC3C01-9A1D-417F-933D-8171634543F4}"/>
    <cellStyle name="Normal 46 3 3" xfId="34735" xr:uid="{FE5FE5DC-8C3A-46FF-B562-17E7EC14223A}"/>
    <cellStyle name="Normal 46 3_AVA DVA EL" xfId="34736" xr:uid="{BCB6D834-173B-4927-9DB9-23209EB41E4A}"/>
    <cellStyle name="Normal 46 4" xfId="34737" xr:uid="{12CD4A75-27FF-45C7-8239-44E87E259066}"/>
    <cellStyle name="Normal 46 4 2" xfId="34738" xr:uid="{041A9367-B11F-4252-A159-2EDA76B4112A}"/>
    <cellStyle name="Normal 46 4 3" xfId="34739" xr:uid="{D9F83046-04BF-422E-8EC5-580AFD98F90F}"/>
    <cellStyle name="Normal 46 4_AVA DVA EL" xfId="34740" xr:uid="{88E9E636-8C3A-43EB-BF97-620C836C43F7}"/>
    <cellStyle name="Normal 46 5" xfId="34741" xr:uid="{1261A3AD-C18B-43D0-8619-75991110B619}"/>
    <cellStyle name="Normal 46 5 2" xfId="34742" xr:uid="{4A44D5E0-8C71-445F-B2B0-8CAF04D463E0}"/>
    <cellStyle name="Normal 46 5 3" xfId="34743" xr:uid="{0E17A2E5-1E37-4C7A-AE0E-42B7BCDF5D12}"/>
    <cellStyle name="Normal 46 5_AVA DVA EL" xfId="34744" xr:uid="{664D84C8-FA1F-405D-84DC-8EABD8B62E2F}"/>
    <cellStyle name="Normal 46 6" xfId="34745" xr:uid="{BE940AD6-0328-44F9-8A19-B5AE9B53B6D7}"/>
    <cellStyle name="Normal 46 6 2" xfId="34746" xr:uid="{8DA2EF50-72D9-40EC-9468-C46F06CC815E}"/>
    <cellStyle name="Normal 46 6 3" xfId="34747" xr:uid="{1B56DCA2-52EB-49C6-8E84-16BED3C8FF16}"/>
    <cellStyle name="Normal 46 6_AVA DVA EL" xfId="34748" xr:uid="{83A0C744-98D4-4100-9A26-E19B7A1C4C3B}"/>
    <cellStyle name="Normal 46 7" xfId="34749" xr:uid="{3B22250F-DBAC-4384-80F2-4AD8DAEFEBBA}"/>
    <cellStyle name="Normal 46_AVA DVA EL" xfId="34750" xr:uid="{4D031338-4313-4650-B94B-AF5B11683B46}"/>
    <cellStyle name="Normal 47" xfId="34751" xr:uid="{94F6D250-35F0-405F-91EE-09E20DF770F9}"/>
    <cellStyle name="Normal 47 2" xfId="34752" xr:uid="{8DEE8F3C-29B1-441A-B091-F948F4CBB252}"/>
    <cellStyle name="Normal 47 2 2" xfId="34753" xr:uid="{C538C83C-0BF5-45FC-90A3-58ACAD133AB3}"/>
    <cellStyle name="Normal 47 2 3" xfId="34754" xr:uid="{F2CA20B4-9051-4592-8AF2-93F96A301077}"/>
    <cellStyle name="Normal 47 2_AVA DVA EL" xfId="34755" xr:uid="{F504950A-36C6-41D8-9464-BEA05099CB0D}"/>
    <cellStyle name="Normal 47 3" xfId="34756" xr:uid="{B86706E7-6AE8-4927-A5FA-B7883EF3D4D3}"/>
    <cellStyle name="Normal 47 3 2" xfId="34757" xr:uid="{22861E1F-F1CA-4F9D-9017-5B5486DA73DD}"/>
    <cellStyle name="Normal 47 3 3" xfId="34758" xr:uid="{1F1F558C-F70C-4E3A-8804-CCB73C222890}"/>
    <cellStyle name="Normal 47 3_AVA DVA EL" xfId="34759" xr:uid="{ED22DCAC-82A6-4092-B973-AB8785B8FD2A}"/>
    <cellStyle name="Normal 47 4" xfId="34760" xr:uid="{2A1CC8FC-4CB8-48C3-BB46-8C2E1D91F695}"/>
    <cellStyle name="Normal 47 4 2" xfId="34761" xr:uid="{39908523-DF3D-4DED-8DD2-C2D663098AD7}"/>
    <cellStyle name="Normal 47 4 3" xfId="34762" xr:uid="{9E2CB328-EC03-43F2-ACCA-2D0170248525}"/>
    <cellStyle name="Normal 47 4_AVA DVA EL" xfId="34763" xr:uid="{FBE06149-B569-41B5-8890-96DBB30AB1A8}"/>
    <cellStyle name="Normal 47 5" xfId="34764" xr:uid="{8B312C40-2AC9-41E7-A064-AA7C2568DF8C}"/>
    <cellStyle name="Normal 47 5 2" xfId="34765" xr:uid="{791EE1A1-01A5-4C67-BF69-1E25F30780AF}"/>
    <cellStyle name="Normal 47 5 3" xfId="34766" xr:uid="{1136EE6C-7E44-4CA9-A83A-CFF5D3AD8581}"/>
    <cellStyle name="Normal 47 5_AVA DVA EL" xfId="34767" xr:uid="{7F0AA2C2-63CA-48C1-A275-C0D9907D99DE}"/>
    <cellStyle name="Normal 47 6" xfId="34768" xr:uid="{F6C30353-1B01-4B65-8EEC-687948B8FD58}"/>
    <cellStyle name="Normal 47_AVA DVA EL" xfId="34769" xr:uid="{455A38E7-AB06-4AF1-901F-BD1899C0C807}"/>
    <cellStyle name="Normal 48" xfId="34770" xr:uid="{199857AD-8299-49C8-A779-54AF0D1D46DB}"/>
    <cellStyle name="Normal 48 2" xfId="34771" xr:uid="{0936E33E-3033-4BB4-BD41-B00BF853C42F}"/>
    <cellStyle name="Normal 48 2 2" xfId="34772" xr:uid="{D8827F05-6A53-458E-88C2-347B91E3E651}"/>
    <cellStyle name="Normal 48 2 3" xfId="34773" xr:uid="{77595DC5-5191-436E-9755-13731648239D}"/>
    <cellStyle name="Normal 48 2_AVA DVA EL" xfId="34774" xr:uid="{ED77B128-2F1F-4C4A-92BA-34FAE9285DFF}"/>
    <cellStyle name="Normal 48 3" xfId="34775" xr:uid="{56B2F69A-A29A-4F48-85DD-AF810CCBC23E}"/>
    <cellStyle name="Normal 48 3 2" xfId="34776" xr:uid="{CB2328E8-601B-45A6-93DD-EA86A7EB3908}"/>
    <cellStyle name="Normal 48 3 3" xfId="34777" xr:uid="{16E4F57C-2BE1-4BB5-AC89-34C938C30569}"/>
    <cellStyle name="Normal 48 3_AVA DVA EL" xfId="34778" xr:uid="{68D406A3-BE51-443D-8FC4-3F19155E9E08}"/>
    <cellStyle name="Normal 48 4" xfId="34779" xr:uid="{F3EE01C3-2FFD-442A-A8AD-ADEC59223C29}"/>
    <cellStyle name="Normal 48 4 2" xfId="34780" xr:uid="{54DFCC7B-4284-42A8-98F0-00ACF92E2FCF}"/>
    <cellStyle name="Normal 48 4 3" xfId="34781" xr:uid="{1A1259A0-6D8E-4A42-8249-0E7A03A584F7}"/>
    <cellStyle name="Normal 48 4_AVA DVA EL" xfId="34782" xr:uid="{6C7156C1-F6C8-4923-A2A8-CD49B1A79B88}"/>
    <cellStyle name="Normal 48 5" xfId="34783" xr:uid="{FD83AE04-3431-4104-96BB-B45A57EC87B5}"/>
    <cellStyle name="Normal 48 5 2" xfId="34784" xr:uid="{8BE7C921-8A0A-437A-86D6-B2C0385CBF7E}"/>
    <cellStyle name="Normal 48 5 3" xfId="34785" xr:uid="{F21D125B-31DA-46A4-B877-0202A305AB26}"/>
    <cellStyle name="Normal 48 5_AVA DVA EL" xfId="34786" xr:uid="{C3787B6B-FEE1-4B05-A43D-2F8A3E25B429}"/>
    <cellStyle name="Normal 48 6" xfId="34787" xr:uid="{6EFE8183-FF98-402F-91F2-96B599874C21}"/>
    <cellStyle name="Normal 48_AVA DVA EL" xfId="34788" xr:uid="{612A26B6-CB6C-4AF4-A994-2A506291B243}"/>
    <cellStyle name="Normal 49" xfId="34789" xr:uid="{DA86B14B-5EC2-4F4F-9027-CEE6525214A7}"/>
    <cellStyle name="Normal 49 2" xfId="34790" xr:uid="{7C383F18-5D88-40E6-882D-50D738394C5D}"/>
    <cellStyle name="Normal 49 2 2" xfId="34791" xr:uid="{D69190D5-A195-466E-8C70-430EBA26E6CA}"/>
    <cellStyle name="Normal 49 2 3" xfId="34792" xr:uid="{0FA18CA2-F215-4A7D-9622-FD2FA2250603}"/>
    <cellStyle name="Normal 49 2_AVA DVA EL" xfId="34793" xr:uid="{A37888E5-76D9-4D97-B0FF-255F4E13091F}"/>
    <cellStyle name="Normal 49 3" xfId="34794" xr:uid="{EBAE8848-ADC2-4889-98D7-AFB292A97475}"/>
    <cellStyle name="Normal 49 3 2" xfId="34795" xr:uid="{5319E305-A309-4855-9EBF-F67C8C70C2FC}"/>
    <cellStyle name="Normal 49 3 3" xfId="34796" xr:uid="{C29924CF-C684-4D8E-84C7-8AF3CCE584F0}"/>
    <cellStyle name="Normal 49 3_AVA DVA EL" xfId="34797" xr:uid="{1039ACCB-1808-4A8F-A471-C8F18C30A297}"/>
    <cellStyle name="Normal 49 4" xfId="34798" xr:uid="{1C61034B-CA7C-4369-B2D1-D943D3CD987A}"/>
    <cellStyle name="Normal 49 4 2" xfId="34799" xr:uid="{45930C04-1958-46A1-BEAC-C0440FAF76FF}"/>
    <cellStyle name="Normal 49 4 3" xfId="34800" xr:uid="{98FCF004-DA84-4459-822A-93B5C16AE911}"/>
    <cellStyle name="Normal 49 4_AVA DVA EL" xfId="34801" xr:uid="{60F33BD4-4E7E-4D3D-BA89-2EEA873EDB44}"/>
    <cellStyle name="Normal 49 5" xfId="34802" xr:uid="{49480FD2-14CB-4EC1-B1F0-5B38B032441C}"/>
    <cellStyle name="Normal 49 5 2" xfId="34803" xr:uid="{20283C06-1AED-4268-B12B-FDB3CD9D5CE1}"/>
    <cellStyle name="Normal 49 5 3" xfId="34804" xr:uid="{41419139-4AF6-4060-AEF9-F106E8E97370}"/>
    <cellStyle name="Normal 49 5_AVA DVA EL" xfId="34805" xr:uid="{D4A54578-7255-4430-9F92-2AA01349D9E8}"/>
    <cellStyle name="Normal 49 6" xfId="34806" xr:uid="{714C747D-0CDA-44F8-A6A1-0A563C8E8777}"/>
    <cellStyle name="Normal 49_AVA DVA EL" xfId="34807" xr:uid="{DB45F2A4-C337-4DD7-AD70-703D1B83AAD7}"/>
    <cellStyle name="Normal 5" xfId="8199" xr:uid="{C764E8AD-35BD-4520-B07C-3FBEA91C9906}"/>
    <cellStyle name="Normal 5 10" xfId="34808" xr:uid="{72C04959-489F-424B-BD48-E32D6C1B88C1}"/>
    <cellStyle name="Normal 5 10 2" xfId="34809" xr:uid="{E2B6D456-A11E-472F-ABE8-6E34C3FFF783}"/>
    <cellStyle name="Normal 5 10 2 2" xfId="34810" xr:uid="{802A8F14-7A71-4F3F-872C-347FD29952AC}"/>
    <cellStyle name="Normal 5 10 2 3" xfId="34811" xr:uid="{089C2E32-4701-4BEF-98FF-BDB9FF294C00}"/>
    <cellStyle name="Normal 5 10 2_AVA DVA EL" xfId="34812" xr:uid="{51869E01-48E8-4785-B9AE-29D8084BDA80}"/>
    <cellStyle name="Normal 5 10 3" xfId="34813" xr:uid="{1CF022D1-DAA0-4A55-918F-55424079FAAE}"/>
    <cellStyle name="Normal 5 10_AVA DVA EL" xfId="34814" xr:uid="{9E648779-027A-45F3-A551-C7DC68C1F255}"/>
    <cellStyle name="Normal 5 11" xfId="34815" xr:uid="{C1C1A637-2F7A-467D-943A-C08D742C8188}"/>
    <cellStyle name="Normal 5 11 2" xfId="34816" xr:uid="{F1DB14B6-4FE5-467F-B035-F6844969750A}"/>
    <cellStyle name="Normal 5 11 2 2" xfId="34817" xr:uid="{C42EB4E6-8B59-4BDE-B44A-CE5383690EE2}"/>
    <cellStyle name="Normal 5 11 2 3" xfId="34818" xr:uid="{69AE8F05-C6D8-47A3-BEC2-218C07A23F67}"/>
    <cellStyle name="Normal 5 11 2_AVA DVA EL" xfId="34819" xr:uid="{1DFEF0A7-5C40-465E-976E-2F7043584F32}"/>
    <cellStyle name="Normal 5 11 3" xfId="34820" xr:uid="{6F5BCEE4-7265-45A2-B169-35089BC7D18D}"/>
    <cellStyle name="Normal 5 11_AVA DVA EL" xfId="34821" xr:uid="{11C9B1F3-6262-4CB8-A97D-D7F0E067EB7F}"/>
    <cellStyle name="Normal 5 12" xfId="34822" xr:uid="{D98E8E1C-1F3B-4839-A514-700900EF4337}"/>
    <cellStyle name="Normal 5 12 2" xfId="34823" xr:uid="{A2FDEF84-EF21-4F66-B29F-7D45E199C956}"/>
    <cellStyle name="Normal 5 12 2 2" xfId="34824" xr:uid="{24E07C6C-1F09-43EB-9070-66699D6A2BD2}"/>
    <cellStyle name="Normal 5 12 2 3" xfId="34825" xr:uid="{E8C017F7-F642-416A-8CA8-B074B384D2B0}"/>
    <cellStyle name="Normal 5 12 2_AVA DVA EL" xfId="34826" xr:uid="{F05500AB-41E5-40F8-B7D8-E4DA34748BFA}"/>
    <cellStyle name="Normal 5 12 3" xfId="34827" xr:uid="{F02F43A5-74EB-4692-9F69-F4B4EC99260B}"/>
    <cellStyle name="Normal 5 12_AVA DVA EL" xfId="34828" xr:uid="{F459D0EF-DB28-4F1C-AC23-6D70C4BADA3C}"/>
    <cellStyle name="Normal 5 13" xfId="34829" xr:uid="{73210DB6-35CC-45B1-9790-F691EE548C83}"/>
    <cellStyle name="Normal 5 13 2" xfId="34830" xr:uid="{CAA09ABF-FAFD-4CCD-B610-27CD45F5DBBA}"/>
    <cellStyle name="Normal 5 13 2 2" xfId="34831" xr:uid="{4C424890-3E6D-4663-AB8F-D48B629DDC48}"/>
    <cellStyle name="Normal 5 13 2 3" xfId="34832" xr:uid="{76A066B4-A258-4D9E-BF4A-89D2A91509B0}"/>
    <cellStyle name="Normal 5 13 2_AVA DVA EL" xfId="34833" xr:uid="{DDC3859C-801F-41FF-A4DD-482E9F662750}"/>
    <cellStyle name="Normal 5 13 3" xfId="34834" xr:uid="{30092A9E-7457-406F-8121-5A54C80469D0}"/>
    <cellStyle name="Normal 5 13_AVA DVA EL" xfId="34835" xr:uid="{6174A49E-6F87-4968-82F4-1D41BD2C218D}"/>
    <cellStyle name="Normal 5 14" xfId="34836" xr:uid="{624352B9-8607-4FBD-95D5-DB8D385802D0}"/>
    <cellStyle name="Normal 5 14 2" xfId="34837" xr:uid="{CEAAEBD8-3988-41DC-8B11-5F283717DD4A}"/>
    <cellStyle name="Normal 5 14 2 2" xfId="34838" xr:uid="{C6D2A91D-FF1A-4247-8C2E-BCC1E34D57ED}"/>
    <cellStyle name="Normal 5 14 2 3" xfId="34839" xr:uid="{275B43EA-34E7-4C7B-B4DC-4932EAAB3710}"/>
    <cellStyle name="Normal 5 14 2_AVA DVA EL" xfId="34840" xr:uid="{EEA6C796-D4CA-4DA2-AAC6-410C6B34F812}"/>
    <cellStyle name="Normal 5 14 3" xfId="34841" xr:uid="{A31BA5CD-20CD-4DBD-BD90-116460EFC3F9}"/>
    <cellStyle name="Normal 5 14_AVA DVA EL" xfId="34842" xr:uid="{6D2DAFCC-E8FE-4368-8852-E97D8F3A9380}"/>
    <cellStyle name="Normal 5 15" xfId="34843" xr:uid="{41FACF88-04CE-4726-AD10-D79760D15145}"/>
    <cellStyle name="Normal 5 15 2" xfId="34844" xr:uid="{270B722A-DB36-4908-BFEF-753883E42E7D}"/>
    <cellStyle name="Normal 5 15 2 2" xfId="34845" xr:uid="{A4BF9ABA-514A-4158-854A-4A726F9819EB}"/>
    <cellStyle name="Normal 5 15 2 3" xfId="34846" xr:uid="{D0940B04-DB89-48D1-9803-0B5085BAF185}"/>
    <cellStyle name="Normal 5 15 2_AVA DVA EL" xfId="34847" xr:uid="{ADC512A8-844C-43CA-80C1-6EAC33C2699B}"/>
    <cellStyle name="Normal 5 15 3" xfId="34848" xr:uid="{CF8A5B5E-9F29-414B-BEB0-BA882F75B8E5}"/>
    <cellStyle name="Normal 5 15_AVA DVA EL" xfId="34849" xr:uid="{FF44A057-86FB-4F1B-833A-660A26EC4983}"/>
    <cellStyle name="Normal 5 16" xfId="34850" xr:uid="{25212593-C4C2-43FD-86D2-E36D23F09DB8}"/>
    <cellStyle name="Normal 5 16 2" xfId="34851" xr:uid="{3FE8146D-F6ED-4D1E-8BAE-EFA60764114E}"/>
    <cellStyle name="Normal 5 16_AVA DVA EL" xfId="34852" xr:uid="{25BC8AD3-7318-4BC3-9DD5-32671C0EA114}"/>
    <cellStyle name="Normal 5 17" xfId="34853" xr:uid="{1722D3B5-B8B3-4360-9206-09091154334D}"/>
    <cellStyle name="Normal 5 17 2" xfId="34854" xr:uid="{5ED6A04A-FA08-447A-8372-7893C87E8417}"/>
    <cellStyle name="Normal 5 17_AVA DVA EL" xfId="34855" xr:uid="{C3D21E42-0DE9-47BF-AC14-F1B005DFE96D}"/>
    <cellStyle name="Normal 5 18" xfId="34856" xr:uid="{BBB41AD2-A3C1-4CA1-B13E-6B18175DAFC3}"/>
    <cellStyle name="Normal 5 18 2" xfId="34857" xr:uid="{8D12300C-ACDD-4D72-9171-6DDF71810DB0}"/>
    <cellStyle name="Normal 5 18_AVA DVA EL" xfId="34858" xr:uid="{C24DBBA1-98A5-4FE1-A26E-7DD695D2E3E9}"/>
    <cellStyle name="Normal 5 19" xfId="34859" xr:uid="{E94065C9-98EC-439C-9D77-E0C96B599098}"/>
    <cellStyle name="Normal 5 19 2" xfId="34860" xr:uid="{551BE466-9FB5-42B5-A490-FA770762EE8A}"/>
    <cellStyle name="Normal 5 19_AVA DVA EL" xfId="34861" xr:uid="{D5DD4309-1481-494D-B528-9FE8FF3826B4}"/>
    <cellStyle name="Normal 5 2" xfId="8200" xr:uid="{B8360F36-3669-49C9-8E4C-E440623059D2}"/>
    <cellStyle name="Normal 5 2 10" xfId="34862" xr:uid="{C61289F9-4173-404E-B12D-7525E6599E80}"/>
    <cellStyle name="Normal 5 2 10 2" xfId="34863" xr:uid="{C5B4A0C9-D719-413D-9AE0-D4B1E7573CD2}"/>
    <cellStyle name="Normal 5 2 10 2 2" xfId="34864" xr:uid="{29FD2E5B-26A9-472E-A65A-B8D5DA78D52E}"/>
    <cellStyle name="Normal 5 2 10 2 3" xfId="34865" xr:uid="{53DF8FCC-215C-47A6-9E76-67909A8569C8}"/>
    <cellStyle name="Normal 5 2 10 2_AVA DVA EL" xfId="34866" xr:uid="{F073DFB8-8BFC-4C29-876D-31A7524CE2F9}"/>
    <cellStyle name="Normal 5 2 10 3" xfId="34867" xr:uid="{260D5486-B2B5-4CFF-944B-7BF9B82104E5}"/>
    <cellStyle name="Normal 5 2 10_AVA DVA EL" xfId="34868" xr:uid="{68E549E0-EA30-48D0-8240-AED8309B80FC}"/>
    <cellStyle name="Normal 5 2 11" xfId="34869" xr:uid="{66D9217C-CA88-44B3-B56A-A5EE5E70FA43}"/>
    <cellStyle name="Normal 5 2 11 2" xfId="34870" xr:uid="{FBAD1CD8-F411-4D08-AD73-6A83A2A76E26}"/>
    <cellStyle name="Normal 5 2 11 2 2" xfId="34871" xr:uid="{345D9480-605C-4B75-916A-025933A85B6F}"/>
    <cellStyle name="Normal 5 2 11 2 3" xfId="34872" xr:uid="{C39C3CFA-23E7-4415-B610-FB7A89E930DA}"/>
    <cellStyle name="Normal 5 2 11 2_AVA DVA EL" xfId="34873" xr:uid="{04DF3136-F747-4587-9AB4-41A82F1B6B35}"/>
    <cellStyle name="Normal 5 2 11 3" xfId="34874" xr:uid="{8CC938F2-8D2F-4FB7-9B25-4FB198296A12}"/>
    <cellStyle name="Normal 5 2 11_AVA DVA EL" xfId="34875" xr:uid="{56B41929-B8CF-456E-8AC9-97C2E906DA7C}"/>
    <cellStyle name="Normal 5 2 12" xfId="34876" xr:uid="{1C80C88A-D02D-4494-947C-7E910B92671E}"/>
    <cellStyle name="Normal 5 2 12 2" xfId="34877" xr:uid="{2E925FFC-E778-41D2-9406-E8E17604140F}"/>
    <cellStyle name="Normal 5 2 12 2 2" xfId="34878" xr:uid="{6B9F4615-BFFC-490A-9E78-A86B3DB0533F}"/>
    <cellStyle name="Normal 5 2 12 2 3" xfId="34879" xr:uid="{9C545096-3331-4FD7-AD87-056CA9871C9A}"/>
    <cellStyle name="Normal 5 2 12 2_AVA DVA EL" xfId="34880" xr:uid="{BD774E3F-1EDF-405E-9252-7769046B323F}"/>
    <cellStyle name="Normal 5 2 12 3" xfId="34881" xr:uid="{5C2C11F3-2503-4BBA-B6F1-9FA036A3ED81}"/>
    <cellStyle name="Normal 5 2 12 4" xfId="34882" xr:uid="{B6A63DD2-ECDB-429C-8723-C5E4252E17B7}"/>
    <cellStyle name="Normal 5 2 12_AVA DVA EL" xfId="34883" xr:uid="{7104FE0E-8B00-4F72-A52C-59A7E1144A57}"/>
    <cellStyle name="Normal 5 2 13" xfId="34884" xr:uid="{9F5392C1-68D4-49B4-83D5-D4721CA0EE18}"/>
    <cellStyle name="Normal 5 2 13 2" xfId="34885" xr:uid="{55CCA487-263A-4330-A2E3-72F195C7F577}"/>
    <cellStyle name="Normal 5 2 13 3" xfId="34886" xr:uid="{629DA5C4-3C18-4C11-B81B-A96808ED025C}"/>
    <cellStyle name="Normal 5 2 13_AVA DVA EL" xfId="34887" xr:uid="{9B885157-F792-4280-9B42-7D188A4FC135}"/>
    <cellStyle name="Normal 5 2 14" xfId="34888" xr:uid="{CFFCDFDC-9CF3-4649-89A4-4EC40C6F7596}"/>
    <cellStyle name="Normal 5 2 14 2" xfId="34889" xr:uid="{EA33618C-C539-4053-B892-C9C990ABB4F5}"/>
    <cellStyle name="Normal 5 2 14 3" xfId="34890" xr:uid="{E5C0D78D-85B6-43CC-BF9E-8D03C4AC12DB}"/>
    <cellStyle name="Normal 5 2 14_AVA DVA EL" xfId="34891" xr:uid="{2E921519-4900-4EAD-9D6F-952CC362D699}"/>
    <cellStyle name="Normal 5 2 15" xfId="34892" xr:uid="{6D5F7FD5-E5F3-4C23-8F9E-CC60FA68B360}"/>
    <cellStyle name="Normal 5 2 15 2" xfId="34893" xr:uid="{1D837951-B44F-4D73-94DF-E0BC6A2BABFE}"/>
    <cellStyle name="Normal 5 2 15 3" xfId="34894" xr:uid="{BE5E8FCB-9833-4310-B67D-42CD5C90D8D8}"/>
    <cellStyle name="Normal 5 2 15_AVA DVA EL" xfId="34895" xr:uid="{4DAD415C-0D95-47D0-9803-869B35873CA0}"/>
    <cellStyle name="Normal 5 2 16" xfId="34896" xr:uid="{59CAF5DE-1885-4273-B940-BDC84BD8D2A0}"/>
    <cellStyle name="Normal 5 2 16 2" xfId="34897" xr:uid="{B1F345D2-3855-49EB-8BCA-0CBC5AA3F9E3}"/>
    <cellStyle name="Normal 5 2 16 3" xfId="34898" xr:uid="{CE280CFA-CE69-40FA-B9ED-BD0F7CA742EF}"/>
    <cellStyle name="Normal 5 2 16_AVA DVA EL" xfId="34899" xr:uid="{BF32BCBC-05DB-4C94-A87F-B8E3F993A0AB}"/>
    <cellStyle name="Normal 5 2 17" xfId="34900" xr:uid="{2933BB92-879A-4E35-80BA-75FC8A7EFD1A}"/>
    <cellStyle name="Normal 5 2 17 2" xfId="34901" xr:uid="{2D24E382-BE44-4D67-AC81-62D2A686B79F}"/>
    <cellStyle name="Normal 5 2 17 3" xfId="34902" xr:uid="{17E846B8-72C6-473D-8BFC-77A6C7CD7198}"/>
    <cellStyle name="Normal 5 2 17_AVA DVA EL" xfId="34903" xr:uid="{31982662-46CA-4D86-AE1D-49FEB9663315}"/>
    <cellStyle name="Normal 5 2 18" xfId="34904" xr:uid="{0896392A-3A36-490C-9868-528B4E83A750}"/>
    <cellStyle name="Normal 5 2 18 2" xfId="34905" xr:uid="{BFE39783-92C1-4B3A-BECF-66CE08125055}"/>
    <cellStyle name="Normal 5 2 18 3" xfId="34906" xr:uid="{732C5157-2167-40C3-A3D6-B76485414DBF}"/>
    <cellStyle name="Normal 5 2 18_AVA DVA EL" xfId="34907" xr:uid="{1E0FE2BA-C4CA-4BAA-82B3-EED088BFA2F6}"/>
    <cellStyle name="Normal 5 2 2" xfId="8201" xr:uid="{97BA1E25-5232-4788-AE27-7AC345B0F1C4}"/>
    <cellStyle name="Normal 5 2 2 10" xfId="34908" xr:uid="{7D89F396-1545-4624-BAD3-A538C3FB15C2}"/>
    <cellStyle name="Normal 5 2 2 10 2" xfId="34909" xr:uid="{4DD66A42-F747-48B6-8625-EA25B58A9AA9}"/>
    <cellStyle name="Normal 5 2 2 10 3" xfId="34910" xr:uid="{C75AA67C-BE42-4BBD-9459-C4F4CD7B2B4F}"/>
    <cellStyle name="Normal 5 2 2 10_AVA DVA EL" xfId="34911" xr:uid="{58390A86-35E4-46AA-8F72-CD281F8D3C0A}"/>
    <cellStyle name="Normal 5 2 2 11" xfId="34912" xr:uid="{1526026D-F26E-4D42-96F5-4FF8144BF054}"/>
    <cellStyle name="Normal 5 2 2 11 2" xfId="34913" xr:uid="{D91CECB0-63B7-45F9-9D2C-9DEBF68CD134}"/>
    <cellStyle name="Normal 5 2 2 11 3" xfId="34914" xr:uid="{C16876B1-E6A9-44BC-8334-3A32377EB98B}"/>
    <cellStyle name="Normal 5 2 2 11_AVA DVA EL" xfId="34915" xr:uid="{73C07CDB-2AC2-47BA-BF30-693E69C81036}"/>
    <cellStyle name="Normal 5 2 2 12" xfId="34916" xr:uid="{992F2230-55F9-4BC7-844F-4C18F40C2530}"/>
    <cellStyle name="Normal 5 2 2 12 2" xfId="34917" xr:uid="{E4CAAE89-73D0-41C1-8CEE-F82AFCEF5744}"/>
    <cellStyle name="Normal 5 2 2 12 3" xfId="34918" xr:uid="{A28871DA-8365-4AF4-97C9-DCC3343A4D1C}"/>
    <cellStyle name="Normal 5 2 2 12_AVA DVA EL" xfId="34919" xr:uid="{81E9DFCA-60AC-4450-8C60-27DE7AD1375E}"/>
    <cellStyle name="Normal 5 2 2 13" xfId="34920" xr:uid="{C0A934C8-11AF-4BF8-8526-4B2A310E80BA}"/>
    <cellStyle name="Normal 5 2 2 2" xfId="34921" xr:uid="{0BE14B77-388B-4F5C-9421-D06BCD7432C7}"/>
    <cellStyle name="Normal 5 2 2 2 10" xfId="34922" xr:uid="{68D3CE3A-3C5C-427F-B6A3-D9BBE2E75428}"/>
    <cellStyle name="Normal 5 2 2 2 10 2" xfId="34923" xr:uid="{7A7379D3-499B-4BC3-A41D-567EBA20E304}"/>
    <cellStyle name="Normal 5 2 2 2 10 3" xfId="34924" xr:uid="{2B82241F-E339-4A83-9BE1-121775D8996A}"/>
    <cellStyle name="Normal 5 2 2 2 10_AVA DVA EL" xfId="34925" xr:uid="{918D1382-F281-4F37-AA0A-9FD636D201E8}"/>
    <cellStyle name="Normal 5 2 2 2 11" xfId="34926" xr:uid="{903CCB1C-0017-4934-B1FF-51B056CE1924}"/>
    <cellStyle name="Normal 5 2 2 2 12" xfId="34927" xr:uid="{72D94F27-198C-4E9F-9A3C-A865D0DC67B6}"/>
    <cellStyle name="Normal 5 2 2 2 2" xfId="34928" xr:uid="{FC9CEA5F-3B59-422C-A05F-6216FE30EB7C}"/>
    <cellStyle name="Normal 5 2 2 2 2 10" xfId="34929" xr:uid="{3DA5B4FA-943E-45FD-83E5-111D96940E22}"/>
    <cellStyle name="Normal 5 2 2 2 2 11" xfId="34930" xr:uid="{C24C6ECC-E398-4BC3-9342-205F4229AEDD}"/>
    <cellStyle name="Normal 5 2 2 2 2 2" xfId="34931" xr:uid="{253C33FB-93C6-49D4-95D2-E26462CD0D77}"/>
    <cellStyle name="Normal 5 2 2 2 2 2 2" xfId="34932" xr:uid="{2A2AB32F-F4E7-4467-AC5B-0A8878B05653}"/>
    <cellStyle name="Normal 5 2 2 2 2 2 2 2" xfId="34933" xr:uid="{0CB18D7D-A9EE-411A-8E2F-2B08EA1F1A92}"/>
    <cellStyle name="Normal 5 2 2 2 2 2 2 3" xfId="34934" xr:uid="{573B48CB-99ED-429B-A096-3E20B26697B6}"/>
    <cellStyle name="Normal 5 2 2 2 2 2 2_AVA DVA EL" xfId="34935" xr:uid="{506BE15F-8AD0-4BF1-8936-0219A05C4C96}"/>
    <cellStyle name="Normal 5 2 2 2 2 2 3" xfId="34936" xr:uid="{9DBC895A-977E-4F48-AF9A-ED0AFF59E00C}"/>
    <cellStyle name="Normal 5 2 2 2 2 2 3 2" xfId="34937" xr:uid="{28315BCE-070A-4BC2-9311-44290C5A9112}"/>
    <cellStyle name="Normal 5 2 2 2 2 2 3 3" xfId="34938" xr:uid="{D6332768-1346-4F45-9BA9-06DC2429AB2A}"/>
    <cellStyle name="Normal 5 2 2 2 2 2 3_AVA DVA EL" xfId="34939" xr:uid="{8A6EE070-5D5C-43C3-88E7-72D8FEF3D491}"/>
    <cellStyle name="Normal 5 2 2 2 2 2 4" xfId="34940" xr:uid="{030EFB98-270C-4D45-A467-45736657CC2C}"/>
    <cellStyle name="Normal 5 2 2 2 2 2 5" xfId="34941" xr:uid="{8B976637-32F3-4D9B-AA22-DAA70E5E0CB2}"/>
    <cellStyle name="Normal 5 2 2 2 2 2_AVA DVA EL" xfId="34942" xr:uid="{2A191E08-2A0B-42F1-9FF2-F0460F3402BF}"/>
    <cellStyle name="Normal 5 2 2 2 2 3" xfId="34943" xr:uid="{9EC2462A-4D63-4927-996A-A5872C355417}"/>
    <cellStyle name="Normal 5 2 2 2 2 3 2" xfId="34944" xr:uid="{33503F45-4DFD-4952-A938-B3909490A795}"/>
    <cellStyle name="Normal 5 2 2 2 2 3 3" xfId="34945" xr:uid="{95BC2A31-16AD-443D-A759-1B7822881F5A}"/>
    <cellStyle name="Normal 5 2 2 2 2 3_AVA DVA EL" xfId="34946" xr:uid="{DCB7B044-ADF1-463E-8E27-08C16FB9A769}"/>
    <cellStyle name="Normal 5 2 2 2 2 4" xfId="34947" xr:uid="{785DDADC-CA3D-4A3B-86A2-5174A3DDDB40}"/>
    <cellStyle name="Normal 5 2 2 2 2 4 2" xfId="34948" xr:uid="{A1B8E1BC-212A-4A15-A413-0D767F3AB4F4}"/>
    <cellStyle name="Normal 5 2 2 2 2 4 3" xfId="34949" xr:uid="{D7D8E180-F7A1-4E02-ABEA-F63226C227EA}"/>
    <cellStyle name="Normal 5 2 2 2 2 4_AVA DVA EL" xfId="34950" xr:uid="{9FDB9045-AD63-40D5-9C3B-2E1F8F657603}"/>
    <cellStyle name="Normal 5 2 2 2 2 5" xfId="34951" xr:uid="{5E3F897A-A05B-47E8-9EE8-40C8DE901D3F}"/>
    <cellStyle name="Normal 5 2 2 2 2 5 2" xfId="34952" xr:uid="{654E2FC8-11F3-4BBA-9657-31EC789639E6}"/>
    <cellStyle name="Normal 5 2 2 2 2 5 3" xfId="34953" xr:uid="{F5499C1A-4261-4B44-BE62-746A966729A8}"/>
    <cellStyle name="Normal 5 2 2 2 2 5_AVA DVA EL" xfId="34954" xr:uid="{5C3F50DE-06EA-405E-A759-ED542BEC3597}"/>
    <cellStyle name="Normal 5 2 2 2 2 6" xfId="34955" xr:uid="{5EDE37FA-5128-4A37-8ACA-A8A5A3FB7D80}"/>
    <cellStyle name="Normal 5 2 2 2 2 6 2" xfId="34956" xr:uid="{9039C380-E31B-4D15-92F7-A0279854B35F}"/>
    <cellStyle name="Normal 5 2 2 2 2 6 3" xfId="34957" xr:uid="{8FE77B07-C6AC-4441-8C30-5D99AFD0EB54}"/>
    <cellStyle name="Normal 5 2 2 2 2 6_AVA DVA EL" xfId="34958" xr:uid="{1B4DF234-2363-4367-B131-05B7B4A46375}"/>
    <cellStyle name="Normal 5 2 2 2 2 7" xfId="34959" xr:uid="{695802F1-9B3D-4697-9656-F0ECBFF103CC}"/>
    <cellStyle name="Normal 5 2 2 2 2 7 2" xfId="34960" xr:uid="{8A671A65-F67D-4D49-BD44-C1BBDD92B704}"/>
    <cellStyle name="Normal 5 2 2 2 2 7 3" xfId="34961" xr:uid="{8A3A95B6-08C9-4125-BAB7-36CA0AD03635}"/>
    <cellStyle name="Normal 5 2 2 2 2 7_AVA DVA EL" xfId="34962" xr:uid="{81BDD978-14B8-4411-AE0D-33226C004918}"/>
    <cellStyle name="Normal 5 2 2 2 2 8" xfId="34963" xr:uid="{38964719-20A9-4C61-894A-B0B5BF67853D}"/>
    <cellStyle name="Normal 5 2 2 2 2 8 2" xfId="34964" xr:uid="{FA0E627F-4F1D-4BAC-AA03-510984BE71F3}"/>
    <cellStyle name="Normal 5 2 2 2 2 8 3" xfId="34965" xr:uid="{19C40AB3-9D50-4DBE-837F-9B65CE2AC768}"/>
    <cellStyle name="Normal 5 2 2 2 2 8_AVA DVA EL" xfId="34966" xr:uid="{13B8FC25-1516-4079-9D0F-B3E9CFE2CF4C}"/>
    <cellStyle name="Normal 5 2 2 2 2 9" xfId="34967" xr:uid="{8E64B9F3-FE42-4AA0-8B32-B2E5386917B1}"/>
    <cellStyle name="Normal 5 2 2 2 2 9 2" xfId="34968" xr:uid="{8EFE1AEF-86A2-49B2-B2BD-0039EBD67AE4}"/>
    <cellStyle name="Normal 5 2 2 2 2 9 3" xfId="34969" xr:uid="{C370C75C-89C0-4675-9938-3779A6023B75}"/>
    <cellStyle name="Normal 5 2 2 2 2 9_AVA DVA EL" xfId="34970" xr:uid="{BD6D7D21-14BE-4014-B67F-ABD6348EF317}"/>
    <cellStyle name="Normal 5 2 2 2 2_AVA DVA EL" xfId="34971" xr:uid="{C5AC11B8-DAF4-45CA-BE24-DF6BE925767C}"/>
    <cellStyle name="Normal 5 2 2 2 3" xfId="34972" xr:uid="{D0A2901D-1CB4-498A-81E8-67922E9B72D0}"/>
    <cellStyle name="Normal 5 2 2 2 3 2" xfId="34973" xr:uid="{84061E80-7646-4E49-BF59-5DA1E9F1D37A}"/>
    <cellStyle name="Normal 5 2 2 2 3 2 2" xfId="34974" xr:uid="{A1408988-01B5-47AF-8C64-C2CCE1C7A0BA}"/>
    <cellStyle name="Normal 5 2 2 2 3 2 3" xfId="34975" xr:uid="{8D6E6D1B-A65D-43EB-BBEC-F0E243D4C41D}"/>
    <cellStyle name="Normal 5 2 2 2 3 2_AVA DVA EL" xfId="34976" xr:uid="{A7AE478C-20A2-4F1F-8E3F-4808556537C7}"/>
    <cellStyle name="Normal 5 2 2 2 3 3" xfId="34977" xr:uid="{8BA94F0D-EBD0-453E-A445-A5C67D397B33}"/>
    <cellStyle name="Normal 5 2 2 2 3 3 2" xfId="34978" xr:uid="{FA202A1B-3FBC-44E2-8E28-26CCB81BAAF6}"/>
    <cellStyle name="Normal 5 2 2 2 3 3 3" xfId="34979" xr:uid="{5505E2F7-1D2B-4137-9DD8-44FA11D78209}"/>
    <cellStyle name="Normal 5 2 2 2 3 3_AVA DVA EL" xfId="34980" xr:uid="{A87F2147-E4D1-4AA0-9678-E3E5281D247D}"/>
    <cellStyle name="Normal 5 2 2 2 3 4" xfId="34981" xr:uid="{5DE85073-D644-4012-8DFC-D67D92E558F0}"/>
    <cellStyle name="Normal 5 2 2 2 3 5" xfId="34982" xr:uid="{4210E101-D2C5-4DE1-A543-E8ABB1D6E27A}"/>
    <cellStyle name="Normal 5 2 2 2 3_AVA DVA EL" xfId="34983" xr:uid="{A0AA0D32-E3F6-4534-AED4-5C5334D94CE0}"/>
    <cellStyle name="Normal 5 2 2 2 4" xfId="34984" xr:uid="{AC797DE2-32C7-46DC-88FB-27CF50F000D0}"/>
    <cellStyle name="Normal 5 2 2 2 4 2" xfId="34985" xr:uid="{871CB9F6-8825-477A-A9D7-26F968542947}"/>
    <cellStyle name="Normal 5 2 2 2 4 3" xfId="34986" xr:uid="{EB1C5CBD-2679-469A-8A9B-CDF62364D1EE}"/>
    <cellStyle name="Normal 5 2 2 2 4_AVA DVA EL" xfId="34987" xr:uid="{2F77D37A-2826-4B71-A286-FEABE8962050}"/>
    <cellStyle name="Normal 5 2 2 2 5" xfId="34988" xr:uid="{B89A795C-DB48-4A22-B68A-2BF0365FBC5A}"/>
    <cellStyle name="Normal 5 2 2 2 5 2" xfId="34989" xr:uid="{41D82C14-2177-4E9B-9CFB-569F15EA4041}"/>
    <cellStyle name="Normal 5 2 2 2 5 3" xfId="34990" xr:uid="{8A25C956-E31D-4D9D-8648-37D29DA91DE9}"/>
    <cellStyle name="Normal 5 2 2 2 5_AVA DVA EL" xfId="34991" xr:uid="{13055CAC-85CD-4740-99EB-9B81C3B1D023}"/>
    <cellStyle name="Normal 5 2 2 2 6" xfId="34992" xr:uid="{631CA2D3-93A8-4F38-8274-E5416648FE13}"/>
    <cellStyle name="Normal 5 2 2 2 6 2" xfId="34993" xr:uid="{E113511F-9718-4D18-921A-3F10B3D0FE0B}"/>
    <cellStyle name="Normal 5 2 2 2 6 3" xfId="34994" xr:uid="{B873F722-0794-4397-90ED-F196FD8DF0ED}"/>
    <cellStyle name="Normal 5 2 2 2 6_AVA DVA EL" xfId="34995" xr:uid="{1C05F019-87DF-490F-8958-EBB44DC19CDD}"/>
    <cellStyle name="Normal 5 2 2 2 7" xfId="34996" xr:uid="{B8BA421A-D71B-4A6B-A9EE-1079C119E43C}"/>
    <cellStyle name="Normal 5 2 2 2 7 2" xfId="34997" xr:uid="{9EDF77DC-1F9A-4DCB-BDAB-009C11331FBB}"/>
    <cellStyle name="Normal 5 2 2 2 7 3" xfId="34998" xr:uid="{824A5DFC-4774-4B1F-8ACD-9CB006E24203}"/>
    <cellStyle name="Normal 5 2 2 2 7_AVA DVA EL" xfId="34999" xr:uid="{9ADFFF69-0BAD-48FD-B04C-93278123F036}"/>
    <cellStyle name="Normal 5 2 2 2 8" xfId="35000" xr:uid="{EA01414D-2658-418D-8AD9-55D8D57EA425}"/>
    <cellStyle name="Normal 5 2 2 2 8 2" xfId="35001" xr:uid="{27B4470C-9514-4001-B546-9F94EB9DA07E}"/>
    <cellStyle name="Normal 5 2 2 2 8 3" xfId="35002" xr:uid="{1E690962-3B5A-4565-BCBD-5D816134540A}"/>
    <cellStyle name="Normal 5 2 2 2 8_AVA DVA EL" xfId="35003" xr:uid="{B0C0794B-1823-46F9-B0C7-E2822F5B48CB}"/>
    <cellStyle name="Normal 5 2 2 2 9" xfId="35004" xr:uid="{50341488-A354-4F20-8207-409454567CFA}"/>
    <cellStyle name="Normal 5 2 2 2 9 2" xfId="35005" xr:uid="{C641B6AD-A7BA-45B4-94D6-A0119DFFA8D5}"/>
    <cellStyle name="Normal 5 2 2 2 9 3" xfId="35006" xr:uid="{391FCD47-2A67-44A0-9179-1C282A79A6D9}"/>
    <cellStyle name="Normal 5 2 2 2 9_AVA DVA EL" xfId="35007" xr:uid="{A421F0DF-56AB-4C68-8617-7B16F211766C}"/>
    <cellStyle name="Normal 5 2 2 2_AVA DVA EL" xfId="35008" xr:uid="{2F0FF4F1-3157-4F64-A5B7-59C9AB99D96A}"/>
    <cellStyle name="Normal 5 2 2 3" xfId="35009" xr:uid="{5C1D9C3F-047E-4C22-B5B1-B0C91FA9A9CC}"/>
    <cellStyle name="Normal 5 2 2 3 10" xfId="35010" xr:uid="{BE72961B-A7E3-4DEE-BEBA-1CF3917B29A7}"/>
    <cellStyle name="Normal 5 2 2 3 11" xfId="35011" xr:uid="{CA55C26A-DBB2-43A4-BB6A-D9F1535425F2}"/>
    <cellStyle name="Normal 5 2 2 3 2" xfId="35012" xr:uid="{11B0C01F-4CED-4692-AEB9-DEF55EFE0245}"/>
    <cellStyle name="Normal 5 2 2 3 2 2" xfId="35013" xr:uid="{035EC9ED-1A57-4962-9538-5C56CD2C029E}"/>
    <cellStyle name="Normal 5 2 2 3 2 2 2" xfId="35014" xr:uid="{8CC12D8A-0332-4EC1-B779-3EC7B606B3E3}"/>
    <cellStyle name="Normal 5 2 2 3 2 2 3" xfId="35015" xr:uid="{E2559356-893A-4D91-A37D-5C1520062E91}"/>
    <cellStyle name="Normal 5 2 2 3 2 2_AVA DVA EL" xfId="35016" xr:uid="{3B1D95DC-3D19-430A-9ADD-89AE254F3BCB}"/>
    <cellStyle name="Normal 5 2 2 3 2 3" xfId="35017" xr:uid="{B9924098-D743-4799-8E78-505D0A960F81}"/>
    <cellStyle name="Normal 5 2 2 3 2 3 2" xfId="35018" xr:uid="{4A8F481B-7933-4E7C-9D28-D0D32C165900}"/>
    <cellStyle name="Normal 5 2 2 3 2 3 3" xfId="35019" xr:uid="{B37334FF-E4C1-4ED0-920D-9966CDADB2FB}"/>
    <cellStyle name="Normal 5 2 2 3 2 3_AVA DVA EL" xfId="35020" xr:uid="{B51D3482-0B6A-482E-95E1-E164AB0CB26C}"/>
    <cellStyle name="Normal 5 2 2 3 2 4" xfId="35021" xr:uid="{E52943D0-525B-483B-B392-6CF8B88329A3}"/>
    <cellStyle name="Normal 5 2 2 3 2 5" xfId="35022" xr:uid="{45F0AF0D-35C0-4681-8572-4ABE3BDF7B24}"/>
    <cellStyle name="Normal 5 2 2 3 2_AVA DVA EL" xfId="35023" xr:uid="{095EF7B3-3DD4-49A9-A72F-F19907D0CC2E}"/>
    <cellStyle name="Normal 5 2 2 3 3" xfId="35024" xr:uid="{71C015D3-8B62-49F5-9C16-31D7988C1134}"/>
    <cellStyle name="Normal 5 2 2 3 3 2" xfId="35025" xr:uid="{13F09EF0-BE4F-42AB-A41F-89F5414FDA3F}"/>
    <cellStyle name="Normal 5 2 2 3 3 3" xfId="35026" xr:uid="{E147B61E-57CD-44B4-9621-1D95321282EF}"/>
    <cellStyle name="Normal 5 2 2 3 3_AVA DVA EL" xfId="35027" xr:uid="{8B845F7B-0957-4EF7-B006-C151B05CE924}"/>
    <cellStyle name="Normal 5 2 2 3 4" xfId="35028" xr:uid="{D1ADCCE7-916D-4348-B198-9510F9AB01D4}"/>
    <cellStyle name="Normal 5 2 2 3 4 2" xfId="35029" xr:uid="{AA89C571-91A2-4A58-BD42-B520C5B51215}"/>
    <cellStyle name="Normal 5 2 2 3 4 3" xfId="35030" xr:uid="{D6916123-86D6-40C2-8CAD-F126AD197382}"/>
    <cellStyle name="Normal 5 2 2 3 4_AVA DVA EL" xfId="35031" xr:uid="{FC9A6A90-8978-4EC8-878A-7B86EDEE4D3B}"/>
    <cellStyle name="Normal 5 2 2 3 5" xfId="35032" xr:uid="{E8CDFD48-33A0-4371-90DF-8A1CA518E7F7}"/>
    <cellStyle name="Normal 5 2 2 3 5 2" xfId="35033" xr:uid="{57279ED4-C9AE-4E7B-B4F0-2EBF7D57E645}"/>
    <cellStyle name="Normal 5 2 2 3 5 3" xfId="35034" xr:uid="{5B12B228-9BF9-4397-AF94-C9D07E03151D}"/>
    <cellStyle name="Normal 5 2 2 3 5_AVA DVA EL" xfId="35035" xr:uid="{7A734323-59A2-4813-9EF8-AC362A59FCA2}"/>
    <cellStyle name="Normal 5 2 2 3 6" xfId="35036" xr:uid="{7FC55A3B-E503-43C2-9F13-3E4DA469561A}"/>
    <cellStyle name="Normal 5 2 2 3 6 2" xfId="35037" xr:uid="{651184E2-0F42-44AC-861F-0ED76142B375}"/>
    <cellStyle name="Normal 5 2 2 3 6 3" xfId="35038" xr:uid="{B2822224-A693-4763-A453-620EE66FF49F}"/>
    <cellStyle name="Normal 5 2 2 3 6_AVA DVA EL" xfId="35039" xr:uid="{65199D57-0ECD-458D-BC74-ED7FFA73D584}"/>
    <cellStyle name="Normal 5 2 2 3 7" xfId="35040" xr:uid="{664CC636-2EF7-427B-AAFB-B0EB9052BA97}"/>
    <cellStyle name="Normal 5 2 2 3 7 2" xfId="35041" xr:uid="{D732E32B-41A5-4552-9615-A8D6B055BA7A}"/>
    <cellStyle name="Normal 5 2 2 3 7 3" xfId="35042" xr:uid="{F929AB6B-AB97-4398-8D5C-87B7239D32A5}"/>
    <cellStyle name="Normal 5 2 2 3 7_AVA DVA EL" xfId="35043" xr:uid="{49352658-BD6E-42ED-85DE-6CD61A86B0D1}"/>
    <cellStyle name="Normal 5 2 2 3 8" xfId="35044" xr:uid="{253FD4D5-CC80-45BF-B066-0A5763AA3808}"/>
    <cellStyle name="Normal 5 2 2 3 8 2" xfId="35045" xr:uid="{BF80D14D-AEE0-48C5-B852-60CFDB6980D7}"/>
    <cellStyle name="Normal 5 2 2 3 8 3" xfId="35046" xr:uid="{E92A97BE-7B15-4846-A2DE-2762079F6DBF}"/>
    <cellStyle name="Normal 5 2 2 3 8_AVA DVA EL" xfId="35047" xr:uid="{B34C310E-9584-487F-B730-4C5D1E4D1612}"/>
    <cellStyle name="Normal 5 2 2 3 9" xfId="35048" xr:uid="{DB0D41E6-5892-404C-B744-6D553EEF788E}"/>
    <cellStyle name="Normal 5 2 2 3 9 2" xfId="35049" xr:uid="{15DBAD5F-1986-4620-A1A7-F8BE42284727}"/>
    <cellStyle name="Normal 5 2 2 3 9 3" xfId="35050" xr:uid="{8674BF7C-DBF4-4CE1-BA68-732598BEDDB4}"/>
    <cellStyle name="Normal 5 2 2 3 9_AVA DVA EL" xfId="35051" xr:uid="{534B33E3-7AF5-43E7-A303-8C967C597DB2}"/>
    <cellStyle name="Normal 5 2 2 3_AVA DVA EL" xfId="35052" xr:uid="{D1A03561-00D8-463E-B932-2A0FAF07EC09}"/>
    <cellStyle name="Normal 5 2 2 4" xfId="35053" xr:uid="{1DA29B8A-D997-4F1D-9185-DA1F7DFBA114}"/>
    <cellStyle name="Normal 5 2 2 4 2" xfId="35054" xr:uid="{16C67F03-D626-4C44-AEB2-9F3B170E5A71}"/>
    <cellStyle name="Normal 5 2 2 4 2 2" xfId="35055" xr:uid="{9EF93D5D-AAAE-4DF6-8BF5-D11BCE280096}"/>
    <cellStyle name="Normal 5 2 2 4 2 3" xfId="35056" xr:uid="{7DC87EC1-7977-4EEE-8472-79B233E19347}"/>
    <cellStyle name="Normal 5 2 2 4 2_AVA DVA EL" xfId="35057" xr:uid="{6DEFF729-ECDD-430F-BB45-077BC597F788}"/>
    <cellStyle name="Normal 5 2 2 4 3" xfId="35058" xr:uid="{C7E3D9B2-CAC4-4B86-A646-B0BD2A94DB81}"/>
    <cellStyle name="Normal 5 2 2 4 3 2" xfId="35059" xr:uid="{E776AE64-3CFB-4C39-8C9B-89B9D8EFE66D}"/>
    <cellStyle name="Normal 5 2 2 4 3 3" xfId="35060" xr:uid="{C107B0D3-1F8E-4E75-B3C3-A5D060110AA3}"/>
    <cellStyle name="Normal 5 2 2 4 3_AVA DVA EL" xfId="35061" xr:uid="{9FCE07E4-56DE-4A26-BE21-FA3F583BB5C3}"/>
    <cellStyle name="Normal 5 2 2 4 4" xfId="35062" xr:uid="{889CBDF6-4D71-4C1E-AC91-85603C3C007B}"/>
    <cellStyle name="Normal 5 2 2 4 5" xfId="35063" xr:uid="{D254A255-5FBD-4C68-BAEB-E3273937E14B}"/>
    <cellStyle name="Normal 5 2 2 4_AVA DVA EL" xfId="35064" xr:uid="{B609AE9C-9666-4992-AE22-368B5E88BB78}"/>
    <cellStyle name="Normal 5 2 2 5" xfId="35065" xr:uid="{EEDE063D-A57D-4F19-85C2-BF904554A95F}"/>
    <cellStyle name="Normal 5 2 2 5 2" xfId="35066" xr:uid="{7B9C3BE1-B7ED-470E-8711-BF820041EC2A}"/>
    <cellStyle name="Normal 5 2 2 5 3" xfId="35067" xr:uid="{4C2774B1-9955-4BF6-B873-840D7403A15D}"/>
    <cellStyle name="Normal 5 2 2 5_AVA DVA EL" xfId="35068" xr:uid="{BA160446-A0B5-4A0B-93ED-C5569CF5F838}"/>
    <cellStyle name="Normal 5 2 2 6" xfId="35069" xr:uid="{2356ED3E-D86B-4182-BB1E-F1CEB8ED09AC}"/>
    <cellStyle name="Normal 5 2 2 6 2" xfId="35070" xr:uid="{7272169E-C475-4150-891D-9CDDAE030E64}"/>
    <cellStyle name="Normal 5 2 2 6 3" xfId="35071" xr:uid="{5AC937A6-080D-4F8D-A616-1A210DCD3D61}"/>
    <cellStyle name="Normal 5 2 2 6_AVA DVA EL" xfId="35072" xr:uid="{4F8B08DC-FE95-4815-A21D-5D61D9666200}"/>
    <cellStyle name="Normal 5 2 2 7" xfId="35073" xr:uid="{1177F859-4FF1-46A4-BBC0-A137125520C3}"/>
    <cellStyle name="Normal 5 2 2 7 2" xfId="35074" xr:uid="{6A1C97AE-E4CE-4E43-9886-584FB08D15CC}"/>
    <cellStyle name="Normal 5 2 2 7 3" xfId="35075" xr:uid="{F57962D8-1608-4B06-BE65-63FB66648CE8}"/>
    <cellStyle name="Normal 5 2 2 7_AVA DVA EL" xfId="35076" xr:uid="{0B21F52C-82E6-4602-8BD9-C9B0D31345A9}"/>
    <cellStyle name="Normal 5 2 2 8" xfId="35077" xr:uid="{784937B3-B437-482E-A833-E912FD1F29D1}"/>
    <cellStyle name="Normal 5 2 2 8 2" xfId="35078" xr:uid="{DD0CCAD2-15D9-41D5-A6F3-A52856B4C67F}"/>
    <cellStyle name="Normal 5 2 2 8 3" xfId="35079" xr:uid="{7CE69E35-27B7-4D2F-AFB1-7180FED808A6}"/>
    <cellStyle name="Normal 5 2 2 8_AVA DVA EL" xfId="35080" xr:uid="{80D0E5D2-A92A-4299-88BC-1EE349C092ED}"/>
    <cellStyle name="Normal 5 2 2 9" xfId="35081" xr:uid="{967311EF-0D38-4F86-A091-BD8D5D286AFF}"/>
    <cellStyle name="Normal 5 2 2 9 2" xfId="35082" xr:uid="{884F4608-5115-4712-B40E-24658F3A8D81}"/>
    <cellStyle name="Normal 5 2 2 9 3" xfId="35083" xr:uid="{BE1B8121-81E5-45C1-A187-D05F83BA632D}"/>
    <cellStyle name="Normal 5 2 2 9_AVA DVA EL" xfId="35084" xr:uid="{38FCDBC8-BE62-488E-AD92-9BDAFBE37252}"/>
    <cellStyle name="Normal 5 2 2_AVA DVA EL" xfId="35085" xr:uid="{F7665D76-6D21-4D08-AB32-5A5E9770961B}"/>
    <cellStyle name="Normal 5 2 3" xfId="8202" xr:uid="{5F41DD25-7BEA-496C-82E3-3D56537272DA}"/>
    <cellStyle name="Normal 5 2 3 10" xfId="35086" xr:uid="{66AC1393-6E37-4AA5-856C-31806F9A6F4A}"/>
    <cellStyle name="Normal 5 2 3 10 2" xfId="35087" xr:uid="{5299B35A-0DE8-44FF-B460-536875BD8943}"/>
    <cellStyle name="Normal 5 2 3 10 3" xfId="35088" xr:uid="{415E1308-5B94-4909-B0BF-0B7F54871C4A}"/>
    <cellStyle name="Normal 5 2 3 10_AVA DVA EL" xfId="35089" xr:uid="{F131134B-22C9-4532-A0B8-4E1FDF89C123}"/>
    <cellStyle name="Normal 5 2 3 11" xfId="35090" xr:uid="{83263AC6-D02C-48EE-B1CB-C41DCCF73A4E}"/>
    <cellStyle name="Normal 5 2 3 11 2" xfId="35091" xr:uid="{28C4390A-82ED-40EA-ABAC-FC848103976C}"/>
    <cellStyle name="Normal 5 2 3 11 3" xfId="35092" xr:uid="{862894DD-B9DD-454D-BC61-19194F946E33}"/>
    <cellStyle name="Normal 5 2 3 11_AVA DVA EL" xfId="35093" xr:uid="{647E24C1-293D-49D1-AF1A-DF62738F7035}"/>
    <cellStyle name="Normal 5 2 3 12" xfId="35094" xr:uid="{8A281006-3BB5-463D-BA73-76CF034709EA}"/>
    <cellStyle name="Normal 5 2 3 12 2" xfId="35095" xr:uid="{DF9EB36C-9D54-40E9-B9CE-3B0005134D4F}"/>
    <cellStyle name="Normal 5 2 3 12 3" xfId="35096" xr:uid="{F2BC2E70-3CDB-40F4-B689-68173FF4464F}"/>
    <cellStyle name="Normal 5 2 3 12_AVA DVA EL" xfId="35097" xr:uid="{0D0560FE-B8CD-459A-92AE-BD6DAF0CC8E0}"/>
    <cellStyle name="Normal 5 2 3 13" xfId="35098" xr:uid="{64AC88C8-44AF-4936-BEEC-8401110C89E1}"/>
    <cellStyle name="Normal 5 2 3 2" xfId="35099" xr:uid="{61EE8935-6326-4536-BC97-B4248670D688}"/>
    <cellStyle name="Normal 5 2 3 2 10" xfId="35100" xr:uid="{146DEC67-01EC-48F2-A37E-A8A6F45CD3B6}"/>
    <cellStyle name="Normal 5 2 3 2 10 2" xfId="35101" xr:uid="{4D2964D0-0844-4C81-A86C-7A8B19F19946}"/>
    <cellStyle name="Normal 5 2 3 2 10 3" xfId="35102" xr:uid="{43965EA0-16FB-4D8B-927F-02283C45E80A}"/>
    <cellStyle name="Normal 5 2 3 2 10_AVA DVA EL" xfId="35103" xr:uid="{5C915A66-0A2E-4743-A506-3F7CA4B2EB00}"/>
    <cellStyle name="Normal 5 2 3 2 11" xfId="35104" xr:uid="{F38AE124-3EA7-4DDC-A982-D97BE60665AB}"/>
    <cellStyle name="Normal 5 2 3 2 12" xfId="35105" xr:uid="{34E5898A-2FE6-4FED-94B0-70AFC9C4FD2F}"/>
    <cellStyle name="Normal 5 2 3 2 2" xfId="35106" xr:uid="{17D2E714-A42F-4A09-9447-3212686F7577}"/>
    <cellStyle name="Normal 5 2 3 2 2 10" xfId="35107" xr:uid="{93204EBC-74BC-4706-A472-286E3D7896FB}"/>
    <cellStyle name="Normal 5 2 3 2 2 11" xfId="35108" xr:uid="{5BFA13EE-0304-4285-8143-38866142CCFA}"/>
    <cellStyle name="Normal 5 2 3 2 2 2" xfId="35109" xr:uid="{77A35796-0CEB-4CAD-9070-68B38115DD43}"/>
    <cellStyle name="Normal 5 2 3 2 2 2 2" xfId="35110" xr:uid="{162C8557-6F9A-496D-A1EA-D9A90F31B0B2}"/>
    <cellStyle name="Normal 5 2 3 2 2 2 2 2" xfId="35111" xr:uid="{DB5B907A-21DB-4CB5-AC7A-30CBF89DDBE4}"/>
    <cellStyle name="Normal 5 2 3 2 2 2 2 3" xfId="35112" xr:uid="{40E4712A-10A6-4CF2-9BB5-CFA9E2EB54A3}"/>
    <cellStyle name="Normal 5 2 3 2 2 2 2_AVA DVA EL" xfId="35113" xr:uid="{A9B7C14D-9649-4524-A105-029FFB802CDD}"/>
    <cellStyle name="Normal 5 2 3 2 2 2 3" xfId="35114" xr:uid="{EC72E3B7-DB18-46A5-8397-3A3A089A2353}"/>
    <cellStyle name="Normal 5 2 3 2 2 2 3 2" xfId="35115" xr:uid="{13751A0C-991D-4295-A076-A441A4159A58}"/>
    <cellStyle name="Normal 5 2 3 2 2 2 3 3" xfId="35116" xr:uid="{42D5125B-DFF2-4D30-9737-69D092110501}"/>
    <cellStyle name="Normal 5 2 3 2 2 2 3_AVA DVA EL" xfId="35117" xr:uid="{2E6EE3CB-7976-43A1-BCB1-39E2DE8FFA10}"/>
    <cellStyle name="Normal 5 2 3 2 2 2 4" xfId="35118" xr:uid="{D84A1359-4A44-4C03-B1E5-F34455CA0922}"/>
    <cellStyle name="Normal 5 2 3 2 2 2 5" xfId="35119" xr:uid="{29AD5FBF-2435-40C1-922E-DAA2BAE466EA}"/>
    <cellStyle name="Normal 5 2 3 2 2 2_AVA DVA EL" xfId="35120" xr:uid="{9005E16F-6C14-4DA4-86FF-892EF6009EBD}"/>
    <cellStyle name="Normal 5 2 3 2 2 3" xfId="35121" xr:uid="{BAD85602-609F-4EFD-B758-C13DF2A2A3C8}"/>
    <cellStyle name="Normal 5 2 3 2 2 3 2" xfId="35122" xr:uid="{F23B6B14-27A1-4AB9-8177-D4B774E13096}"/>
    <cellStyle name="Normal 5 2 3 2 2 3 3" xfId="35123" xr:uid="{8950B67E-32FD-4C4A-A088-0BAE9734FCBA}"/>
    <cellStyle name="Normal 5 2 3 2 2 3_AVA DVA EL" xfId="35124" xr:uid="{BB761739-B986-4B25-A39D-727B66A2CDBE}"/>
    <cellStyle name="Normal 5 2 3 2 2 4" xfId="35125" xr:uid="{013042B3-2E1C-4643-9A27-655657683EBC}"/>
    <cellStyle name="Normal 5 2 3 2 2 4 2" xfId="35126" xr:uid="{A37A3DAF-268B-4CCA-AD0C-2B87E9AF56AF}"/>
    <cellStyle name="Normal 5 2 3 2 2 4 3" xfId="35127" xr:uid="{18090E2D-25E2-4070-B1B8-CB592B61BA5B}"/>
    <cellStyle name="Normal 5 2 3 2 2 4_AVA DVA EL" xfId="35128" xr:uid="{605274D6-7749-406D-8E18-38AC11E4B08A}"/>
    <cellStyle name="Normal 5 2 3 2 2 5" xfId="35129" xr:uid="{1EE761BC-6F80-43C4-81AE-BC3E97D2688D}"/>
    <cellStyle name="Normal 5 2 3 2 2 5 2" xfId="35130" xr:uid="{24A6F949-93FD-428E-AA00-EFA632AED578}"/>
    <cellStyle name="Normal 5 2 3 2 2 5 3" xfId="35131" xr:uid="{5D5A40B7-BA1D-4281-90D3-9FE1F9CE3FEF}"/>
    <cellStyle name="Normal 5 2 3 2 2 5_AVA DVA EL" xfId="35132" xr:uid="{0120CF3A-5D25-4CAB-91E3-AC21670A9194}"/>
    <cellStyle name="Normal 5 2 3 2 2 6" xfId="35133" xr:uid="{FC0F9866-60EF-4FD4-BA9C-4E38F9A6A2E0}"/>
    <cellStyle name="Normal 5 2 3 2 2 6 2" xfId="35134" xr:uid="{8484F09C-8C22-4504-9AA2-F071AD7C55C2}"/>
    <cellStyle name="Normal 5 2 3 2 2 6 3" xfId="35135" xr:uid="{91FDAB57-6F6F-4E00-B91A-F92B01D5ECD7}"/>
    <cellStyle name="Normal 5 2 3 2 2 6_AVA DVA EL" xfId="35136" xr:uid="{D2D8BC17-D68C-498E-95D1-6F9A4A02F74A}"/>
    <cellStyle name="Normal 5 2 3 2 2 7" xfId="35137" xr:uid="{09FD8C24-DC25-44DA-A093-FC14136A16E2}"/>
    <cellStyle name="Normal 5 2 3 2 2 7 2" xfId="35138" xr:uid="{01EC0ACE-BA2E-4842-87CD-E6318E6CD9F6}"/>
    <cellStyle name="Normal 5 2 3 2 2 7 3" xfId="35139" xr:uid="{CFCB7D63-A794-4083-B602-452CA54761D6}"/>
    <cellStyle name="Normal 5 2 3 2 2 7_AVA DVA EL" xfId="35140" xr:uid="{CAFE0F01-CD41-4736-BE98-D83E8B459CB4}"/>
    <cellStyle name="Normal 5 2 3 2 2 8" xfId="35141" xr:uid="{B77EBB53-1625-4B6F-8C49-3FA71A6CAA4E}"/>
    <cellStyle name="Normal 5 2 3 2 2 8 2" xfId="35142" xr:uid="{1BDC63DC-8A41-4509-911B-DAD9A34D7113}"/>
    <cellStyle name="Normal 5 2 3 2 2 8 3" xfId="35143" xr:uid="{12C3953A-E6B3-4BA8-A54A-80689D72E07A}"/>
    <cellStyle name="Normal 5 2 3 2 2 8_AVA DVA EL" xfId="35144" xr:uid="{859D92D3-8ED3-4961-B2CE-999679A24FC7}"/>
    <cellStyle name="Normal 5 2 3 2 2 9" xfId="35145" xr:uid="{AAF0507C-8D44-47FB-A860-014F714EBA8B}"/>
    <cellStyle name="Normal 5 2 3 2 2 9 2" xfId="35146" xr:uid="{6FA2F19E-FCE4-44AD-9A0B-37560B0CD457}"/>
    <cellStyle name="Normal 5 2 3 2 2 9 3" xfId="35147" xr:uid="{EF483CB0-5257-40AC-8C7D-BFEC16C2FD52}"/>
    <cellStyle name="Normal 5 2 3 2 2 9_AVA DVA EL" xfId="35148" xr:uid="{286096DD-AC5E-49D8-8E6E-B772ED858505}"/>
    <cellStyle name="Normal 5 2 3 2 2_AVA DVA EL" xfId="35149" xr:uid="{5ADD32BF-D469-497A-B2F4-EBA93E6F7494}"/>
    <cellStyle name="Normal 5 2 3 2 3" xfId="35150" xr:uid="{1603928A-E812-4F94-8345-2699DA75C691}"/>
    <cellStyle name="Normal 5 2 3 2 3 2" xfId="35151" xr:uid="{B3EB0923-F6F8-4DB3-983E-F4C8D268E200}"/>
    <cellStyle name="Normal 5 2 3 2 3 2 2" xfId="35152" xr:uid="{83CEF312-546F-4AC4-90A2-53D70CECED75}"/>
    <cellStyle name="Normal 5 2 3 2 3 2 3" xfId="35153" xr:uid="{8B501C78-4D60-4C80-BB21-4E928BBDE5D0}"/>
    <cellStyle name="Normal 5 2 3 2 3 2_AVA DVA EL" xfId="35154" xr:uid="{6F79C642-AE58-4170-BA17-5C1A7AC6F384}"/>
    <cellStyle name="Normal 5 2 3 2 3 3" xfId="35155" xr:uid="{AF88A8F9-08B7-40DF-BE6C-71835FAFDEA8}"/>
    <cellStyle name="Normal 5 2 3 2 3 3 2" xfId="35156" xr:uid="{CEE2120D-8369-4D0B-9ACD-C68927CF14A2}"/>
    <cellStyle name="Normal 5 2 3 2 3 3 3" xfId="35157" xr:uid="{6F69E904-A7B0-4D42-8916-05D9159D11F3}"/>
    <cellStyle name="Normal 5 2 3 2 3 3_AVA DVA EL" xfId="35158" xr:uid="{B7250A5F-9AB7-4432-8495-2EEDACA7A573}"/>
    <cellStyle name="Normal 5 2 3 2 3 4" xfId="35159" xr:uid="{1B96C497-477F-49A3-8D0C-7824E0BC7B9E}"/>
    <cellStyle name="Normal 5 2 3 2 3 5" xfId="35160" xr:uid="{11244EBF-BAD8-4917-9B74-9A01AB257087}"/>
    <cellStyle name="Normal 5 2 3 2 3_AVA DVA EL" xfId="35161" xr:uid="{DE6CCDFD-A0C3-447A-A630-449C7796D5B2}"/>
    <cellStyle name="Normal 5 2 3 2 4" xfId="35162" xr:uid="{863667FB-7AB0-4972-8564-E41698ED2B24}"/>
    <cellStyle name="Normal 5 2 3 2 4 2" xfId="35163" xr:uid="{8FD79FF5-246E-4B18-AD74-00C364FB9ED0}"/>
    <cellStyle name="Normal 5 2 3 2 4 3" xfId="35164" xr:uid="{8A51DF6B-CAEF-40A6-A6D6-2F35479E5D0A}"/>
    <cellStyle name="Normal 5 2 3 2 4_AVA DVA EL" xfId="35165" xr:uid="{04EA3CDC-024D-4401-9F55-1A93757B2D5B}"/>
    <cellStyle name="Normal 5 2 3 2 5" xfId="35166" xr:uid="{D4F7ED0A-6466-46D2-B13C-9458A66D6B3D}"/>
    <cellStyle name="Normal 5 2 3 2 5 2" xfId="35167" xr:uid="{2FB4F0D7-639E-4E73-BE57-8F28F24A3192}"/>
    <cellStyle name="Normal 5 2 3 2 5 3" xfId="35168" xr:uid="{2DECC9F3-C8AA-47F8-98F2-1FA7B289FCAC}"/>
    <cellStyle name="Normal 5 2 3 2 5_AVA DVA EL" xfId="35169" xr:uid="{CF2EFF45-6FFA-4FA6-B46C-83D60C801486}"/>
    <cellStyle name="Normal 5 2 3 2 6" xfId="35170" xr:uid="{2ABD3EEE-C9EB-4B21-910F-7009E44EFE29}"/>
    <cellStyle name="Normal 5 2 3 2 6 2" xfId="35171" xr:uid="{32618E65-F77A-4916-AA4E-9006731F0A2D}"/>
    <cellStyle name="Normal 5 2 3 2 6 3" xfId="35172" xr:uid="{59E9E1E1-8577-4797-BB72-45DC5B487125}"/>
    <cellStyle name="Normal 5 2 3 2 6_AVA DVA EL" xfId="35173" xr:uid="{1E6FE320-D12D-4324-8A2B-EA6979CDCB90}"/>
    <cellStyle name="Normal 5 2 3 2 7" xfId="35174" xr:uid="{E8526C71-277E-4B9A-956E-01A6721D479A}"/>
    <cellStyle name="Normal 5 2 3 2 7 2" xfId="35175" xr:uid="{6A2DF8E6-8C72-48C8-A1EA-C4FE0F3A54E2}"/>
    <cellStyle name="Normal 5 2 3 2 7 3" xfId="35176" xr:uid="{9B0AAC0C-F6ED-4990-AABD-FA8F96A0B52B}"/>
    <cellStyle name="Normal 5 2 3 2 7_AVA DVA EL" xfId="35177" xr:uid="{EEA2E7EC-4EDC-4557-AD08-E7D413CBFF5A}"/>
    <cellStyle name="Normal 5 2 3 2 8" xfId="35178" xr:uid="{FD1CE3CE-5FFB-4D8E-88F0-6289381172BD}"/>
    <cellStyle name="Normal 5 2 3 2 8 2" xfId="35179" xr:uid="{9086C7C9-9792-4FD9-8173-58811F12C9C7}"/>
    <cellStyle name="Normal 5 2 3 2 8 3" xfId="35180" xr:uid="{F48B51EF-67A8-4EB1-B577-4C1A338584DB}"/>
    <cellStyle name="Normal 5 2 3 2 8_AVA DVA EL" xfId="35181" xr:uid="{101BDECD-A996-4E2E-AAF2-1E662B00CD3F}"/>
    <cellStyle name="Normal 5 2 3 2 9" xfId="35182" xr:uid="{387CBCBA-79FE-47E9-9AD2-EBC9208D5B4F}"/>
    <cellStyle name="Normal 5 2 3 2 9 2" xfId="35183" xr:uid="{EB2CFC8F-C022-42B3-ABB2-6243308ABCC2}"/>
    <cellStyle name="Normal 5 2 3 2 9 3" xfId="35184" xr:uid="{21ACFB92-F905-467C-8C7A-5E0A95A9F7CD}"/>
    <cellStyle name="Normal 5 2 3 2 9_AVA DVA EL" xfId="35185" xr:uid="{636A504E-7F88-4783-A832-A76663448409}"/>
    <cellStyle name="Normal 5 2 3 2_AVA DVA EL" xfId="35186" xr:uid="{D63D3A18-B373-43AE-82C2-EC1F0501B784}"/>
    <cellStyle name="Normal 5 2 3 3" xfId="35187" xr:uid="{95A0DD02-8074-4655-B8EA-B6079BC64352}"/>
    <cellStyle name="Normal 5 2 3 3 10" xfId="35188" xr:uid="{3325D744-AE22-47B9-98FB-287F80C2F65A}"/>
    <cellStyle name="Normal 5 2 3 3 11" xfId="35189" xr:uid="{6B1B3716-3B9A-4905-9BF6-AF50AE23B4C0}"/>
    <cellStyle name="Normal 5 2 3 3 2" xfId="35190" xr:uid="{26A5937B-37F7-4C3E-BD7C-FA9FBF486BFB}"/>
    <cellStyle name="Normal 5 2 3 3 2 2" xfId="35191" xr:uid="{D9D18DF8-6401-4AB5-AC47-BD8BB1E297DD}"/>
    <cellStyle name="Normal 5 2 3 3 2 2 2" xfId="35192" xr:uid="{3173B531-30BF-459C-AD81-5E54E0B366DB}"/>
    <cellStyle name="Normal 5 2 3 3 2 2 3" xfId="35193" xr:uid="{6A72DE26-CBC0-4413-AFF9-F7168E7CA268}"/>
    <cellStyle name="Normal 5 2 3 3 2 2_AVA DVA EL" xfId="35194" xr:uid="{1167F7B0-87ED-4CDC-9C47-BF07DB48DF05}"/>
    <cellStyle name="Normal 5 2 3 3 2 3" xfId="35195" xr:uid="{5F10C92E-CA73-48EC-A21B-68DC039E49DF}"/>
    <cellStyle name="Normal 5 2 3 3 2 3 2" xfId="35196" xr:uid="{126F3108-81C0-4618-AA69-36857022F8F2}"/>
    <cellStyle name="Normal 5 2 3 3 2 3 3" xfId="35197" xr:uid="{F1978F19-FA76-4967-8AFD-A475B28DBC1E}"/>
    <cellStyle name="Normal 5 2 3 3 2 3_AVA DVA EL" xfId="35198" xr:uid="{92399B62-3F6B-47AC-9278-78F0E464B90E}"/>
    <cellStyle name="Normal 5 2 3 3 2 4" xfId="35199" xr:uid="{BD3B7420-63B8-4E88-B86A-ADD89659E0E0}"/>
    <cellStyle name="Normal 5 2 3 3 2 5" xfId="35200" xr:uid="{AEB99F9A-6A47-402C-B082-3A6CA7D1FE44}"/>
    <cellStyle name="Normal 5 2 3 3 2_AVA DVA EL" xfId="35201" xr:uid="{B3AC19A8-A18A-41EC-94DC-15000D899E3B}"/>
    <cellStyle name="Normal 5 2 3 3 3" xfId="35202" xr:uid="{C4A58CDE-BABF-45D8-A564-B7E5D787A8BD}"/>
    <cellStyle name="Normal 5 2 3 3 3 2" xfId="35203" xr:uid="{8EF3403D-1980-4D50-BF0E-71234C1ADA9F}"/>
    <cellStyle name="Normal 5 2 3 3 3 3" xfId="35204" xr:uid="{F5DB5C45-170F-497C-997F-B37A4675D082}"/>
    <cellStyle name="Normal 5 2 3 3 3_AVA DVA EL" xfId="35205" xr:uid="{645F6AB2-5251-4906-9762-1AC5D1050193}"/>
    <cellStyle name="Normal 5 2 3 3 4" xfId="35206" xr:uid="{653D5B1D-4FFF-45ED-9743-F91808FC2D79}"/>
    <cellStyle name="Normal 5 2 3 3 4 2" xfId="35207" xr:uid="{4CD33166-72A2-413A-82B7-3ED8919F140F}"/>
    <cellStyle name="Normal 5 2 3 3 4 3" xfId="35208" xr:uid="{811C6E47-AE0F-40B7-98A1-5EA815D504A4}"/>
    <cellStyle name="Normal 5 2 3 3 4_AVA DVA EL" xfId="35209" xr:uid="{EC332F90-4040-4A39-B54A-AD76C0345802}"/>
    <cellStyle name="Normal 5 2 3 3 5" xfId="35210" xr:uid="{1E0E92F8-A509-4328-A5C7-AF2FCCB47FE4}"/>
    <cellStyle name="Normal 5 2 3 3 5 2" xfId="35211" xr:uid="{0F34C892-20EB-477E-97F2-DD5B4A04E152}"/>
    <cellStyle name="Normal 5 2 3 3 5 3" xfId="35212" xr:uid="{9B36CCAF-6FC3-48E8-811A-B5DC39DAA3BB}"/>
    <cellStyle name="Normal 5 2 3 3 5_AVA DVA EL" xfId="35213" xr:uid="{ECBB32BE-3D15-465E-AE81-AF58489C49E7}"/>
    <cellStyle name="Normal 5 2 3 3 6" xfId="35214" xr:uid="{7E49395F-9762-4C8D-A2F7-8D926F5580C3}"/>
    <cellStyle name="Normal 5 2 3 3 6 2" xfId="35215" xr:uid="{599616F3-EE23-4706-AF36-B0CD795222FC}"/>
    <cellStyle name="Normal 5 2 3 3 6 3" xfId="35216" xr:uid="{EDDB1AC9-71A8-4C88-A31D-6EC29BCA8A71}"/>
    <cellStyle name="Normal 5 2 3 3 6_AVA DVA EL" xfId="35217" xr:uid="{311507F6-70C6-4DD2-B5A2-AE09C6012831}"/>
    <cellStyle name="Normal 5 2 3 3 7" xfId="35218" xr:uid="{CCD76CA8-0EFB-4F23-AC82-429A65052945}"/>
    <cellStyle name="Normal 5 2 3 3 7 2" xfId="35219" xr:uid="{5B65A8D5-22AC-4E38-A4FC-3D05F870C890}"/>
    <cellStyle name="Normal 5 2 3 3 7 3" xfId="35220" xr:uid="{73D548C9-648F-4A5A-9EB5-1FDC4826B609}"/>
    <cellStyle name="Normal 5 2 3 3 7_AVA DVA EL" xfId="35221" xr:uid="{DD34066F-A04F-4953-A6B9-6018FAAE89F5}"/>
    <cellStyle name="Normal 5 2 3 3 8" xfId="35222" xr:uid="{C0674361-2402-40CD-8484-3E5698DE8F89}"/>
    <cellStyle name="Normal 5 2 3 3 8 2" xfId="35223" xr:uid="{CD552B72-B2E3-4C0F-994B-2252E6168111}"/>
    <cellStyle name="Normal 5 2 3 3 8 3" xfId="35224" xr:uid="{EAACEA5D-A09B-4B78-850F-F8BF6655466D}"/>
    <cellStyle name="Normal 5 2 3 3 8_AVA DVA EL" xfId="35225" xr:uid="{059D74A2-F573-46BF-87AB-77EBA9A4434D}"/>
    <cellStyle name="Normal 5 2 3 3 9" xfId="35226" xr:uid="{571D2F9B-49CA-49CF-B704-8D7F24F66F9E}"/>
    <cellStyle name="Normal 5 2 3 3 9 2" xfId="35227" xr:uid="{174DCC72-A6AD-4C56-9B1F-62FAB960904E}"/>
    <cellStyle name="Normal 5 2 3 3 9 3" xfId="35228" xr:uid="{97C85AC3-A333-4B8C-B927-D0727D5FBD35}"/>
    <cellStyle name="Normal 5 2 3 3 9_AVA DVA EL" xfId="35229" xr:uid="{02F35A55-258B-427F-8777-A4BBF9DF3382}"/>
    <cellStyle name="Normal 5 2 3 3_AVA DVA EL" xfId="35230" xr:uid="{07081980-528F-4AE6-A9A9-A65F27EC0314}"/>
    <cellStyle name="Normal 5 2 3 4" xfId="35231" xr:uid="{1E778C5D-8A36-4E32-BB59-4EF9FE85E3A0}"/>
    <cellStyle name="Normal 5 2 3 4 2" xfId="35232" xr:uid="{45D1FF26-6682-41CC-93D0-E1DC30E95ED6}"/>
    <cellStyle name="Normal 5 2 3 4 2 2" xfId="35233" xr:uid="{F28FE9F9-FDCB-4A93-998A-CD650152B329}"/>
    <cellStyle name="Normal 5 2 3 4 2 3" xfId="35234" xr:uid="{73E9BC4D-3014-4C5B-8A86-60D6218A0440}"/>
    <cellStyle name="Normal 5 2 3 4 2_AVA DVA EL" xfId="35235" xr:uid="{061CEA4C-607B-4E62-B5B3-E74BA16051C1}"/>
    <cellStyle name="Normal 5 2 3 4 3" xfId="35236" xr:uid="{6C0E1003-849F-4188-9038-4D38E3884610}"/>
    <cellStyle name="Normal 5 2 3 4 3 2" xfId="35237" xr:uid="{0962753B-0CAF-4B20-B3A3-490225F2F510}"/>
    <cellStyle name="Normal 5 2 3 4 3 3" xfId="35238" xr:uid="{F70E5D6B-5065-43DE-95EA-B53CE8AD0DB7}"/>
    <cellStyle name="Normal 5 2 3 4 3_AVA DVA EL" xfId="35239" xr:uid="{DC4254F9-3791-405B-B1D9-57A30D2C21DB}"/>
    <cellStyle name="Normal 5 2 3 4 4" xfId="35240" xr:uid="{22C0B4DC-E140-471E-BDBC-A6F0B84344D5}"/>
    <cellStyle name="Normal 5 2 3 4 5" xfId="35241" xr:uid="{5EBCA2C8-C3C5-4390-AFCB-E0268BF5F059}"/>
    <cellStyle name="Normal 5 2 3 4_AVA DVA EL" xfId="35242" xr:uid="{AA4A4664-E557-4790-A725-97C5A202762E}"/>
    <cellStyle name="Normal 5 2 3 5" xfId="35243" xr:uid="{7A7683FE-58F7-40CC-9ACF-D4BC2251CA9F}"/>
    <cellStyle name="Normal 5 2 3 5 2" xfId="35244" xr:uid="{E9300B17-139A-4AFB-8BE1-AF6B92B1A8B3}"/>
    <cellStyle name="Normal 5 2 3 5 3" xfId="35245" xr:uid="{F66581E9-5BC3-4788-96F0-DA15311D1D4C}"/>
    <cellStyle name="Normal 5 2 3 5_AVA DVA EL" xfId="35246" xr:uid="{6CB459F3-7D9E-447B-8A8D-FBECA293EB5D}"/>
    <cellStyle name="Normal 5 2 3 6" xfId="35247" xr:uid="{4619CB9F-86CF-4ECB-89F7-EBBFA1999448}"/>
    <cellStyle name="Normal 5 2 3 6 2" xfId="35248" xr:uid="{77209205-3970-458D-9F06-D95AF11AFBD2}"/>
    <cellStyle name="Normal 5 2 3 6 3" xfId="35249" xr:uid="{B2424D2D-0E5F-43D2-8DEB-B9F3FB536A35}"/>
    <cellStyle name="Normal 5 2 3 6_AVA DVA EL" xfId="35250" xr:uid="{E8AA514A-2BAB-4583-AC3F-50137E3F1919}"/>
    <cellStyle name="Normal 5 2 3 7" xfId="35251" xr:uid="{0895E5F4-B9DD-4D52-81E5-D66512E2293C}"/>
    <cellStyle name="Normal 5 2 3 7 2" xfId="35252" xr:uid="{0E2E8D6F-3B7D-4DD9-BB7E-D62D4EFAF5DD}"/>
    <cellStyle name="Normal 5 2 3 7 3" xfId="35253" xr:uid="{56438264-6A50-455C-BBA2-4E52470F342E}"/>
    <cellStyle name="Normal 5 2 3 7_AVA DVA EL" xfId="35254" xr:uid="{91509B19-69C6-43AA-AD05-7B853B2FDB97}"/>
    <cellStyle name="Normal 5 2 3 8" xfId="35255" xr:uid="{AC2A9174-D907-4512-B3E1-377E1A84306F}"/>
    <cellStyle name="Normal 5 2 3 8 2" xfId="35256" xr:uid="{F37F8CCC-5889-4938-9D5B-230058D4C5E4}"/>
    <cellStyle name="Normal 5 2 3 8 3" xfId="35257" xr:uid="{186E0768-2C16-4AC8-8E61-099E6F8F1F2B}"/>
    <cellStyle name="Normal 5 2 3 8_AVA DVA EL" xfId="35258" xr:uid="{F452287D-4D2B-4E37-9FBA-15D6FF051AB8}"/>
    <cellStyle name="Normal 5 2 3 9" xfId="35259" xr:uid="{6759F707-BB7B-4023-B33F-B538CDACD1D2}"/>
    <cellStyle name="Normal 5 2 3 9 2" xfId="35260" xr:uid="{5604BFEF-6865-4C48-968B-A465202C1AED}"/>
    <cellStyle name="Normal 5 2 3 9 3" xfId="35261" xr:uid="{02EB23C8-5BB1-41CD-A917-B0160E2C7786}"/>
    <cellStyle name="Normal 5 2 3 9_AVA DVA EL" xfId="35262" xr:uid="{B3628373-996F-4CFB-B273-B6E1F1DD38C0}"/>
    <cellStyle name="Normal 5 2 3_AVA DVA EL" xfId="35263" xr:uid="{43EBD2CA-203F-4DBD-987F-16FCEEFFB851}"/>
    <cellStyle name="Normal 5 2 4" xfId="35264" xr:uid="{A6BA2571-72A1-4597-822E-B10990F1AD4A}"/>
    <cellStyle name="Normal 5 2 4 10" xfId="35265" xr:uid="{7B1C17F4-3C45-4901-B811-4981C181A491}"/>
    <cellStyle name="Normal 5 2 4 10 2" xfId="35266" xr:uid="{2C82F5EE-8A26-4EA6-B6E0-FC2B0C675DD3}"/>
    <cellStyle name="Normal 5 2 4 10 3" xfId="35267" xr:uid="{5F5AE234-57D3-4405-A41B-011DBE7320BA}"/>
    <cellStyle name="Normal 5 2 4 10_AVA DVA EL" xfId="35268" xr:uid="{1EA0786D-A075-4C7E-B843-81040D2C75BF}"/>
    <cellStyle name="Normal 5 2 4 11" xfId="35269" xr:uid="{23B96FA9-DC81-4FA8-81BD-F65C64C849CD}"/>
    <cellStyle name="Normal 5 2 4 11 2" xfId="35270" xr:uid="{B6B8D630-48BF-4818-BD11-3EE1AAA45FBC}"/>
    <cellStyle name="Normal 5 2 4 11 3" xfId="35271" xr:uid="{2749AC1B-B86B-4B0B-A529-C7F3E9D44A0B}"/>
    <cellStyle name="Normal 5 2 4 11_AVA DVA EL" xfId="35272" xr:uid="{673F6D88-EDA9-48E1-B5E6-402BDD3C5642}"/>
    <cellStyle name="Normal 5 2 4 12" xfId="35273" xr:uid="{E0C27E0B-DD6E-4036-837A-D76B6DE04194}"/>
    <cellStyle name="Normal 5 2 4 2" xfId="35274" xr:uid="{948FE2B6-816C-48EE-8D9F-91FDFD78E4B6}"/>
    <cellStyle name="Normal 5 2 4 2 10" xfId="35275" xr:uid="{7EAA051B-0DB6-4E95-ABFD-5F12FDF03D4A}"/>
    <cellStyle name="Normal 5 2 4 2 11" xfId="35276" xr:uid="{1A6087D9-4E3B-4730-AE9B-FA3B4FE31330}"/>
    <cellStyle name="Normal 5 2 4 2 2" xfId="35277" xr:uid="{4EA1EA4B-57DE-4ED5-873F-05B333BF39A4}"/>
    <cellStyle name="Normal 5 2 4 2 2 2" xfId="35278" xr:uid="{4EDDDDDF-171B-4708-ADE0-DF33D980516A}"/>
    <cellStyle name="Normal 5 2 4 2 2 2 2" xfId="35279" xr:uid="{5CFD07EC-3925-432F-98DF-34DFC6B05BCB}"/>
    <cellStyle name="Normal 5 2 4 2 2 2 3" xfId="35280" xr:uid="{5F636E2B-9D4B-4C92-80D0-D66F6D5E026D}"/>
    <cellStyle name="Normal 5 2 4 2 2 2_AVA DVA EL" xfId="35281" xr:uid="{704DD6D3-AD79-4FCE-91D7-97AD13DD16A4}"/>
    <cellStyle name="Normal 5 2 4 2 2 3" xfId="35282" xr:uid="{6F492FC3-9F3D-433F-AB4D-FF82DA33002B}"/>
    <cellStyle name="Normal 5 2 4 2 2 3 2" xfId="35283" xr:uid="{5A7D1F1E-392D-4A4B-8F76-7FC5CC470B24}"/>
    <cellStyle name="Normal 5 2 4 2 2 3 3" xfId="35284" xr:uid="{0A3A41E5-4DA8-4525-AFAF-3C30DB4A8CB8}"/>
    <cellStyle name="Normal 5 2 4 2 2 3_AVA DVA EL" xfId="35285" xr:uid="{3FED4922-ECE3-4ABE-B6BE-3F0FD3822175}"/>
    <cellStyle name="Normal 5 2 4 2 2 4" xfId="35286" xr:uid="{978A52CC-277E-4853-821A-A16492048C44}"/>
    <cellStyle name="Normal 5 2 4 2 2 5" xfId="35287" xr:uid="{DCA4DE24-7D47-450B-ABE7-E538F6B774BA}"/>
    <cellStyle name="Normal 5 2 4 2 2_AVA DVA EL" xfId="35288" xr:uid="{167B8031-E227-4ED7-986F-7FF3A4C36842}"/>
    <cellStyle name="Normal 5 2 4 2 3" xfId="35289" xr:uid="{4F0CF78E-B8BA-4457-BB51-DA7A6EED8C3E}"/>
    <cellStyle name="Normal 5 2 4 2 3 2" xfId="35290" xr:uid="{8E729D3F-AE91-4D34-A861-64B0E9171AC2}"/>
    <cellStyle name="Normal 5 2 4 2 3 3" xfId="35291" xr:uid="{30FC7C03-A00B-472D-91A9-251121802983}"/>
    <cellStyle name="Normal 5 2 4 2 3_AVA DVA EL" xfId="35292" xr:uid="{6C8797A1-55C6-49E9-8950-65D9997B943A}"/>
    <cellStyle name="Normal 5 2 4 2 4" xfId="35293" xr:uid="{BF80E225-0060-4F3E-83A8-29049933D9ED}"/>
    <cellStyle name="Normal 5 2 4 2 4 2" xfId="35294" xr:uid="{0EAB493C-4DAD-4364-8762-FDCB26AD28DB}"/>
    <cellStyle name="Normal 5 2 4 2 4 3" xfId="35295" xr:uid="{B8061616-3100-446A-842E-8BF7859FE43A}"/>
    <cellStyle name="Normal 5 2 4 2 4_AVA DVA EL" xfId="35296" xr:uid="{5B1B3307-3662-425D-9842-562EB9F97E97}"/>
    <cellStyle name="Normal 5 2 4 2 5" xfId="35297" xr:uid="{D80310C7-F10C-4653-8026-3E8B98F7143D}"/>
    <cellStyle name="Normal 5 2 4 2 5 2" xfId="35298" xr:uid="{E98A5412-EAF0-4F61-AA02-D29B3E5F44B0}"/>
    <cellStyle name="Normal 5 2 4 2 5 3" xfId="35299" xr:uid="{55D38D53-2852-4240-A093-4718A19945BD}"/>
    <cellStyle name="Normal 5 2 4 2 5_AVA DVA EL" xfId="35300" xr:uid="{571C587E-9E0A-4A64-A917-93DAE6E23B89}"/>
    <cellStyle name="Normal 5 2 4 2 6" xfId="35301" xr:uid="{2A3730B2-7FB1-4157-8C26-D26AED8542D4}"/>
    <cellStyle name="Normal 5 2 4 2 6 2" xfId="35302" xr:uid="{E4A850D3-C2F2-4BD9-A9CE-B66E0A4970DB}"/>
    <cellStyle name="Normal 5 2 4 2 6 3" xfId="35303" xr:uid="{6D829DB9-C5ED-4EF4-A710-930514DF63A6}"/>
    <cellStyle name="Normal 5 2 4 2 6_AVA DVA EL" xfId="35304" xr:uid="{0BBAC300-1480-4FC9-87AF-91742D50801D}"/>
    <cellStyle name="Normal 5 2 4 2 7" xfId="35305" xr:uid="{5557822A-691D-4158-B4D0-DD0235991CEB}"/>
    <cellStyle name="Normal 5 2 4 2 7 2" xfId="35306" xr:uid="{1D6FCB87-0405-4915-8472-05822838C56F}"/>
    <cellStyle name="Normal 5 2 4 2 7 3" xfId="35307" xr:uid="{BCDB33D7-05EF-49C6-AE17-D90D8355CF97}"/>
    <cellStyle name="Normal 5 2 4 2 7_AVA DVA EL" xfId="35308" xr:uid="{FEF9ED2E-8F8D-4444-975C-8410B5B43784}"/>
    <cellStyle name="Normal 5 2 4 2 8" xfId="35309" xr:uid="{D261C712-5024-451B-9883-6ECBE2FD16A6}"/>
    <cellStyle name="Normal 5 2 4 2 8 2" xfId="35310" xr:uid="{483C91CC-0A9E-4718-9B4A-52A71E5766F9}"/>
    <cellStyle name="Normal 5 2 4 2 8 3" xfId="35311" xr:uid="{CA80CBB9-C6B1-4D71-876D-77F0ED5D7E04}"/>
    <cellStyle name="Normal 5 2 4 2 8_AVA DVA EL" xfId="35312" xr:uid="{29624DBC-CFB2-44AA-889B-A2EA620CECB4}"/>
    <cellStyle name="Normal 5 2 4 2 9" xfId="35313" xr:uid="{9D7E6BBC-7C1C-4655-86D0-CACC0426D75A}"/>
    <cellStyle name="Normal 5 2 4 2 9 2" xfId="35314" xr:uid="{E7128DE3-10AF-4A02-B4DB-CD58B35532B0}"/>
    <cellStyle name="Normal 5 2 4 2 9 3" xfId="35315" xr:uid="{B84E9282-53A7-47F5-BDFF-D50B2C1B4B02}"/>
    <cellStyle name="Normal 5 2 4 2 9_AVA DVA EL" xfId="35316" xr:uid="{11A047AE-6828-4B81-A2B5-6515DE7E082A}"/>
    <cellStyle name="Normal 5 2 4 2_AVA DVA EL" xfId="35317" xr:uid="{BEE82631-5635-4928-AA70-B38F80019454}"/>
    <cellStyle name="Normal 5 2 4 3" xfId="35318" xr:uid="{6715821E-524A-421C-9E03-32EB67A34D52}"/>
    <cellStyle name="Normal 5 2 4 3 2" xfId="35319" xr:uid="{99C8F588-4945-4BB0-931C-FB92B28CCED9}"/>
    <cellStyle name="Normal 5 2 4 3 2 2" xfId="35320" xr:uid="{DB5740AE-6ECF-4E1C-A201-4E94C778A6D5}"/>
    <cellStyle name="Normal 5 2 4 3 2 3" xfId="35321" xr:uid="{C338A1F1-78E5-43F6-AEA0-4CF7FE4CFC87}"/>
    <cellStyle name="Normal 5 2 4 3 2_AVA DVA EL" xfId="35322" xr:uid="{5D740F7C-AC52-40DA-B13B-33B26A84A80E}"/>
    <cellStyle name="Normal 5 2 4 3 3" xfId="35323" xr:uid="{EEA44000-65A2-43F9-BEF7-56DE63917AFD}"/>
    <cellStyle name="Normal 5 2 4 3 3 2" xfId="35324" xr:uid="{1FC5058F-1F41-4868-9358-D3C853E579D8}"/>
    <cellStyle name="Normal 5 2 4 3 3 3" xfId="35325" xr:uid="{EAE3D5FE-2FA8-442C-B829-D6B6E8654E20}"/>
    <cellStyle name="Normal 5 2 4 3 3_AVA DVA EL" xfId="35326" xr:uid="{819ED7D1-25D5-4F37-87DD-EDFE17001B84}"/>
    <cellStyle name="Normal 5 2 4 3 4" xfId="35327" xr:uid="{02EA9FC6-0131-4228-ABB3-8DB3C7816317}"/>
    <cellStyle name="Normal 5 2 4 3 5" xfId="35328" xr:uid="{00E92290-4A81-4F10-A4F4-A3E260E66854}"/>
    <cellStyle name="Normal 5 2 4 3_AVA DVA EL" xfId="35329" xr:uid="{F438E98F-2F9C-4D67-8194-DDA6BC06F162}"/>
    <cellStyle name="Normal 5 2 4 4" xfId="35330" xr:uid="{E19E45C2-4763-48FC-9A4E-44544D6A7E40}"/>
    <cellStyle name="Normal 5 2 4 4 2" xfId="35331" xr:uid="{9E366169-04CF-45B2-8F04-DE72BAB24AE7}"/>
    <cellStyle name="Normal 5 2 4 4 3" xfId="35332" xr:uid="{7229AC9E-E633-4D07-9F8C-72AC9CEB2C97}"/>
    <cellStyle name="Normal 5 2 4 4_AVA DVA EL" xfId="35333" xr:uid="{92AF38E1-8B46-443B-99B4-5B89DB71FAB5}"/>
    <cellStyle name="Normal 5 2 4 5" xfId="35334" xr:uid="{939327A8-6D6D-4471-8B00-75BBC2DE8BC6}"/>
    <cellStyle name="Normal 5 2 4 5 2" xfId="35335" xr:uid="{D8149921-EAC0-4A42-8FB4-81B10AAAFF94}"/>
    <cellStyle name="Normal 5 2 4 5 3" xfId="35336" xr:uid="{C90883F7-99AA-4D55-984E-93BAA509DA9E}"/>
    <cellStyle name="Normal 5 2 4 5_AVA DVA EL" xfId="35337" xr:uid="{916C7858-0460-4438-A963-A86C3C60DEF9}"/>
    <cellStyle name="Normal 5 2 4 6" xfId="35338" xr:uid="{AF52D9FC-B195-4497-8F32-91217A69F109}"/>
    <cellStyle name="Normal 5 2 4 6 2" xfId="35339" xr:uid="{79B1E49E-BE00-46C0-96E5-E71FF0C6BD95}"/>
    <cellStyle name="Normal 5 2 4 6 3" xfId="35340" xr:uid="{F6D14446-DA88-413D-8FBD-4B5A6217B2A3}"/>
    <cellStyle name="Normal 5 2 4 6_AVA DVA EL" xfId="35341" xr:uid="{9BF672FD-C972-4727-B494-4B28FB9C8F6D}"/>
    <cellStyle name="Normal 5 2 4 7" xfId="35342" xr:uid="{35DBFC3C-F7C2-44F8-AD4A-0F5AD166E123}"/>
    <cellStyle name="Normal 5 2 4 7 2" xfId="35343" xr:uid="{A599EB76-3A4A-4CF6-B5EB-02B324376846}"/>
    <cellStyle name="Normal 5 2 4 7 3" xfId="35344" xr:uid="{9D55673D-C5E7-485E-85D9-35FF722AF014}"/>
    <cellStyle name="Normal 5 2 4 7_AVA DVA EL" xfId="35345" xr:uid="{C4D32160-C530-4A32-B240-C5E76556852D}"/>
    <cellStyle name="Normal 5 2 4 8" xfId="35346" xr:uid="{A3DF1D52-9097-4382-B2E2-FABB3C32E3B9}"/>
    <cellStyle name="Normal 5 2 4 8 2" xfId="35347" xr:uid="{097EA0FC-8896-4E10-8033-4F3F97716BC9}"/>
    <cellStyle name="Normal 5 2 4 8 3" xfId="35348" xr:uid="{38790704-6C09-43DE-AC68-EE694C6C1EA2}"/>
    <cellStyle name="Normal 5 2 4 8_AVA DVA EL" xfId="35349" xr:uid="{1FA25F93-F5BB-48CB-A24B-076543E5519E}"/>
    <cellStyle name="Normal 5 2 4 9" xfId="35350" xr:uid="{975D72ED-42FB-41D5-B97D-219EAB239868}"/>
    <cellStyle name="Normal 5 2 4 9 2" xfId="35351" xr:uid="{15976D80-68EF-4651-91A8-EF86AA23C6BB}"/>
    <cellStyle name="Normal 5 2 4 9 3" xfId="35352" xr:uid="{244E16BA-258A-4F37-9795-1938B556CE36}"/>
    <cellStyle name="Normal 5 2 4 9_AVA DVA EL" xfId="35353" xr:uid="{8FA8EF3E-7888-4694-8210-895EE5B63A55}"/>
    <cellStyle name="Normal 5 2 4_AVA DVA EL" xfId="35354" xr:uid="{2A5CBF43-A710-4D48-82B3-ECCA7A1197ED}"/>
    <cellStyle name="Normal 5 2 5" xfId="35355" xr:uid="{14E34CE0-DEBF-48A9-BE21-1611B9C80D04}"/>
    <cellStyle name="Normal 5 2 5 10" xfId="35356" xr:uid="{0EF8610A-7A1B-4E87-BA75-7E96032B2F06}"/>
    <cellStyle name="Normal 5 2 5 10 2" xfId="35357" xr:uid="{72808CF7-6685-4E2D-BD11-3BD3C9C0A6E2}"/>
    <cellStyle name="Normal 5 2 5 10 3" xfId="35358" xr:uid="{03479576-EF10-41AF-AB83-EF66B3D90613}"/>
    <cellStyle name="Normal 5 2 5 10_AVA DVA EL" xfId="35359" xr:uid="{4C89EA2E-2584-48BC-A6D2-7D54170C5E20}"/>
    <cellStyle name="Normal 5 2 5 11" xfId="35360" xr:uid="{F9EDC4E2-1350-4B1C-A18F-93068468E7CB}"/>
    <cellStyle name="Normal 5 2 5 11 2" xfId="35361" xr:uid="{8FA5475A-38BC-4E90-9AFA-2CFC9D8B372F}"/>
    <cellStyle name="Normal 5 2 5 11 3" xfId="35362" xr:uid="{A387D28F-47EE-4EF8-8202-71F4EFD0B846}"/>
    <cellStyle name="Normal 5 2 5 11_AVA DVA EL" xfId="35363" xr:uid="{E2C4EA29-90DC-4A6E-91A0-279D8AA81912}"/>
    <cellStyle name="Normal 5 2 5 12" xfId="35364" xr:uid="{64BDA904-C9E5-4647-86CE-0EB908C8D3D9}"/>
    <cellStyle name="Normal 5 2 5 2" xfId="35365" xr:uid="{45D7A9A8-DFB0-432D-A577-57206E2C69C0}"/>
    <cellStyle name="Normal 5 2 5 2 10" xfId="35366" xr:uid="{4A46DF85-2946-41A2-A44B-7E28659DA9E1}"/>
    <cellStyle name="Normal 5 2 5 2 11" xfId="35367" xr:uid="{208B8232-B3A5-457E-8308-BC85D2D9CDB2}"/>
    <cellStyle name="Normal 5 2 5 2 2" xfId="35368" xr:uid="{E3F7C24D-1C95-4519-84CD-BBEC05BE57D5}"/>
    <cellStyle name="Normal 5 2 5 2 2 2" xfId="35369" xr:uid="{E910A02E-195D-40DA-AA34-33A50F7D58CD}"/>
    <cellStyle name="Normal 5 2 5 2 2 2 2" xfId="35370" xr:uid="{53E15F35-19C9-4206-BB3C-4A2256C73CAE}"/>
    <cellStyle name="Normal 5 2 5 2 2 2 3" xfId="35371" xr:uid="{DD5CF89E-8188-4E12-B0DC-AE002BF2CA46}"/>
    <cellStyle name="Normal 5 2 5 2 2 2_AVA DVA EL" xfId="35372" xr:uid="{AF1C0923-81A4-46C0-8619-08C12C3AB5DE}"/>
    <cellStyle name="Normal 5 2 5 2 2 3" xfId="35373" xr:uid="{118238DE-095E-48EA-8E02-284A8E971E6B}"/>
    <cellStyle name="Normal 5 2 5 2 2 3 2" xfId="35374" xr:uid="{7F9D6185-3BBA-4F70-B333-28DBBA8CB261}"/>
    <cellStyle name="Normal 5 2 5 2 2 3 3" xfId="35375" xr:uid="{DA7E6FC5-F7ED-4CD3-8111-2A420B01A168}"/>
    <cellStyle name="Normal 5 2 5 2 2 3_AVA DVA EL" xfId="35376" xr:uid="{988257CB-B96C-4511-B001-88CB56BD55FC}"/>
    <cellStyle name="Normal 5 2 5 2 2 4" xfId="35377" xr:uid="{10EB019E-1B42-431A-A11C-8907567671E0}"/>
    <cellStyle name="Normal 5 2 5 2 2 5" xfId="35378" xr:uid="{1B2D6F3B-03FC-45F5-8D9B-430907D21EA7}"/>
    <cellStyle name="Normal 5 2 5 2 2_AVA DVA EL" xfId="35379" xr:uid="{BE9EA43E-288B-437F-BE0B-67C83FF84B32}"/>
    <cellStyle name="Normal 5 2 5 2 3" xfId="35380" xr:uid="{91E99F02-8D68-4C56-A10A-A8D02B0F64B2}"/>
    <cellStyle name="Normal 5 2 5 2 3 2" xfId="35381" xr:uid="{69FA0ED4-9D7A-4C83-B512-95C8D242E6EE}"/>
    <cellStyle name="Normal 5 2 5 2 3 3" xfId="35382" xr:uid="{CA20E0FD-D3B2-4541-A299-38A8CD06DCEC}"/>
    <cellStyle name="Normal 5 2 5 2 3_AVA DVA EL" xfId="35383" xr:uid="{36FA1BEE-B283-4E8A-9F11-711707EF9F49}"/>
    <cellStyle name="Normal 5 2 5 2 4" xfId="35384" xr:uid="{447A8466-F563-426E-9393-095E60292AD5}"/>
    <cellStyle name="Normal 5 2 5 2 4 2" xfId="35385" xr:uid="{A9E75972-303D-47FA-809E-CB3DB9C7351E}"/>
    <cellStyle name="Normal 5 2 5 2 4 3" xfId="35386" xr:uid="{5B1F13CA-D9C5-4328-A3C8-903CC2AB0A5E}"/>
    <cellStyle name="Normal 5 2 5 2 4_AVA DVA EL" xfId="35387" xr:uid="{78877E1E-32DA-4764-9613-16C3D17AC488}"/>
    <cellStyle name="Normal 5 2 5 2 5" xfId="35388" xr:uid="{C253A2B7-4795-4714-BA90-8F3E7037C359}"/>
    <cellStyle name="Normal 5 2 5 2 5 2" xfId="35389" xr:uid="{8430A293-44F7-4910-A85B-062B8760F10C}"/>
    <cellStyle name="Normal 5 2 5 2 5 3" xfId="35390" xr:uid="{A4055804-7351-4CD9-8371-3F94092A26DD}"/>
    <cellStyle name="Normal 5 2 5 2 5_AVA DVA EL" xfId="35391" xr:uid="{5651D43C-3698-4002-A435-D12CF3AB147B}"/>
    <cellStyle name="Normal 5 2 5 2 6" xfId="35392" xr:uid="{F6BB9591-7F6B-4371-A8D2-4D8D07A2A734}"/>
    <cellStyle name="Normal 5 2 5 2 6 2" xfId="35393" xr:uid="{3A71FFE1-4AFF-4DFB-87F4-ABD518E24510}"/>
    <cellStyle name="Normal 5 2 5 2 6 3" xfId="35394" xr:uid="{E2D2D66C-4020-4E89-BB24-194253BF764E}"/>
    <cellStyle name="Normal 5 2 5 2 6_AVA DVA EL" xfId="35395" xr:uid="{4DB541A4-5ECE-4453-A772-31CACEDC8E7C}"/>
    <cellStyle name="Normal 5 2 5 2 7" xfId="35396" xr:uid="{3FBDA651-B6FD-41E9-BC26-39770547985A}"/>
    <cellStyle name="Normal 5 2 5 2 7 2" xfId="35397" xr:uid="{FE232EEF-F633-4DFB-9570-8474DDD7F550}"/>
    <cellStyle name="Normal 5 2 5 2 7 3" xfId="35398" xr:uid="{7E6D8B93-4F72-4F5B-865E-A42C591F5EE5}"/>
    <cellStyle name="Normal 5 2 5 2 7_AVA DVA EL" xfId="35399" xr:uid="{D7A30CB7-3687-48DB-8A3D-D718C5909FA1}"/>
    <cellStyle name="Normal 5 2 5 2 8" xfId="35400" xr:uid="{F6C9DB24-97D2-4681-82AE-FE6AEA81E5B5}"/>
    <cellStyle name="Normal 5 2 5 2 8 2" xfId="35401" xr:uid="{F0FF5AF2-2DC9-4F62-94B0-18B342AAD6C9}"/>
    <cellStyle name="Normal 5 2 5 2 8 3" xfId="35402" xr:uid="{89F78F55-0A6F-4D74-90C0-F88481DFCE97}"/>
    <cellStyle name="Normal 5 2 5 2 8_AVA DVA EL" xfId="35403" xr:uid="{A75ACD91-3645-4DA8-BAFC-73257804E532}"/>
    <cellStyle name="Normal 5 2 5 2 9" xfId="35404" xr:uid="{42A4F5AE-EDE0-4611-828A-ABDFCCBD2E11}"/>
    <cellStyle name="Normal 5 2 5 2 9 2" xfId="35405" xr:uid="{E3570768-C24C-4A94-A735-4413B8DDAB4E}"/>
    <cellStyle name="Normal 5 2 5 2 9 3" xfId="35406" xr:uid="{3E242117-DAC6-4506-A35B-949325364F05}"/>
    <cellStyle name="Normal 5 2 5 2 9_AVA DVA EL" xfId="35407" xr:uid="{7D9F4B7D-BB3A-4474-8538-A1F29DFF8AEF}"/>
    <cellStyle name="Normal 5 2 5 2_AVA DVA EL" xfId="35408" xr:uid="{0C45ED59-DCA7-475D-A2C5-B1B82883CA84}"/>
    <cellStyle name="Normal 5 2 5 3" xfId="35409" xr:uid="{9EA16C80-2FB1-447D-8990-1BBDFA435631}"/>
    <cellStyle name="Normal 5 2 5 3 2" xfId="35410" xr:uid="{FAB828E2-AB5C-4993-A76C-AB1CF5940191}"/>
    <cellStyle name="Normal 5 2 5 3 2 2" xfId="35411" xr:uid="{6713A028-F327-429A-BB17-90A21AD0B9D4}"/>
    <cellStyle name="Normal 5 2 5 3 2 3" xfId="35412" xr:uid="{3AF11967-288C-4731-B27B-E055469E6973}"/>
    <cellStyle name="Normal 5 2 5 3 2_AVA DVA EL" xfId="35413" xr:uid="{A5220DD8-BABC-404E-8BB8-BD26B4B1DA84}"/>
    <cellStyle name="Normal 5 2 5 3 3" xfId="35414" xr:uid="{8E7064AF-E65A-457D-BCEB-658946C0D9EC}"/>
    <cellStyle name="Normal 5 2 5 3 3 2" xfId="35415" xr:uid="{2C56EE9A-46C5-4131-A453-3765BFF6ABF0}"/>
    <cellStyle name="Normal 5 2 5 3 3 3" xfId="35416" xr:uid="{A1F24F3A-6A12-49B3-BB74-B1905C8DF845}"/>
    <cellStyle name="Normal 5 2 5 3 3_AVA DVA EL" xfId="35417" xr:uid="{5F7BC7F8-395A-444C-B5E3-37F98908118F}"/>
    <cellStyle name="Normal 5 2 5 3 4" xfId="35418" xr:uid="{1276FEC8-385E-4AFE-BE31-446C6DB65194}"/>
    <cellStyle name="Normal 5 2 5 3 5" xfId="35419" xr:uid="{38070C4D-B921-471B-9F30-E49EFFC8E026}"/>
    <cellStyle name="Normal 5 2 5 3_AVA DVA EL" xfId="35420" xr:uid="{747FC475-8DDE-4311-BC4B-E36BFA10C3BD}"/>
    <cellStyle name="Normal 5 2 5 4" xfId="35421" xr:uid="{CB404E45-AD6D-48B2-82DF-5F5DB27FC10C}"/>
    <cellStyle name="Normal 5 2 5 4 2" xfId="35422" xr:uid="{087274F7-4CE7-4F84-9620-59B78C1A7F46}"/>
    <cellStyle name="Normal 5 2 5 4 3" xfId="35423" xr:uid="{629ACD54-E10B-4686-AD81-45F18D7A612D}"/>
    <cellStyle name="Normal 5 2 5 4_AVA DVA EL" xfId="35424" xr:uid="{EA91D49B-E863-4656-ACFF-75524C0C942D}"/>
    <cellStyle name="Normal 5 2 5 5" xfId="35425" xr:uid="{80C54070-F277-490A-BA9D-5597D8D38E99}"/>
    <cellStyle name="Normal 5 2 5 5 2" xfId="35426" xr:uid="{E07E7474-16F7-4034-9707-D0012F29D31B}"/>
    <cellStyle name="Normal 5 2 5 5 3" xfId="35427" xr:uid="{402DE0FC-AA67-4B01-A221-49F28FB113D9}"/>
    <cellStyle name="Normal 5 2 5 5_AVA DVA EL" xfId="35428" xr:uid="{D5504C30-AF8F-4AE6-A5B1-1AB6113CCD4C}"/>
    <cellStyle name="Normal 5 2 5 6" xfId="35429" xr:uid="{4039EB8F-FDB8-4467-9A96-C0F669428C0A}"/>
    <cellStyle name="Normal 5 2 5 6 2" xfId="35430" xr:uid="{7FC5BF53-A214-4886-8083-B28901382A83}"/>
    <cellStyle name="Normal 5 2 5 6 3" xfId="35431" xr:uid="{ABE40EBC-391D-4F81-8CA6-A1C9601E27A2}"/>
    <cellStyle name="Normal 5 2 5 6_AVA DVA EL" xfId="35432" xr:uid="{966E738F-EEBE-49F0-B9CF-87883395AEFC}"/>
    <cellStyle name="Normal 5 2 5 7" xfId="35433" xr:uid="{597EA317-9C7C-419F-A182-0C47764B0E99}"/>
    <cellStyle name="Normal 5 2 5 7 2" xfId="35434" xr:uid="{2C5AC5A3-E707-46FF-AE9A-C942FF65A78D}"/>
    <cellStyle name="Normal 5 2 5 7 3" xfId="35435" xr:uid="{07AB744A-9A7F-4E40-B357-A1CB014F3E41}"/>
    <cellStyle name="Normal 5 2 5 7_AVA DVA EL" xfId="35436" xr:uid="{F6C780D9-C2B6-45F6-AFE2-0085243D21AF}"/>
    <cellStyle name="Normal 5 2 5 8" xfId="35437" xr:uid="{2363B8F6-6ED8-4172-9FB7-72FEA21FE141}"/>
    <cellStyle name="Normal 5 2 5 8 2" xfId="35438" xr:uid="{9DCB40B6-5A71-42FA-90E5-0590CAF4536F}"/>
    <cellStyle name="Normal 5 2 5 8 3" xfId="35439" xr:uid="{B44841B3-5C0D-4AD8-A26A-5DB6079940D9}"/>
    <cellStyle name="Normal 5 2 5 8_AVA DVA EL" xfId="35440" xr:uid="{75E22989-1262-43F4-BDF9-8259E3901753}"/>
    <cellStyle name="Normal 5 2 5 9" xfId="35441" xr:uid="{87E3F931-17A6-4452-B97F-116FC8AFB05D}"/>
    <cellStyle name="Normal 5 2 5 9 2" xfId="35442" xr:uid="{18CA5EFC-7421-4865-8608-F78D09134AE8}"/>
    <cellStyle name="Normal 5 2 5 9 3" xfId="35443" xr:uid="{E8EE7C9E-10F0-4037-A3E3-49A6F7463A50}"/>
    <cellStyle name="Normal 5 2 5 9_AVA DVA EL" xfId="35444" xr:uid="{9A22DE01-CF48-4E81-9C7C-598B8E980F7A}"/>
    <cellStyle name="Normal 5 2 5_AVA DVA EL" xfId="35445" xr:uid="{58B7C278-30FD-4EE9-A7D9-448228ABFA32}"/>
    <cellStyle name="Normal 5 2 6" xfId="35446" xr:uid="{E6184198-5E12-4F97-8A75-A838624179B4}"/>
    <cellStyle name="Normal 5 2 6 10" xfId="35447" xr:uid="{B6EBA829-FB5F-4974-B267-AB724B739523}"/>
    <cellStyle name="Normal 5 2 6 10 2" xfId="35448" xr:uid="{52967FE1-E85B-44A4-AFAA-907C144E0DFB}"/>
    <cellStyle name="Normal 5 2 6 10 3" xfId="35449" xr:uid="{EEAFDE18-9BD9-4D81-9480-AFA1C1648AA4}"/>
    <cellStyle name="Normal 5 2 6 10_AVA DVA EL" xfId="35450" xr:uid="{1EE36BF6-70A8-4730-94CF-948CBAE22DEF}"/>
    <cellStyle name="Normal 5 2 6 11" xfId="35451" xr:uid="{7BB133B4-A9F4-4A34-950C-524015FDD57C}"/>
    <cellStyle name="Normal 5 2 6 2" xfId="35452" xr:uid="{77611F28-282F-4352-8F4C-7DC7C8C49B17}"/>
    <cellStyle name="Normal 5 2 6 2 2" xfId="35453" xr:uid="{9C124C6D-C95C-4F53-8602-DA5CED0CD3DC}"/>
    <cellStyle name="Normal 5 2 6 2 2 2" xfId="35454" xr:uid="{6D3615F3-8248-41D1-843C-56E8713BE8CA}"/>
    <cellStyle name="Normal 5 2 6 2 2 3" xfId="35455" xr:uid="{8B1678D1-EBFB-4DB5-AF51-DF35D46AAC3F}"/>
    <cellStyle name="Normal 5 2 6 2 2_AVA DVA EL" xfId="35456" xr:uid="{0645D7B6-E081-444F-98DA-362ADD4ED055}"/>
    <cellStyle name="Normal 5 2 6 2 3" xfId="35457" xr:uid="{72F30CD4-71B1-4FE4-AFE6-26ED56E5563F}"/>
    <cellStyle name="Normal 5 2 6 2 3 2" xfId="35458" xr:uid="{6EBC9BD6-C6A4-4CA0-89B5-0C948780CAA7}"/>
    <cellStyle name="Normal 5 2 6 2 3 3" xfId="35459" xr:uid="{D622492E-8778-40B1-85E0-260B260D3FAD}"/>
    <cellStyle name="Normal 5 2 6 2 3_AVA DVA EL" xfId="35460" xr:uid="{14839EF2-6494-44AF-A15D-02B797AD5EF0}"/>
    <cellStyle name="Normal 5 2 6 2 4" xfId="35461" xr:uid="{3E178B39-11EB-4D86-9D27-C7A75BF3F150}"/>
    <cellStyle name="Normal 5 2 6 2 5" xfId="35462" xr:uid="{BC1210CB-C1E9-4BEC-BB4E-4664A7F3458B}"/>
    <cellStyle name="Normal 5 2 6 2_AVA DVA EL" xfId="35463" xr:uid="{A942C48C-2D36-4E80-ABF9-476762020C42}"/>
    <cellStyle name="Normal 5 2 6 3" xfId="35464" xr:uid="{8B197E14-CAA3-4090-8319-89455C9BC448}"/>
    <cellStyle name="Normal 5 2 6 3 2" xfId="35465" xr:uid="{5A6C63F7-A6C7-4E81-8E59-22687E7F70DF}"/>
    <cellStyle name="Normal 5 2 6 3 3" xfId="35466" xr:uid="{D3922F59-F229-4943-9561-504AE477A0A2}"/>
    <cellStyle name="Normal 5 2 6 3_AVA DVA EL" xfId="35467" xr:uid="{C3383966-19DC-4CB3-82B6-AAE32DDA41A1}"/>
    <cellStyle name="Normal 5 2 6 4" xfId="35468" xr:uid="{E66A9D76-AA3F-44E4-81B7-5CF191E1BE3A}"/>
    <cellStyle name="Normal 5 2 6 4 2" xfId="35469" xr:uid="{7234C768-C524-44BC-81CF-4B5422611CBF}"/>
    <cellStyle name="Normal 5 2 6 4 3" xfId="35470" xr:uid="{96880182-C191-4A04-80D0-E5EFD70D51C7}"/>
    <cellStyle name="Normal 5 2 6 4_AVA DVA EL" xfId="35471" xr:uid="{A7865BB6-621F-42D2-85B1-D78B7F44DDE8}"/>
    <cellStyle name="Normal 5 2 6 5" xfId="35472" xr:uid="{8DD5C5DE-D85F-4863-BA64-4D1CB64C88C9}"/>
    <cellStyle name="Normal 5 2 6 5 2" xfId="35473" xr:uid="{96034451-407D-49F2-82F9-AC58F8162E97}"/>
    <cellStyle name="Normal 5 2 6 5 3" xfId="35474" xr:uid="{CC41ED70-5100-4B77-AE99-915040E11FF1}"/>
    <cellStyle name="Normal 5 2 6 5_AVA DVA EL" xfId="35475" xr:uid="{CD2584BB-CCF7-4760-A872-167B566FC4DC}"/>
    <cellStyle name="Normal 5 2 6 6" xfId="35476" xr:uid="{D5BE00D9-9438-452A-9DCE-56280293760D}"/>
    <cellStyle name="Normal 5 2 6 6 2" xfId="35477" xr:uid="{019AB8DE-C412-482F-8B5D-E2FF596BFBBD}"/>
    <cellStyle name="Normal 5 2 6 6 3" xfId="35478" xr:uid="{2EA74C72-6568-4EB2-8820-122750A241FB}"/>
    <cellStyle name="Normal 5 2 6 6_AVA DVA EL" xfId="35479" xr:uid="{A1A7C38F-FE19-4151-A0B5-06D4D4458703}"/>
    <cellStyle name="Normal 5 2 6 7" xfId="35480" xr:uid="{DE96D95D-D869-4F6D-BC62-607C10FBA2B9}"/>
    <cellStyle name="Normal 5 2 6 7 2" xfId="35481" xr:uid="{B311A7E1-F98F-43AE-AD70-DDE641DF3DE0}"/>
    <cellStyle name="Normal 5 2 6 7 3" xfId="35482" xr:uid="{58204547-0AC9-4E35-A440-6CD8C872D439}"/>
    <cellStyle name="Normal 5 2 6 7_AVA DVA EL" xfId="35483" xr:uid="{BE7BF59E-A623-4AA5-A59B-004BB42CF8BE}"/>
    <cellStyle name="Normal 5 2 6 8" xfId="35484" xr:uid="{BADB0E3A-0538-4DA9-A96B-92AEE0A47822}"/>
    <cellStyle name="Normal 5 2 6 8 2" xfId="35485" xr:uid="{14144660-4527-4898-9702-DC50CA8F0E97}"/>
    <cellStyle name="Normal 5 2 6 8 3" xfId="35486" xr:uid="{2CCF0E8A-F168-4C39-90DF-4E15B462F73B}"/>
    <cellStyle name="Normal 5 2 6 8_AVA DVA EL" xfId="35487" xr:uid="{05F8B531-DD21-4F3B-947E-7DF30922C920}"/>
    <cellStyle name="Normal 5 2 6 9" xfId="35488" xr:uid="{78A0054F-5210-4C74-8D1A-8F41D459594E}"/>
    <cellStyle name="Normal 5 2 6 9 2" xfId="35489" xr:uid="{99F85104-C1C5-4D00-A840-A00D7EA7EDFC}"/>
    <cellStyle name="Normal 5 2 6 9 3" xfId="35490" xr:uid="{99F357F2-B7B8-4D86-B57A-847CA3A1931D}"/>
    <cellStyle name="Normal 5 2 6 9_AVA DVA EL" xfId="35491" xr:uid="{53B60B14-43F7-476C-9ACA-1B26736AFB1A}"/>
    <cellStyle name="Normal 5 2 6_AVA DVA EL" xfId="35492" xr:uid="{33F7A437-B815-447C-A4D3-8BBB8F4880BF}"/>
    <cellStyle name="Normal 5 2 7" xfId="35493" xr:uid="{B9E79C7B-DC12-4C18-9E30-5B5025799F8C}"/>
    <cellStyle name="Normal 5 2 7 2" xfId="35494" xr:uid="{838F621F-9865-4AC7-B259-77D9173D12E4}"/>
    <cellStyle name="Normal 5 2 7 2 2" xfId="35495" xr:uid="{87B60F47-6C7F-4B6A-869F-C484C33DDBCF}"/>
    <cellStyle name="Normal 5 2 7 2 3" xfId="35496" xr:uid="{45CA92E9-F954-435F-B42F-1AEB791A7BEF}"/>
    <cellStyle name="Normal 5 2 7 2_AVA DVA EL" xfId="35497" xr:uid="{3F102BF7-41D1-4A0A-BE3A-94B58D872BC9}"/>
    <cellStyle name="Normal 5 2 7 3" xfId="35498" xr:uid="{D565E331-FE07-41EA-BDF5-C01FC342EAB0}"/>
    <cellStyle name="Normal 5 2 7 3 2" xfId="35499" xr:uid="{B14026B0-72E0-48D7-AAA2-EAFE1974076A}"/>
    <cellStyle name="Normal 5 2 7 3 3" xfId="35500" xr:uid="{DFD39474-0238-427D-BD91-2EC2D8A4D4AF}"/>
    <cellStyle name="Normal 5 2 7 3_AVA DVA EL" xfId="35501" xr:uid="{FCED83A2-3A16-4037-8A37-550582E2A021}"/>
    <cellStyle name="Normal 5 2 7 4" xfId="35502" xr:uid="{27382E0C-B0B5-402C-92C2-284FEA39C378}"/>
    <cellStyle name="Normal 5 2 7 4 2" xfId="35503" xr:uid="{B4630DBF-3CA7-4253-96B9-F4D9A0CAB79B}"/>
    <cellStyle name="Normal 5 2 7 4 3" xfId="35504" xr:uid="{A651BE11-A376-4A46-9465-3616F9C9C7E9}"/>
    <cellStyle name="Normal 5 2 7 4_AVA DVA EL" xfId="35505" xr:uid="{3DF32132-0977-49DB-814C-023911BA64D6}"/>
    <cellStyle name="Normal 5 2 7 5" xfId="35506" xr:uid="{CF82281B-7394-4B4F-85D8-C71EB4DAF276}"/>
    <cellStyle name="Normal 5 2 7_AVA DVA EL" xfId="35507" xr:uid="{665A8B5E-84C7-4431-ADBA-78B9C595A4E6}"/>
    <cellStyle name="Normal 5 2 8" xfId="35508" xr:uid="{0D3A2F10-2F94-4A48-A833-2B2B312212B9}"/>
    <cellStyle name="Normal 5 2 8 2" xfId="35509" xr:uid="{940A9953-F536-44BF-8AF8-82EAC03BE0AC}"/>
    <cellStyle name="Normal 5 2 8 2 2" xfId="35510" xr:uid="{43DABBFD-A186-4F24-8AE3-8C67EAA5245C}"/>
    <cellStyle name="Normal 5 2 8 2 3" xfId="35511" xr:uid="{938E278E-5559-45AB-A534-894125630BD2}"/>
    <cellStyle name="Normal 5 2 8 2_AVA DVA EL" xfId="35512" xr:uid="{BC1C20D8-F549-4F31-BB87-0DBE4D22B9E0}"/>
    <cellStyle name="Normal 5 2 8 3" xfId="35513" xr:uid="{C7F449CF-8DFB-4E55-999A-E6AB7F390BB3}"/>
    <cellStyle name="Normal 5 2 8 3 2" xfId="35514" xr:uid="{2C362762-4426-4D96-95C0-F7F52942F4DE}"/>
    <cellStyle name="Normal 5 2 8 3 3" xfId="35515" xr:uid="{20D7EA96-BF3B-42DB-A4CA-1D75C6F77E5B}"/>
    <cellStyle name="Normal 5 2 8 3_AVA DVA EL" xfId="35516" xr:uid="{DBEEAABD-D2C9-4F05-B7D7-FC298023D04F}"/>
    <cellStyle name="Normal 5 2 8 4" xfId="35517" xr:uid="{C0ECC4CB-F1E5-4753-91FE-29348783C262}"/>
    <cellStyle name="Normal 5 2 8 4 2" xfId="35518" xr:uid="{8FAE33C3-8F0B-40EF-97B5-9829210AEC95}"/>
    <cellStyle name="Normal 5 2 8 4 3" xfId="35519" xr:uid="{8B80C754-2BFD-4868-8062-5322A4D8E5B4}"/>
    <cellStyle name="Normal 5 2 8 4_AVA DVA EL" xfId="35520" xr:uid="{398A6D6C-492A-447F-BBFB-ADE580B2E30D}"/>
    <cellStyle name="Normal 5 2 8 5" xfId="35521" xr:uid="{B6F984A3-A5C3-4505-9E44-A7FDC5BBD5DE}"/>
    <cellStyle name="Normal 5 2 8_AVA DVA EL" xfId="35522" xr:uid="{0A29B822-D2FD-47ED-9F77-8AD20B9350C8}"/>
    <cellStyle name="Normal 5 2 9" xfId="35523" xr:uid="{6912E796-A197-4C51-BB8D-AA7D6D1A2E26}"/>
    <cellStyle name="Normal 5 2 9 2" xfId="35524" xr:uid="{40E843AA-D966-4694-910F-68FE10B3FEB3}"/>
    <cellStyle name="Normal 5 2 9 2 2" xfId="35525" xr:uid="{0A376B98-7D69-489A-9FA7-31AD8B058C35}"/>
    <cellStyle name="Normal 5 2 9 2 3" xfId="35526" xr:uid="{93815895-03E9-4D3A-9296-38AF9FBE7FBF}"/>
    <cellStyle name="Normal 5 2 9 2_AVA DVA EL" xfId="35527" xr:uid="{B91A369C-AA89-469B-931D-19E386C5C6E4}"/>
    <cellStyle name="Normal 5 2 9 3" xfId="35528" xr:uid="{174CD92C-E8E8-4704-B24D-093843809A9C}"/>
    <cellStyle name="Normal 5 2 9_AVA DVA EL" xfId="35529" xr:uid="{D664EC74-065E-4861-AAF0-6F13C2579384}"/>
    <cellStyle name="Normal 5 2_3Q19" xfId="8203" xr:uid="{14A83DFE-B96C-4D5C-AAF5-7816E2C4B87A}"/>
    <cellStyle name="Normal 5 20" xfId="35530" xr:uid="{93966A0D-C4A5-4806-8CF7-6441DA9C2D6F}"/>
    <cellStyle name="Normal 5 20 2" xfId="35531" xr:uid="{9A81D64D-502A-4B38-9686-42B886E596AF}"/>
    <cellStyle name="Normal 5 20 3" xfId="35532" xr:uid="{43627992-786A-4CE4-8A18-5B4B31CC4949}"/>
    <cellStyle name="Normal 5 20_AVA DVA EL" xfId="35533" xr:uid="{DEBB8764-23A1-4896-93C6-2A2709E15D2B}"/>
    <cellStyle name="Normal 5 21" xfId="35534" xr:uid="{2EA45FB4-17A8-44AB-A1FE-6DE7DFE2DB61}"/>
    <cellStyle name="Normal 5 21 2" xfId="35535" xr:uid="{7211F740-CDA6-431D-A0E7-97A2EB564E34}"/>
    <cellStyle name="Normal 5 21 3" xfId="35536" xr:uid="{788321E4-33A1-48FE-8426-8516CC9F4285}"/>
    <cellStyle name="Normal 5 21_AVA DVA EL" xfId="35537" xr:uid="{43F9DB4B-B86F-4952-BB5A-738C53ED1CF2}"/>
    <cellStyle name="Normal 5 22" xfId="35538" xr:uid="{224AA25C-C333-49DF-914C-5ABDCF1A5B61}"/>
    <cellStyle name="Normal 5 22 2" xfId="35539" xr:uid="{26C77EBD-CDD0-48AD-A7E9-AC885EC54584}"/>
    <cellStyle name="Normal 5 22 3" xfId="35540" xr:uid="{28D43CB9-5CD3-473F-90A7-A2DFBA472F75}"/>
    <cellStyle name="Normal 5 22_AVA DVA EL" xfId="35541" xr:uid="{335B0EE3-86A4-4422-9721-832FA6B1CEE2}"/>
    <cellStyle name="Normal 5 23" xfId="35542" xr:uid="{833F2504-CDBF-4469-94EC-B8B5A3F3B853}"/>
    <cellStyle name="Normal 5 23 2" xfId="35543" xr:uid="{9BC5D4AF-015B-425C-BDDE-BB405E4896CD}"/>
    <cellStyle name="Normal 5 23 3" xfId="35544" xr:uid="{9C7D7E22-4354-4259-8D62-11874DC17A29}"/>
    <cellStyle name="Normal 5 23_AVA DVA EL" xfId="35545" xr:uid="{16DC6B8D-8524-4A25-8A1E-6BF7E239FA1D}"/>
    <cellStyle name="Normal 5 24" xfId="35546" xr:uid="{A28F4F57-DCA9-4AE2-B4CC-C29A5473E1C9}"/>
    <cellStyle name="Normal 5 24 2" xfId="35547" xr:uid="{E30ACE40-4E4F-4750-8A4E-64DBFE7923BD}"/>
    <cellStyle name="Normal 5 24 3" xfId="35548" xr:uid="{A6BDB828-941F-49CF-9B4F-7959A1538F34}"/>
    <cellStyle name="Normal 5 24_AVA DVA EL" xfId="35549" xr:uid="{89823A3E-5E53-4E1A-B3CD-E227B71A549E}"/>
    <cellStyle name="Normal 5 25" xfId="35550" xr:uid="{D4C3484F-8766-4965-8997-FF953DF3EDF1}"/>
    <cellStyle name="Normal 5 25 2" xfId="35551" xr:uid="{C99455D5-89FA-4BAD-B614-08581BD4528F}"/>
    <cellStyle name="Normal 5 25 3" xfId="35552" xr:uid="{01615524-3BBD-45E8-8177-F322ABCAD53D}"/>
    <cellStyle name="Normal 5 25_AVA DVA EL" xfId="35553" xr:uid="{46BC3F10-B73A-4465-9948-358C02352B82}"/>
    <cellStyle name="Normal 5 26" xfId="35554" xr:uid="{450B537E-8A7E-49C9-92E4-AD7753F62734}"/>
    <cellStyle name="Normal 5 26 2" xfId="35555" xr:uid="{CEFA09CA-42FE-462D-9EA2-2E8A5BFF334D}"/>
    <cellStyle name="Normal 5 26 3" xfId="35556" xr:uid="{14C105CE-CA92-4334-8474-EE6666EF3A7A}"/>
    <cellStyle name="Normal 5 26_AVA DVA EL" xfId="35557" xr:uid="{142BA85B-9EB1-4E08-8EDA-5C2B8BCCEC41}"/>
    <cellStyle name="Normal 5 27" xfId="35558" xr:uid="{D8EC82F9-1140-4302-B4EB-EB19D2960444}"/>
    <cellStyle name="Normal 5 27 2" xfId="35559" xr:uid="{6B7005CB-A56A-463F-B5C7-6D971999727D}"/>
    <cellStyle name="Normal 5 27 3" xfId="35560" xr:uid="{B82D246F-C988-401F-8E0A-A7B4EF492D88}"/>
    <cellStyle name="Normal 5 27_AVA DVA EL" xfId="35561" xr:uid="{56268EA9-6FEC-4D52-AA70-4E6C61BCBDAF}"/>
    <cellStyle name="Normal 5 28" xfId="35562" xr:uid="{B045B30D-66D7-43E1-840F-487DE093BED0}"/>
    <cellStyle name="Normal 5 28 2" xfId="35563" xr:uid="{0A22C150-D996-4B50-9047-874F3B5FC85A}"/>
    <cellStyle name="Normal 5 28 3" xfId="35564" xr:uid="{55E4A64C-A38E-48A4-A136-7515DDC7F0BF}"/>
    <cellStyle name="Normal 5 28_AVA DVA EL" xfId="35565" xr:uid="{8D2B6CC0-0501-43AF-98AB-4D3A856B094B}"/>
    <cellStyle name="Normal 5 29" xfId="35566" xr:uid="{28D004F5-7A72-4229-A0CF-3E12FF31BFD5}"/>
    <cellStyle name="Normal 5 3" xfId="8204" xr:uid="{6D305652-AC0A-4A82-9175-7AB926D11FB7}"/>
    <cellStyle name="Normal 5 3 10" xfId="35567" xr:uid="{2AEFAF7E-62DB-43CF-A070-F26469255EC6}"/>
    <cellStyle name="Normal 5 3 10 2" xfId="35568" xr:uid="{32FE7632-2470-4AA0-BB55-06DC43DDA3E6}"/>
    <cellStyle name="Normal 5 3 10 3" xfId="35569" xr:uid="{59FBE1FE-E21C-4B28-A1DC-BCC14F89805F}"/>
    <cellStyle name="Normal 5 3 10_AVA DVA EL" xfId="35570" xr:uid="{08B3106F-A978-4B66-AF2D-F3ADC326E6C5}"/>
    <cellStyle name="Normal 5 3 11" xfId="35571" xr:uid="{89DC6B52-0342-48B2-87C6-522D873E7DC2}"/>
    <cellStyle name="Normal 5 3 11 2" xfId="35572" xr:uid="{DB6A4CAF-87F7-458E-8506-9420C2DBB611}"/>
    <cellStyle name="Normal 5 3 11 3" xfId="35573" xr:uid="{825723DE-2EFE-44EF-BE74-B4C3F6C811DC}"/>
    <cellStyle name="Normal 5 3 11_AVA DVA EL" xfId="35574" xr:uid="{D3136BEB-C230-42AD-B635-116DEF082E8D}"/>
    <cellStyle name="Normal 5 3 12" xfId="35575" xr:uid="{3E250BEC-860C-4DFF-9776-688101D3F7F2}"/>
    <cellStyle name="Normal 5 3 12 2" xfId="35576" xr:uid="{7CCC3A6F-0109-4ECA-9377-8257474B1E9F}"/>
    <cellStyle name="Normal 5 3 12 3" xfId="35577" xr:uid="{66BD066F-AB21-479D-8645-5CF0F3CD0356}"/>
    <cellStyle name="Normal 5 3 12_AVA DVA EL" xfId="35578" xr:uid="{0D12F96C-D8F1-4A2F-AE22-D6D1949DE1DA}"/>
    <cellStyle name="Normal 5 3 13" xfId="35579" xr:uid="{DFDB38C0-4D33-4C4E-93D2-13A0C0A020FB}"/>
    <cellStyle name="Normal 5 3 2" xfId="35580" xr:uid="{C364E7C9-1385-4742-BF5A-2B31E8D77334}"/>
    <cellStyle name="Normal 5 3 2 10" xfId="35581" xr:uid="{1877C48E-2A70-4BF8-AA01-163D60EA51FE}"/>
    <cellStyle name="Normal 5 3 2 10 2" xfId="35582" xr:uid="{B511E680-C8FE-4E8E-8ADB-976F6ED1AFA0}"/>
    <cellStyle name="Normal 5 3 2 10 3" xfId="35583" xr:uid="{F82EFC6F-3CD3-4490-AF6C-A910EA108136}"/>
    <cellStyle name="Normal 5 3 2 10_AVA DVA EL" xfId="35584" xr:uid="{1832BF2F-48BE-4FF5-97F3-D3967FCF1953}"/>
    <cellStyle name="Normal 5 3 2 11" xfId="35585" xr:uid="{F2C67279-136B-4F30-AAEA-B72F8BD09748}"/>
    <cellStyle name="Normal 5 3 2 11 2" xfId="35586" xr:uid="{B0F4ED68-71AD-428B-A4CD-FB4399AFE1C1}"/>
    <cellStyle name="Normal 5 3 2 11 3" xfId="35587" xr:uid="{425498C4-F107-4F27-92BB-08CAF5D29C0E}"/>
    <cellStyle name="Normal 5 3 2 11_AVA DVA EL" xfId="35588" xr:uid="{A6E11B4A-C7AA-414B-B65E-682C2F8EAF54}"/>
    <cellStyle name="Normal 5 3 2 12" xfId="35589" xr:uid="{EAA46F04-06AF-44DC-B372-44FADB2D225A}"/>
    <cellStyle name="Normal 5 3 2 2" xfId="35590" xr:uid="{ED401E70-2810-4DAD-AEA5-8AC8EDAFEA51}"/>
    <cellStyle name="Normal 5 3 2 2 10" xfId="35591" xr:uid="{828050E6-85C6-4648-B72D-B6BF679B6922}"/>
    <cellStyle name="Normal 5 3 2 2 11" xfId="35592" xr:uid="{EEA75787-D566-463F-B4B8-1E57857BD5BF}"/>
    <cellStyle name="Normal 5 3 2 2 2" xfId="35593" xr:uid="{285421FD-BFDC-4970-BF43-08929E6B6573}"/>
    <cellStyle name="Normal 5 3 2 2 2 2" xfId="35594" xr:uid="{CD5DE2F4-D83D-4830-A5A4-F52447EC113F}"/>
    <cellStyle name="Normal 5 3 2 2 2 2 2" xfId="35595" xr:uid="{B26ECB1A-DC37-4C6F-AE0F-87F6F16F673D}"/>
    <cellStyle name="Normal 5 3 2 2 2 2 3" xfId="35596" xr:uid="{94D372EB-07AB-4DF8-8A42-A798E8FD2D00}"/>
    <cellStyle name="Normal 5 3 2 2 2 2_AVA DVA EL" xfId="35597" xr:uid="{E39DD872-4B09-49AD-9355-1364A4BB09C0}"/>
    <cellStyle name="Normal 5 3 2 2 2 3" xfId="35598" xr:uid="{584E37B5-D299-4EB0-994D-4679300D8B98}"/>
    <cellStyle name="Normal 5 3 2 2 2 3 2" xfId="35599" xr:uid="{DBF46B83-EA35-48CC-8C83-9F4E405BF924}"/>
    <cellStyle name="Normal 5 3 2 2 2 3 3" xfId="35600" xr:uid="{69A32DB0-48B2-435B-A6E3-A37F69331888}"/>
    <cellStyle name="Normal 5 3 2 2 2 3_AVA DVA EL" xfId="35601" xr:uid="{C2B67A68-CE44-4F32-8297-9719378C3D0E}"/>
    <cellStyle name="Normal 5 3 2 2 2 4" xfId="35602" xr:uid="{65B3F4B8-5B58-41F5-A477-94CEE145D976}"/>
    <cellStyle name="Normal 5 3 2 2 2 5" xfId="35603" xr:uid="{C14B883E-902D-439D-8957-A79625B20BAA}"/>
    <cellStyle name="Normal 5 3 2 2 2_AVA DVA EL" xfId="35604" xr:uid="{72B2226F-03C8-4084-A42B-22991A19296C}"/>
    <cellStyle name="Normal 5 3 2 2 3" xfId="35605" xr:uid="{A4D48B67-22AB-412A-BB1F-E5DDD66EEB87}"/>
    <cellStyle name="Normal 5 3 2 2 3 2" xfId="35606" xr:uid="{2663D3A4-DD89-4EBA-BFF2-072A721A5594}"/>
    <cellStyle name="Normal 5 3 2 2 3 3" xfId="35607" xr:uid="{A57AA6B1-D760-401B-A43F-E92F35C6435B}"/>
    <cellStyle name="Normal 5 3 2 2 3_AVA DVA EL" xfId="35608" xr:uid="{81910871-9F96-4A69-9134-E3A35623C4E6}"/>
    <cellStyle name="Normal 5 3 2 2 4" xfId="35609" xr:uid="{45933894-1E37-4E93-9AD0-09D99C9624F5}"/>
    <cellStyle name="Normal 5 3 2 2 4 2" xfId="35610" xr:uid="{A555464C-70EB-4C40-9C00-284ABAC60F09}"/>
    <cellStyle name="Normal 5 3 2 2 4 3" xfId="35611" xr:uid="{6493527F-7619-4B96-8C23-8D07D2724063}"/>
    <cellStyle name="Normal 5 3 2 2 4_AVA DVA EL" xfId="35612" xr:uid="{89488E93-2805-4BAB-BFB4-F40E065D2DCE}"/>
    <cellStyle name="Normal 5 3 2 2 5" xfId="35613" xr:uid="{66C5C182-FC61-4FD8-8F6E-9214F6917BEF}"/>
    <cellStyle name="Normal 5 3 2 2 5 2" xfId="35614" xr:uid="{45A225B3-5B0A-4EB8-8984-0B143BD6531E}"/>
    <cellStyle name="Normal 5 3 2 2 5 3" xfId="35615" xr:uid="{1D2A7C2F-3C16-4768-95E3-829EAC90A0F9}"/>
    <cellStyle name="Normal 5 3 2 2 5_AVA DVA EL" xfId="35616" xr:uid="{68767454-BA99-4F90-8996-F3FA315C1662}"/>
    <cellStyle name="Normal 5 3 2 2 6" xfId="35617" xr:uid="{AB582521-990A-4D62-AEBC-6E670E447CC1}"/>
    <cellStyle name="Normal 5 3 2 2 6 2" xfId="35618" xr:uid="{B244670B-F970-4F7F-BFBE-CCBD149BBD04}"/>
    <cellStyle name="Normal 5 3 2 2 6 3" xfId="35619" xr:uid="{0D995BBB-23F4-4704-BCE5-DFEF96728065}"/>
    <cellStyle name="Normal 5 3 2 2 6_AVA DVA EL" xfId="35620" xr:uid="{D0B4D1B5-2F1A-401C-B427-71E1684F0717}"/>
    <cellStyle name="Normal 5 3 2 2 7" xfId="35621" xr:uid="{213AB0F3-783D-452B-A254-31A9FA333A54}"/>
    <cellStyle name="Normal 5 3 2 2 7 2" xfId="35622" xr:uid="{39598521-5ACB-4C60-8A2D-056DE0226A30}"/>
    <cellStyle name="Normal 5 3 2 2 7 3" xfId="35623" xr:uid="{801F208C-328C-46F1-B504-503FD2C8A751}"/>
    <cellStyle name="Normal 5 3 2 2 7_AVA DVA EL" xfId="35624" xr:uid="{E07D486D-B653-45DD-9E0B-EDE04C4D8303}"/>
    <cellStyle name="Normal 5 3 2 2 8" xfId="35625" xr:uid="{645F0174-BC7A-4C18-8B6A-6DEC583609F6}"/>
    <cellStyle name="Normal 5 3 2 2 8 2" xfId="35626" xr:uid="{BF160259-D3D2-4A13-B151-58580CD9ACBA}"/>
    <cellStyle name="Normal 5 3 2 2 8 3" xfId="35627" xr:uid="{A81CB765-B5AC-4460-AB01-9E0E6E4DCD91}"/>
    <cellStyle name="Normal 5 3 2 2 8_AVA DVA EL" xfId="35628" xr:uid="{05F03A34-64E8-4D3C-B0C1-76393A44FD21}"/>
    <cellStyle name="Normal 5 3 2 2 9" xfId="35629" xr:uid="{FBDC5437-F0FE-47E1-9647-81D7E970610F}"/>
    <cellStyle name="Normal 5 3 2 2 9 2" xfId="35630" xr:uid="{5183E75B-A532-420F-B0C2-23BD96EB8F00}"/>
    <cellStyle name="Normal 5 3 2 2 9 3" xfId="35631" xr:uid="{B99E5828-7381-416F-B651-EB1473CF3D87}"/>
    <cellStyle name="Normal 5 3 2 2 9_AVA DVA EL" xfId="35632" xr:uid="{16FBAA45-946E-4830-B7B8-04415BA47397}"/>
    <cellStyle name="Normal 5 3 2 2_AVA DVA EL" xfId="35633" xr:uid="{0C315C9A-8FA3-4F8B-A97C-9DB4AF322CF7}"/>
    <cellStyle name="Normal 5 3 2 3" xfId="35634" xr:uid="{C6722B3A-3C9D-4FD6-8A12-ACE230347116}"/>
    <cellStyle name="Normal 5 3 2 3 2" xfId="35635" xr:uid="{CACECB37-C5B2-4A96-9BA1-D3734449F994}"/>
    <cellStyle name="Normal 5 3 2 3 2 2" xfId="35636" xr:uid="{4D7378FC-B344-4361-95C8-934719A3616F}"/>
    <cellStyle name="Normal 5 3 2 3 2 3" xfId="35637" xr:uid="{3ECCC040-7A2F-44E8-B756-44E0CD3C0F7D}"/>
    <cellStyle name="Normal 5 3 2 3 2_AVA DVA EL" xfId="35638" xr:uid="{75D0D3DF-0B69-4402-97F2-6B56D79B7E4D}"/>
    <cellStyle name="Normal 5 3 2 3 3" xfId="35639" xr:uid="{D7680E8F-E40A-4860-8920-1DF394AD6449}"/>
    <cellStyle name="Normal 5 3 2 3 3 2" xfId="35640" xr:uid="{9FFF2AED-5E8D-4EF5-A978-D016D1CC023F}"/>
    <cellStyle name="Normal 5 3 2 3 3 3" xfId="35641" xr:uid="{5E830419-CEC2-4A0D-AC26-65329E9CBA5B}"/>
    <cellStyle name="Normal 5 3 2 3 3_AVA DVA EL" xfId="35642" xr:uid="{00566523-FF06-47AB-A02F-3F6D653CF004}"/>
    <cellStyle name="Normal 5 3 2 3 4" xfId="35643" xr:uid="{6E203142-D5E3-41AF-B50D-D10F0291249D}"/>
    <cellStyle name="Normal 5 3 2 3 5" xfId="35644" xr:uid="{28FF1B9B-5397-4776-A80F-3074BA5EF0E2}"/>
    <cellStyle name="Normal 5 3 2 3_AVA DVA EL" xfId="35645" xr:uid="{EAEFD5C9-D92C-4F3D-B558-4B3DCC17245F}"/>
    <cellStyle name="Normal 5 3 2 4" xfId="35646" xr:uid="{C8DBAEBC-CCDA-486B-AD00-C0804E954758}"/>
    <cellStyle name="Normal 5 3 2 4 2" xfId="35647" xr:uid="{C15F9578-0547-4BF5-A0B3-52FE68695BA4}"/>
    <cellStyle name="Normal 5 3 2 4 3" xfId="35648" xr:uid="{36ECCBD9-02EB-4171-8288-769E5755413B}"/>
    <cellStyle name="Normal 5 3 2 4_AVA DVA EL" xfId="35649" xr:uid="{4A959D26-7025-473F-9A94-47AE9E58EAF4}"/>
    <cellStyle name="Normal 5 3 2 5" xfId="35650" xr:uid="{47F7C0BB-E476-4009-85A3-428A7BA8A21D}"/>
    <cellStyle name="Normal 5 3 2 5 2" xfId="35651" xr:uid="{CF24A45D-1180-4A84-9739-FDEC34E02251}"/>
    <cellStyle name="Normal 5 3 2 5 3" xfId="35652" xr:uid="{B2AFDB90-ECB4-4060-9353-DAF3B23D4098}"/>
    <cellStyle name="Normal 5 3 2 5_AVA DVA EL" xfId="35653" xr:uid="{DC937527-5B4B-4C63-8182-44FDDFB1D996}"/>
    <cellStyle name="Normal 5 3 2 6" xfId="35654" xr:uid="{E88E639F-741E-4F7B-8805-400202E75F29}"/>
    <cellStyle name="Normal 5 3 2 6 2" xfId="35655" xr:uid="{77F9B6C1-6EEF-4ACE-88A8-7C94CA59A824}"/>
    <cellStyle name="Normal 5 3 2 6 3" xfId="35656" xr:uid="{0964BFA0-2443-4E22-9849-01DFC439A6C3}"/>
    <cellStyle name="Normal 5 3 2 6_AVA DVA EL" xfId="35657" xr:uid="{A55EE48F-37EE-4E46-9F60-4218BD6FE43A}"/>
    <cellStyle name="Normal 5 3 2 7" xfId="35658" xr:uid="{AB58ED42-5090-4DEF-89AA-3C12F2617C05}"/>
    <cellStyle name="Normal 5 3 2 7 2" xfId="35659" xr:uid="{CA45F6BF-C75E-4A43-8C7A-C9100FB51A94}"/>
    <cellStyle name="Normal 5 3 2 7 3" xfId="35660" xr:uid="{111D9443-B0AD-4C65-BA2A-FA7B47E8F91E}"/>
    <cellStyle name="Normal 5 3 2 7_AVA DVA EL" xfId="35661" xr:uid="{E737549C-C274-400F-B0D5-5CBE9994AE1C}"/>
    <cellStyle name="Normal 5 3 2 8" xfId="35662" xr:uid="{D4B525A7-71B5-48A8-AAF7-FB003F201A9A}"/>
    <cellStyle name="Normal 5 3 2 8 2" xfId="35663" xr:uid="{8BDD3117-FFC5-4BBC-B445-B98E45383D15}"/>
    <cellStyle name="Normal 5 3 2 8 3" xfId="35664" xr:uid="{B8CD284D-5DEA-4B64-92CD-2AC1F80CDEA5}"/>
    <cellStyle name="Normal 5 3 2 8_AVA DVA EL" xfId="35665" xr:uid="{5164175C-1E02-46CA-A7C2-1FACCFB06B95}"/>
    <cellStyle name="Normal 5 3 2 9" xfId="35666" xr:uid="{046CC36A-2CB6-4AA9-959D-991FCADA57DA}"/>
    <cellStyle name="Normal 5 3 2 9 2" xfId="35667" xr:uid="{CCC1262A-C3BA-4E50-8C64-A551AA784858}"/>
    <cellStyle name="Normal 5 3 2 9 3" xfId="35668" xr:uid="{923F0592-A9F4-43DF-8750-8A134BFD6C5A}"/>
    <cellStyle name="Normal 5 3 2 9_AVA DVA EL" xfId="35669" xr:uid="{37F66CBF-A053-480E-B63C-9C76B5B3527C}"/>
    <cellStyle name="Normal 5 3 2_AVA DVA EL" xfId="35670" xr:uid="{709D4356-C483-493A-B7D5-3EBB5086BDCA}"/>
    <cellStyle name="Normal 5 3 3" xfId="35671" xr:uid="{BD4ABC6D-2B08-4380-A457-39BDD490EB65}"/>
    <cellStyle name="Normal 5 3 3 10" xfId="35672" xr:uid="{23F00C7E-C272-4584-9192-15D3A727F819}"/>
    <cellStyle name="Normal 5 3 3 11" xfId="35673" xr:uid="{C5D33CE4-09FF-4498-9D7F-73CE95CFC7B0}"/>
    <cellStyle name="Normal 5 3 3 2" xfId="35674" xr:uid="{72FA0315-9C0A-464B-98EC-A44290A212F9}"/>
    <cellStyle name="Normal 5 3 3 2 2" xfId="35675" xr:uid="{EFC33E09-F788-41EF-9029-86E58E279E76}"/>
    <cellStyle name="Normal 5 3 3 2 2 2" xfId="35676" xr:uid="{6522D795-2DC3-4658-A22A-B94552ECC7CC}"/>
    <cellStyle name="Normal 5 3 3 2 2 3" xfId="35677" xr:uid="{5B9B2D18-0090-4ACB-A4B6-46A4D91B9C08}"/>
    <cellStyle name="Normal 5 3 3 2 2_AVA DVA EL" xfId="35678" xr:uid="{74C37FDA-5BF4-4FD2-97CD-13C0C828CEBE}"/>
    <cellStyle name="Normal 5 3 3 2 3" xfId="35679" xr:uid="{5B1C508A-651B-4EAD-9ED9-234810D87B94}"/>
    <cellStyle name="Normal 5 3 3 2 3 2" xfId="35680" xr:uid="{8F8FCD6F-C9E9-4CC3-98E3-0E9560E34473}"/>
    <cellStyle name="Normal 5 3 3 2 3 3" xfId="35681" xr:uid="{C1E3681C-30D3-4AFE-A75D-4BC0D109158D}"/>
    <cellStyle name="Normal 5 3 3 2 3_AVA DVA EL" xfId="35682" xr:uid="{398B1F0F-D80F-463B-A6B4-8CAE2A6254A2}"/>
    <cellStyle name="Normal 5 3 3 2 4" xfId="35683" xr:uid="{6389126E-64D6-4320-90C2-9419BC5984AC}"/>
    <cellStyle name="Normal 5 3 3 2 5" xfId="35684" xr:uid="{097EDC69-850C-4FE5-9798-8F4D94F896A7}"/>
    <cellStyle name="Normal 5 3 3 2_AVA DVA EL" xfId="35685" xr:uid="{9C6CB4AB-7E20-43A0-96C0-6C63EFA3A9E3}"/>
    <cellStyle name="Normal 5 3 3 3" xfId="35686" xr:uid="{DE09B866-124C-487A-A3D3-AAA2D5F0C541}"/>
    <cellStyle name="Normal 5 3 3 3 2" xfId="35687" xr:uid="{803DFA2A-7818-499C-B7D8-CFF23DEB48FB}"/>
    <cellStyle name="Normal 5 3 3 3 3" xfId="35688" xr:uid="{E6496A0A-7CD9-43FF-8A36-FD1C91270C75}"/>
    <cellStyle name="Normal 5 3 3 3_AVA DVA EL" xfId="35689" xr:uid="{F9454E90-9C54-40C7-AECD-6D051CF758B4}"/>
    <cellStyle name="Normal 5 3 3 4" xfId="35690" xr:uid="{6750A3B8-C850-403E-8ED7-F408F881211F}"/>
    <cellStyle name="Normal 5 3 3 4 2" xfId="35691" xr:uid="{B6B07084-38DC-4AA6-A232-DF0AB2428552}"/>
    <cellStyle name="Normal 5 3 3 4 3" xfId="35692" xr:uid="{EE8BBBED-5D81-4692-8E1B-3298308C02E1}"/>
    <cellStyle name="Normal 5 3 3 4_AVA DVA EL" xfId="35693" xr:uid="{CBFE14D7-79CD-477C-BBF8-D2BF8E9A2683}"/>
    <cellStyle name="Normal 5 3 3 5" xfId="35694" xr:uid="{24EB85EF-6C00-4DBA-BEB1-4209019C129C}"/>
    <cellStyle name="Normal 5 3 3 5 2" xfId="35695" xr:uid="{77E98C1E-62D2-46DD-8B87-E40493A89A62}"/>
    <cellStyle name="Normal 5 3 3 5 3" xfId="35696" xr:uid="{435FF70E-AC63-4BF3-9968-BAFBB3CB0E77}"/>
    <cellStyle name="Normal 5 3 3 5_AVA DVA EL" xfId="35697" xr:uid="{665266A2-3C89-4CF5-917B-A3081B5BAE1F}"/>
    <cellStyle name="Normal 5 3 3 6" xfId="35698" xr:uid="{A83C30B4-CCE0-43BB-9631-E90EBE0297DE}"/>
    <cellStyle name="Normal 5 3 3 6 2" xfId="35699" xr:uid="{EB555DD8-EA0F-43E3-9519-6D8BF226AA47}"/>
    <cellStyle name="Normal 5 3 3 6 3" xfId="35700" xr:uid="{6682626A-AA26-45CF-A361-B811E5DD6C53}"/>
    <cellStyle name="Normal 5 3 3 6_AVA DVA EL" xfId="35701" xr:uid="{564246B1-6B0D-44B5-8D0A-C99E4A0C652B}"/>
    <cellStyle name="Normal 5 3 3 7" xfId="35702" xr:uid="{8274CB6B-E80A-4816-AB4B-1B853B9A0307}"/>
    <cellStyle name="Normal 5 3 3 7 2" xfId="35703" xr:uid="{7C241E94-9C8A-4B92-8B1F-DE79397EF337}"/>
    <cellStyle name="Normal 5 3 3 7 3" xfId="35704" xr:uid="{57435F67-773C-467E-BBAA-BDB464B74FFC}"/>
    <cellStyle name="Normal 5 3 3 7_AVA DVA EL" xfId="35705" xr:uid="{3D74388E-A126-496E-B966-471D7B72624F}"/>
    <cellStyle name="Normal 5 3 3 8" xfId="35706" xr:uid="{F7EC0773-4A35-4BF4-BCBA-01D476B42E6F}"/>
    <cellStyle name="Normal 5 3 3 8 2" xfId="35707" xr:uid="{3E9B406C-55F5-4CE6-9379-244507C02E53}"/>
    <cellStyle name="Normal 5 3 3 8 3" xfId="35708" xr:uid="{9E7490BD-64E4-437F-A136-B2BA96728622}"/>
    <cellStyle name="Normal 5 3 3 8_AVA DVA EL" xfId="35709" xr:uid="{C813F0BD-4D7F-463C-859F-06F34FE3A6AB}"/>
    <cellStyle name="Normal 5 3 3 9" xfId="35710" xr:uid="{43082EB4-E1E0-4059-8900-61A2910BF6FB}"/>
    <cellStyle name="Normal 5 3 3 9 2" xfId="35711" xr:uid="{6F026F5A-6CC3-48F3-AB99-8E7018211FEF}"/>
    <cellStyle name="Normal 5 3 3 9 3" xfId="35712" xr:uid="{D52254FD-E55B-4E3D-B1A1-74A2D4A0EDB9}"/>
    <cellStyle name="Normal 5 3 3 9_AVA DVA EL" xfId="35713" xr:uid="{F302A006-5C4D-49D3-949B-3C5D0E778C5C}"/>
    <cellStyle name="Normal 5 3 3_AVA DVA EL" xfId="35714" xr:uid="{B9BF9698-E6F6-42D6-9FEC-554FE11C82CD}"/>
    <cellStyle name="Normal 5 3 4" xfId="35715" xr:uid="{E17B8727-F51D-40DC-A452-F08277D89CC8}"/>
    <cellStyle name="Normal 5 3 4 2" xfId="35716" xr:uid="{D4BA9FA4-1A72-4DCF-BF7A-C7080848DAFA}"/>
    <cellStyle name="Normal 5 3 4 2 2" xfId="35717" xr:uid="{21E9171E-DD0A-4B6B-A28C-A380FC50D584}"/>
    <cellStyle name="Normal 5 3 4 2 3" xfId="35718" xr:uid="{DE5B1412-D53C-4DD3-8214-43D8D74EFC91}"/>
    <cellStyle name="Normal 5 3 4 2_AVA DVA EL" xfId="35719" xr:uid="{7852B96E-2AE3-4C1E-AE89-40FA5847099A}"/>
    <cellStyle name="Normal 5 3 4 3" xfId="35720" xr:uid="{71D6AB12-5E76-4AE3-AF1D-C700AE7FDDBA}"/>
    <cellStyle name="Normal 5 3 4 3 2" xfId="35721" xr:uid="{ECD8FD9F-F990-4AF9-9A43-3901817A8E84}"/>
    <cellStyle name="Normal 5 3 4 3 3" xfId="35722" xr:uid="{4F371079-842F-46EE-B8C2-FE55062E5697}"/>
    <cellStyle name="Normal 5 3 4 3_AVA DVA EL" xfId="35723" xr:uid="{9B5F7636-6A47-4D97-A634-13E0D77F33AF}"/>
    <cellStyle name="Normal 5 3 4 4" xfId="35724" xr:uid="{42106E9D-9BE4-4AFA-85C7-CD674C7E3C50}"/>
    <cellStyle name="Normal 5 3 4 5" xfId="35725" xr:uid="{7530EEF9-5A60-45C5-B7E0-3EE73E55ABFB}"/>
    <cellStyle name="Normal 5 3 4_AVA DVA EL" xfId="35726" xr:uid="{12FCC60C-BDC5-4439-ACF6-C08D847C0849}"/>
    <cellStyle name="Normal 5 3 5" xfId="35727" xr:uid="{5EBAF285-C197-4C37-9D09-B167D0CAE6AC}"/>
    <cellStyle name="Normal 5 3 5 2" xfId="35728" xr:uid="{54E4B8E1-6EED-4B2C-AFB3-9485B0F46B8B}"/>
    <cellStyle name="Normal 5 3 5 3" xfId="35729" xr:uid="{F343A4ED-1A15-4A72-A030-93F3BB455B19}"/>
    <cellStyle name="Normal 5 3 5_AVA DVA EL" xfId="35730" xr:uid="{83F11C09-4127-4043-87E5-9F1EDA695FDF}"/>
    <cellStyle name="Normal 5 3 6" xfId="35731" xr:uid="{AEF201E6-F02B-424C-9469-EADE1FAD7BC9}"/>
    <cellStyle name="Normal 5 3 6 2" xfId="35732" xr:uid="{5D35D65A-3F79-4B4A-BECD-39135AD06F30}"/>
    <cellStyle name="Normal 5 3 6 3" xfId="35733" xr:uid="{F7071F01-AAD8-4453-8049-518008E3CD20}"/>
    <cellStyle name="Normal 5 3 6_AVA DVA EL" xfId="35734" xr:uid="{981BD6D9-FD34-4C1F-9657-64D24A6F9C3F}"/>
    <cellStyle name="Normal 5 3 7" xfId="35735" xr:uid="{9FB6F196-94FC-4C54-92EF-FBC663FDAC7C}"/>
    <cellStyle name="Normal 5 3 7 2" xfId="35736" xr:uid="{430F6745-4337-4067-8E1C-AEB2EE2CBDD5}"/>
    <cellStyle name="Normal 5 3 7 3" xfId="35737" xr:uid="{E3ECC2AF-4672-480F-8DB7-55AF3082625B}"/>
    <cellStyle name="Normal 5 3 7_AVA DVA EL" xfId="35738" xr:uid="{ACBDB1DD-6C2D-4EE1-A8C3-63E8BA412CD8}"/>
    <cellStyle name="Normal 5 3 8" xfId="35739" xr:uid="{21FC38EB-F062-46E9-9054-2433B539AD24}"/>
    <cellStyle name="Normal 5 3 8 2" xfId="35740" xr:uid="{8493A2C4-38E6-4454-9C18-F1D08DCE0CD5}"/>
    <cellStyle name="Normal 5 3 8 3" xfId="35741" xr:uid="{AB0DB10D-3D7C-44EF-ABBE-01E83AF67824}"/>
    <cellStyle name="Normal 5 3 8_AVA DVA EL" xfId="35742" xr:uid="{E0E783CB-2ACE-4A85-8D2E-3CF23491E99E}"/>
    <cellStyle name="Normal 5 3 9" xfId="35743" xr:uid="{FE9DCEF4-49D6-4375-AD05-A72F2D485077}"/>
    <cellStyle name="Normal 5 3 9 2" xfId="35744" xr:uid="{5A551867-E09A-4984-B979-4CCB0CE67B10}"/>
    <cellStyle name="Normal 5 3 9 3" xfId="35745" xr:uid="{C60FAE7E-EE63-4A16-9763-DFCA9AF6E084}"/>
    <cellStyle name="Normal 5 3 9_AVA DVA EL" xfId="35746" xr:uid="{594DFC5A-727D-4859-82C9-8DB78855FB35}"/>
    <cellStyle name="Normal 5 3_4Q16" xfId="35747" xr:uid="{326A1DB4-1EBD-4F3F-8FCB-40AC80B0A9FB}"/>
    <cellStyle name="Normal 5 30" xfId="35748" xr:uid="{8C873650-D53D-412A-AE66-7CE90B21E22C}"/>
    <cellStyle name="Normal 5 4" xfId="8205" xr:uid="{1DB5B987-7A3D-4403-839B-2FCD3AB4DE82}"/>
    <cellStyle name="Normal 5 4 10" xfId="35749" xr:uid="{5A7BC8E0-EA08-494A-94E6-CE78237696DC}"/>
    <cellStyle name="Normal 5 4 10 2" xfId="35750" xr:uid="{B49DA774-C9BA-41C6-A893-FAB42DA381ED}"/>
    <cellStyle name="Normal 5 4 10 3" xfId="35751" xr:uid="{CA59901C-E69A-4142-8422-6352D72B28FC}"/>
    <cellStyle name="Normal 5 4 10_AVA DVA EL" xfId="35752" xr:uid="{DFAA28BE-BF78-4BE7-B58C-113D8D344247}"/>
    <cellStyle name="Normal 5 4 11" xfId="35753" xr:uid="{FE1AFA90-6364-45CF-8C4F-7DE32BF334EE}"/>
    <cellStyle name="Normal 5 4 11 2" xfId="35754" xr:uid="{049CB01E-A32A-42DD-98B8-1C5EE77F4CED}"/>
    <cellStyle name="Normal 5 4 11 3" xfId="35755" xr:uid="{5841055C-DAAB-494B-A7A9-D5DF0164FACA}"/>
    <cellStyle name="Normal 5 4 11_AVA DVA EL" xfId="35756" xr:uid="{31A35947-3014-444F-8C1E-5958BA50427C}"/>
    <cellStyle name="Normal 5 4 12" xfId="35757" xr:uid="{F877B4B8-2659-4B53-A768-6F248F1D451E}"/>
    <cellStyle name="Normal 5 4 12 2" xfId="35758" xr:uid="{9049B9C0-F05B-4A97-8CF9-A6E41DF26071}"/>
    <cellStyle name="Normal 5 4 12 3" xfId="35759" xr:uid="{528E541C-A714-4F3F-90B0-92A17A4A6384}"/>
    <cellStyle name="Normal 5 4 12_AVA DVA EL" xfId="35760" xr:uid="{F5FAAE3B-4796-4BD2-81E4-CD912BCB4653}"/>
    <cellStyle name="Normal 5 4 13" xfId="35761" xr:uid="{72D209DC-1228-4F0F-90E8-0755AFC2F152}"/>
    <cellStyle name="Normal 5 4 2" xfId="35762" xr:uid="{AF3513B3-C8A6-4C68-AF29-B8E0729E3270}"/>
    <cellStyle name="Normal 5 4 2 10" xfId="35763" xr:uid="{B4A0194C-EB5B-46E9-9A79-E0FAAB3783E0}"/>
    <cellStyle name="Normal 5 4 2 10 2" xfId="35764" xr:uid="{31EA8ED5-31CC-4E3B-A778-C1B90F8BC8F9}"/>
    <cellStyle name="Normal 5 4 2 10 3" xfId="35765" xr:uid="{02DF7081-8D13-4B1A-AB37-CE1F23A7E390}"/>
    <cellStyle name="Normal 5 4 2 10_AVA DVA EL" xfId="35766" xr:uid="{FBAFF62C-207F-4BC5-8E0F-FF3ED1F42B93}"/>
    <cellStyle name="Normal 5 4 2 11" xfId="35767" xr:uid="{44F5FC81-EEFD-4FF9-B5E7-512CAE686C0B}"/>
    <cellStyle name="Normal 5 4 2 12" xfId="35768" xr:uid="{2DA5470B-66E5-4E54-9815-BD144618BE60}"/>
    <cellStyle name="Normal 5 4 2 2" xfId="35769" xr:uid="{DC8B2C54-44B4-4E66-BE22-01EC8D1ED887}"/>
    <cellStyle name="Normal 5 4 2 2 10" xfId="35770" xr:uid="{E5692240-AD52-42A6-9B0F-1794362BEB71}"/>
    <cellStyle name="Normal 5 4 2 2 11" xfId="35771" xr:uid="{AC717B6F-277A-401B-96C3-E150AB926430}"/>
    <cellStyle name="Normal 5 4 2 2 2" xfId="35772" xr:uid="{DC143FF1-E71B-4D3C-A7CC-5BC2C5DE9E01}"/>
    <cellStyle name="Normal 5 4 2 2 2 2" xfId="35773" xr:uid="{907586CE-AA90-4BAF-9AF7-24A3513FE211}"/>
    <cellStyle name="Normal 5 4 2 2 2 2 2" xfId="35774" xr:uid="{7BB7F9CF-6C66-41BF-921D-AF19EF160CF1}"/>
    <cellStyle name="Normal 5 4 2 2 2 2 3" xfId="35775" xr:uid="{79E99CA4-F8B5-4AB6-9ED3-A362C4BFAD0D}"/>
    <cellStyle name="Normal 5 4 2 2 2 2_AVA DVA EL" xfId="35776" xr:uid="{D842164B-0C2D-4808-B4DA-B20287395D51}"/>
    <cellStyle name="Normal 5 4 2 2 2 3" xfId="35777" xr:uid="{248193A4-E0C0-4925-8F63-3F667FC0752C}"/>
    <cellStyle name="Normal 5 4 2 2 2 3 2" xfId="35778" xr:uid="{B948C22F-1E8D-4C19-96DE-D07641231C88}"/>
    <cellStyle name="Normal 5 4 2 2 2 3 3" xfId="35779" xr:uid="{6C9EC238-BB95-4F2D-9406-D4C810EE04EB}"/>
    <cellStyle name="Normal 5 4 2 2 2 3_AVA DVA EL" xfId="35780" xr:uid="{EDB83DBF-C296-45D0-94CF-6ADE7FBB01FD}"/>
    <cellStyle name="Normal 5 4 2 2 2 4" xfId="35781" xr:uid="{171CF4F9-4104-4FE7-BCB1-4F5CDD7BAE05}"/>
    <cellStyle name="Normal 5 4 2 2 2 5" xfId="35782" xr:uid="{D0C62D8E-12D1-4AF5-AF2E-022D24ED9E32}"/>
    <cellStyle name="Normal 5 4 2 2 2_AVA DVA EL" xfId="35783" xr:uid="{7D366144-84D9-4ED8-B5CD-C31DE9A42568}"/>
    <cellStyle name="Normal 5 4 2 2 3" xfId="35784" xr:uid="{C309C192-DC99-413E-AEA8-53A707E8CAA3}"/>
    <cellStyle name="Normal 5 4 2 2 3 2" xfId="35785" xr:uid="{A7B3571C-E7C3-411F-A1DF-34FCB3A108FF}"/>
    <cellStyle name="Normal 5 4 2 2 3 3" xfId="35786" xr:uid="{5CB71085-5E22-44D0-A3A4-D1050C225AE3}"/>
    <cellStyle name="Normal 5 4 2 2 3_AVA DVA EL" xfId="35787" xr:uid="{C3358418-1E2D-42D8-BCCB-4846A4D7A093}"/>
    <cellStyle name="Normal 5 4 2 2 4" xfId="35788" xr:uid="{CDD9FDF8-A298-40F9-BB40-EBCF801AA4C9}"/>
    <cellStyle name="Normal 5 4 2 2 4 2" xfId="35789" xr:uid="{0238CFB9-868C-402A-8F01-A97A5769E6F8}"/>
    <cellStyle name="Normal 5 4 2 2 4 3" xfId="35790" xr:uid="{C3C0E935-4DC9-497A-9B27-217CE76B2A7A}"/>
    <cellStyle name="Normal 5 4 2 2 4_AVA DVA EL" xfId="35791" xr:uid="{14A4DDF0-BAF5-4266-89C0-6E8F7FDD0ECE}"/>
    <cellStyle name="Normal 5 4 2 2 5" xfId="35792" xr:uid="{AC005CCA-8847-4A95-B1D8-154707C8D79F}"/>
    <cellStyle name="Normal 5 4 2 2 5 2" xfId="35793" xr:uid="{3338BFE0-B12B-4356-B908-A97A0C4D8D6E}"/>
    <cellStyle name="Normal 5 4 2 2 5 3" xfId="35794" xr:uid="{E2161A72-2B72-41E5-AF0B-011F98452685}"/>
    <cellStyle name="Normal 5 4 2 2 5_AVA DVA EL" xfId="35795" xr:uid="{1A6612B7-1CC3-44E2-824B-000FEBD55186}"/>
    <cellStyle name="Normal 5 4 2 2 6" xfId="35796" xr:uid="{D4B624EC-A95F-4B4C-AC17-AFDFD9D0C029}"/>
    <cellStyle name="Normal 5 4 2 2 6 2" xfId="35797" xr:uid="{6CB7D83D-EB7A-45C6-9BFC-5FC5604526DF}"/>
    <cellStyle name="Normal 5 4 2 2 6 3" xfId="35798" xr:uid="{B59985C9-2C21-498A-A7B1-2E8E7471991E}"/>
    <cellStyle name="Normal 5 4 2 2 6_AVA DVA EL" xfId="35799" xr:uid="{A933E892-9C6E-418E-B322-E5DD86CAD054}"/>
    <cellStyle name="Normal 5 4 2 2 7" xfId="35800" xr:uid="{768965D7-0890-45BF-B002-C46103CEBE3F}"/>
    <cellStyle name="Normal 5 4 2 2 7 2" xfId="35801" xr:uid="{6F598789-4D37-4AD1-85A7-69438C8A43B1}"/>
    <cellStyle name="Normal 5 4 2 2 7 3" xfId="35802" xr:uid="{18FF6EA1-0F01-4718-8B7D-E5C250E278D7}"/>
    <cellStyle name="Normal 5 4 2 2 7_AVA DVA EL" xfId="35803" xr:uid="{02ECDEF1-7FAF-42F9-9383-79C2F55519B3}"/>
    <cellStyle name="Normal 5 4 2 2 8" xfId="35804" xr:uid="{9F2FC4C1-0FCB-4877-983C-46F8477075E2}"/>
    <cellStyle name="Normal 5 4 2 2 8 2" xfId="35805" xr:uid="{DD6985A3-A3AC-4B5E-BDE6-F02D3BC03BB4}"/>
    <cellStyle name="Normal 5 4 2 2 8 3" xfId="35806" xr:uid="{651EC4AC-7DDA-4986-8A82-431CADA6B8E4}"/>
    <cellStyle name="Normal 5 4 2 2 8_AVA DVA EL" xfId="35807" xr:uid="{5969D189-B10F-40C4-BB68-5604808487EF}"/>
    <cellStyle name="Normal 5 4 2 2 9" xfId="35808" xr:uid="{3FA14164-08FA-4086-92D8-BB8B53F1B4FB}"/>
    <cellStyle name="Normal 5 4 2 2 9 2" xfId="35809" xr:uid="{13671F1D-84A2-4F92-9BC1-87B0D9D38844}"/>
    <cellStyle name="Normal 5 4 2 2 9 3" xfId="35810" xr:uid="{A1C08ACE-B39C-4AA6-BD9E-A651E2AB2F34}"/>
    <cellStyle name="Normal 5 4 2 2 9_AVA DVA EL" xfId="35811" xr:uid="{0F41E067-AD4A-4CE5-A033-DE1333BE1653}"/>
    <cellStyle name="Normal 5 4 2 2_AVA DVA EL" xfId="35812" xr:uid="{799AFA6B-79C3-4733-BDE8-DD2757BE4807}"/>
    <cellStyle name="Normal 5 4 2 3" xfId="35813" xr:uid="{D3DB9366-200C-4263-BF48-EAD0000855C6}"/>
    <cellStyle name="Normal 5 4 2 3 2" xfId="35814" xr:uid="{8F0C0D21-8BCC-4705-8AFC-11B5E7A514E5}"/>
    <cellStyle name="Normal 5 4 2 3 2 2" xfId="35815" xr:uid="{B7686237-03C9-482D-8D6C-E70B227FB34C}"/>
    <cellStyle name="Normal 5 4 2 3 2 3" xfId="35816" xr:uid="{A78CB530-8B4D-4076-80E0-0877610BC6C4}"/>
    <cellStyle name="Normal 5 4 2 3 2_AVA DVA EL" xfId="35817" xr:uid="{4E3219C6-BAB8-4789-B985-72F384EE92C3}"/>
    <cellStyle name="Normal 5 4 2 3 3" xfId="35818" xr:uid="{041C550D-0F04-45E8-BBD8-50D6806B0A23}"/>
    <cellStyle name="Normal 5 4 2 3 3 2" xfId="35819" xr:uid="{7F22F973-D708-404A-800F-DD6250C99592}"/>
    <cellStyle name="Normal 5 4 2 3 3 3" xfId="35820" xr:uid="{925BDC04-3DB1-4A39-B15D-B3F9E65A68CD}"/>
    <cellStyle name="Normal 5 4 2 3 3_AVA DVA EL" xfId="35821" xr:uid="{57D2EA2F-FC9D-492D-9FB4-BB54FF4AC8A2}"/>
    <cellStyle name="Normal 5 4 2 3 4" xfId="35822" xr:uid="{2AC4B895-749B-4AE8-8E0E-9533D1FCF6C2}"/>
    <cellStyle name="Normal 5 4 2 3 5" xfId="35823" xr:uid="{838E3D2A-A5D7-4C38-9FCF-4077AAA5E376}"/>
    <cellStyle name="Normal 5 4 2 3_AVA DVA EL" xfId="35824" xr:uid="{5FE9690E-EDAD-4BE2-80A4-9A965B1B2F06}"/>
    <cellStyle name="Normal 5 4 2 4" xfId="35825" xr:uid="{37CBF090-31B3-4949-822A-93EDB369BB8E}"/>
    <cellStyle name="Normal 5 4 2 4 2" xfId="35826" xr:uid="{9D3A164B-2D0E-422D-934F-AB47C12F0E71}"/>
    <cellStyle name="Normal 5 4 2 4 3" xfId="35827" xr:uid="{A5C61B79-B139-44ED-A1ED-5457CA2FBA11}"/>
    <cellStyle name="Normal 5 4 2 4_AVA DVA EL" xfId="35828" xr:uid="{54D69CA6-4080-48F9-87C8-AD74354B17D9}"/>
    <cellStyle name="Normal 5 4 2 5" xfId="35829" xr:uid="{ACC1AA1F-CFFD-4EFC-A4C5-35CAAAA7F954}"/>
    <cellStyle name="Normal 5 4 2 5 2" xfId="35830" xr:uid="{5B7B7486-F57E-4868-9782-B7EA161A49CE}"/>
    <cellStyle name="Normal 5 4 2 5 3" xfId="35831" xr:uid="{5C13A38D-E245-4411-990E-64E1702FD1C0}"/>
    <cellStyle name="Normal 5 4 2 5_AVA DVA EL" xfId="35832" xr:uid="{599C5FA1-2C35-41B8-A3FA-4F845EDA99A2}"/>
    <cellStyle name="Normal 5 4 2 6" xfId="35833" xr:uid="{D75EFBEC-802C-445C-A19D-C5D8966C1F07}"/>
    <cellStyle name="Normal 5 4 2 6 2" xfId="35834" xr:uid="{FF5433F4-54EE-49D0-A805-4DCB65B27AE6}"/>
    <cellStyle name="Normal 5 4 2 6 3" xfId="35835" xr:uid="{3BF6393D-DEFA-4503-8B75-7F89BD18FE8F}"/>
    <cellStyle name="Normal 5 4 2 6_AVA DVA EL" xfId="35836" xr:uid="{D09D33B0-CBFC-481E-857B-F944E92E81E9}"/>
    <cellStyle name="Normal 5 4 2 7" xfId="35837" xr:uid="{15D321FB-527D-4CBE-B2B1-AA4AF7196A58}"/>
    <cellStyle name="Normal 5 4 2 7 2" xfId="35838" xr:uid="{95969698-E7ED-4461-AE3C-EA6FB6BAC9F5}"/>
    <cellStyle name="Normal 5 4 2 7 3" xfId="35839" xr:uid="{6DF59A00-DAD3-4FCA-81E9-18D3D844CDBD}"/>
    <cellStyle name="Normal 5 4 2 7_AVA DVA EL" xfId="35840" xr:uid="{23092D3E-90EF-4018-B221-1EF462AD1F07}"/>
    <cellStyle name="Normal 5 4 2 8" xfId="35841" xr:uid="{E8C58C30-2662-4EE0-82FA-4C08611A5B90}"/>
    <cellStyle name="Normal 5 4 2 8 2" xfId="35842" xr:uid="{9770709A-DA3D-4465-9E74-181D523FD8B7}"/>
    <cellStyle name="Normal 5 4 2 8 3" xfId="35843" xr:uid="{67EFE5BB-20BE-4D5C-BDA7-092705DE19AC}"/>
    <cellStyle name="Normal 5 4 2 8_AVA DVA EL" xfId="35844" xr:uid="{F66BC194-34BC-4FFE-9226-C8B765D342C2}"/>
    <cellStyle name="Normal 5 4 2 9" xfId="35845" xr:uid="{4C60BA65-84E5-476B-B8EA-A90EEA25FFF4}"/>
    <cellStyle name="Normal 5 4 2 9 2" xfId="35846" xr:uid="{E59826E2-BD5C-4354-BAB2-9957D58CC16F}"/>
    <cellStyle name="Normal 5 4 2 9 3" xfId="35847" xr:uid="{0E4F1276-9589-4847-A0C6-1AB806F41F05}"/>
    <cellStyle name="Normal 5 4 2 9_AVA DVA EL" xfId="35848" xr:uid="{0ECC7DEF-3990-49DE-90F8-AD3F53CEFA48}"/>
    <cellStyle name="Normal 5 4 2_AVA DVA EL" xfId="35849" xr:uid="{17EF1673-C19F-4E27-9ABB-8636E318C96E}"/>
    <cellStyle name="Normal 5 4 3" xfId="35850" xr:uid="{A4AAEBE4-D7AF-4540-B564-F8FCAC009E41}"/>
    <cellStyle name="Normal 5 4 3 10" xfId="35851" xr:uid="{AC7A4577-27E3-48BB-AC14-FE77DD5DDEAB}"/>
    <cellStyle name="Normal 5 4 3 11" xfId="35852" xr:uid="{4136902D-7F1C-46F4-8F59-B285BC73C917}"/>
    <cellStyle name="Normal 5 4 3 2" xfId="35853" xr:uid="{8E3A4FA9-ED73-4AFC-9C12-B92436F6902A}"/>
    <cellStyle name="Normal 5 4 3 2 2" xfId="35854" xr:uid="{CDCDD176-FB26-4C38-BE4D-E8170E008F07}"/>
    <cellStyle name="Normal 5 4 3 2 2 2" xfId="35855" xr:uid="{7FA919D6-59CD-4BA3-A766-CF9E0B9FAE1F}"/>
    <cellStyle name="Normal 5 4 3 2 2 3" xfId="35856" xr:uid="{962414AA-F49A-4306-95C1-B2E231379487}"/>
    <cellStyle name="Normal 5 4 3 2 2_AVA DVA EL" xfId="35857" xr:uid="{95A7773B-3F19-4F27-852F-AD74307A57D1}"/>
    <cellStyle name="Normal 5 4 3 2 3" xfId="35858" xr:uid="{E5EAB80D-EC43-41FA-AF9A-730663ACDE3D}"/>
    <cellStyle name="Normal 5 4 3 2 3 2" xfId="35859" xr:uid="{B62F7FD5-F51E-492C-9596-1CE30C814EDC}"/>
    <cellStyle name="Normal 5 4 3 2 3 3" xfId="35860" xr:uid="{541CE827-34A1-4686-B975-A67E8301CDDE}"/>
    <cellStyle name="Normal 5 4 3 2 3_AVA DVA EL" xfId="35861" xr:uid="{5EE3A4A9-5720-4AD5-8B64-C0A8712CA11A}"/>
    <cellStyle name="Normal 5 4 3 2 4" xfId="35862" xr:uid="{3CE356BF-5294-443E-AEDD-7A3644F2A581}"/>
    <cellStyle name="Normal 5 4 3 2 5" xfId="35863" xr:uid="{7465D84C-1EFC-4307-AEA0-208106B1E5FF}"/>
    <cellStyle name="Normal 5 4 3 2_AVA DVA EL" xfId="35864" xr:uid="{9F48D9E6-50E6-45D3-8BC5-20BBB60C2B24}"/>
    <cellStyle name="Normal 5 4 3 3" xfId="35865" xr:uid="{57B83E85-7D1F-4DDE-A567-E5F66F32BBE6}"/>
    <cellStyle name="Normal 5 4 3 3 2" xfId="35866" xr:uid="{5613D7AB-1625-417E-A824-B9AE10A0A924}"/>
    <cellStyle name="Normal 5 4 3 3 3" xfId="35867" xr:uid="{A06AB107-9335-40CE-BDA2-9C24E5428CE6}"/>
    <cellStyle name="Normal 5 4 3 3_AVA DVA EL" xfId="35868" xr:uid="{C502996C-3B26-4E64-A38F-CB582E616B31}"/>
    <cellStyle name="Normal 5 4 3 4" xfId="35869" xr:uid="{EF260EC7-23F3-41E1-B1EC-B8AB64C7A056}"/>
    <cellStyle name="Normal 5 4 3 4 2" xfId="35870" xr:uid="{EDDB7863-C359-4020-83FD-713C46566C1C}"/>
    <cellStyle name="Normal 5 4 3 4 3" xfId="35871" xr:uid="{D6F2257F-0E34-4C2C-9ADB-A02106F9A343}"/>
    <cellStyle name="Normal 5 4 3 4_AVA DVA EL" xfId="35872" xr:uid="{3A2E2B1B-6256-4C41-9FB0-C8D6CACA940E}"/>
    <cellStyle name="Normal 5 4 3 5" xfId="35873" xr:uid="{FEB511E9-EE91-4B95-9358-EBD951350076}"/>
    <cellStyle name="Normal 5 4 3 5 2" xfId="35874" xr:uid="{82394857-2B4E-44F2-B4EF-7DB00945129F}"/>
    <cellStyle name="Normal 5 4 3 5 3" xfId="35875" xr:uid="{109ECB78-863B-4DDC-A984-0EC1E754310A}"/>
    <cellStyle name="Normal 5 4 3 5_AVA DVA EL" xfId="35876" xr:uid="{88AE7723-A10C-477D-A70A-2E79DBB039FA}"/>
    <cellStyle name="Normal 5 4 3 6" xfId="35877" xr:uid="{1B45F85B-74A8-43AE-9F20-2446EAC0A21F}"/>
    <cellStyle name="Normal 5 4 3 6 2" xfId="35878" xr:uid="{0E7E767C-85A0-4C43-A73A-CCA67772C7A3}"/>
    <cellStyle name="Normal 5 4 3 6 3" xfId="35879" xr:uid="{ED635369-072D-4100-A860-C764BE663F50}"/>
    <cellStyle name="Normal 5 4 3 6_AVA DVA EL" xfId="35880" xr:uid="{05600280-CC01-4B96-ACD6-94623DFF9144}"/>
    <cellStyle name="Normal 5 4 3 7" xfId="35881" xr:uid="{41ECAE13-17F7-4651-B7AF-AF465583AA48}"/>
    <cellStyle name="Normal 5 4 3 7 2" xfId="35882" xr:uid="{DF0241CD-5030-408C-B83D-B07201B86579}"/>
    <cellStyle name="Normal 5 4 3 7 3" xfId="35883" xr:uid="{0D9DD499-D8D3-4E34-B7B2-0AB2F88255C4}"/>
    <cellStyle name="Normal 5 4 3 7_AVA DVA EL" xfId="35884" xr:uid="{543C79C5-4F2D-4DEF-A832-EAE3D6A46FE7}"/>
    <cellStyle name="Normal 5 4 3 8" xfId="35885" xr:uid="{15730FD5-23E9-4ABC-9543-3D60AA0ACE4F}"/>
    <cellStyle name="Normal 5 4 3 8 2" xfId="35886" xr:uid="{AB7AD7B1-1A57-4A2A-A85E-776C163E2725}"/>
    <cellStyle name="Normal 5 4 3 8 3" xfId="35887" xr:uid="{CD70FE39-A695-4E11-9821-CB87681A2224}"/>
    <cellStyle name="Normal 5 4 3 8_AVA DVA EL" xfId="35888" xr:uid="{862D23FE-A7E5-4915-BD24-D8688370A9C3}"/>
    <cellStyle name="Normal 5 4 3 9" xfId="35889" xr:uid="{92F64788-39A7-4E45-9874-998B45C48163}"/>
    <cellStyle name="Normal 5 4 3 9 2" xfId="35890" xr:uid="{A11C1BAC-BF46-46F1-9C55-B3F539309507}"/>
    <cellStyle name="Normal 5 4 3 9 3" xfId="35891" xr:uid="{E448111C-E04C-46C1-9208-FC3433CF7A76}"/>
    <cellStyle name="Normal 5 4 3 9_AVA DVA EL" xfId="35892" xr:uid="{DF7BC277-6D96-4F08-84F2-8179C272D230}"/>
    <cellStyle name="Normal 5 4 3_AVA DVA EL" xfId="35893" xr:uid="{CC900F1D-F8AB-4FB2-ADCA-D50C94F8DFE2}"/>
    <cellStyle name="Normal 5 4 4" xfId="35894" xr:uid="{7F416748-B6FD-4330-B1DD-E650323BE1F4}"/>
    <cellStyle name="Normal 5 4 4 2" xfId="35895" xr:uid="{B5087565-AFD2-48E7-8556-6513D8B95482}"/>
    <cellStyle name="Normal 5 4 4 2 2" xfId="35896" xr:uid="{8826B404-4A27-4C3C-9FEC-3DD5D33E5465}"/>
    <cellStyle name="Normal 5 4 4 2 3" xfId="35897" xr:uid="{6C2CD2B2-DD87-4772-81A7-1CD2B7BC793C}"/>
    <cellStyle name="Normal 5 4 4 2_AVA DVA EL" xfId="35898" xr:uid="{BCEED42E-FCC8-4571-AF54-46814B8DBA98}"/>
    <cellStyle name="Normal 5 4 4 3" xfId="35899" xr:uid="{BC0B69B9-C66E-489D-939F-64F27C6A880E}"/>
    <cellStyle name="Normal 5 4 4 3 2" xfId="35900" xr:uid="{76122957-B3DE-42BF-A865-266B4594236F}"/>
    <cellStyle name="Normal 5 4 4 3 3" xfId="35901" xr:uid="{252B5417-A60B-4790-8A9E-956DFC676C85}"/>
    <cellStyle name="Normal 5 4 4 3_AVA DVA EL" xfId="35902" xr:uid="{4B8169D1-61D3-4097-9D57-817589685770}"/>
    <cellStyle name="Normal 5 4 4 4" xfId="35903" xr:uid="{15F53339-2509-4BEA-B09F-E0D6AC007618}"/>
    <cellStyle name="Normal 5 4 4 5" xfId="35904" xr:uid="{02002023-C5DC-4618-9A14-927D98E0C57A}"/>
    <cellStyle name="Normal 5 4 4_AVA DVA EL" xfId="35905" xr:uid="{D8A53103-3C79-4771-BD6D-3D25B618D650}"/>
    <cellStyle name="Normal 5 4 5" xfId="35906" xr:uid="{5075F071-7B31-4719-B9EA-19CF2B7D0E45}"/>
    <cellStyle name="Normal 5 4 5 2" xfId="35907" xr:uid="{8DCF0F6A-0770-4CB8-8033-9C4D2ECEAC88}"/>
    <cellStyle name="Normal 5 4 5 3" xfId="35908" xr:uid="{7B865F44-9D5B-4198-84FD-524DB20308FD}"/>
    <cellStyle name="Normal 5 4 5_AVA DVA EL" xfId="35909" xr:uid="{71D35B0B-2B5F-4341-942A-A41BA36D92D7}"/>
    <cellStyle name="Normal 5 4 6" xfId="35910" xr:uid="{AE2CA18F-4817-4752-9904-DAA467621161}"/>
    <cellStyle name="Normal 5 4 6 2" xfId="35911" xr:uid="{0AB96684-A7C7-4358-8B75-54CFAA9E01A8}"/>
    <cellStyle name="Normal 5 4 6 3" xfId="35912" xr:uid="{ABE3005E-1627-4411-91C2-397D7D53C3AD}"/>
    <cellStyle name="Normal 5 4 6_AVA DVA EL" xfId="35913" xr:uid="{D7AF666B-7AD4-42CB-B35E-D79BA0195D35}"/>
    <cellStyle name="Normal 5 4 7" xfId="35914" xr:uid="{62B39B1E-E5D5-4AD9-B15F-039369E3EDAD}"/>
    <cellStyle name="Normal 5 4 7 2" xfId="35915" xr:uid="{9F72F3A4-E7F7-4730-A227-BDDFC7F94AE1}"/>
    <cellStyle name="Normal 5 4 7 3" xfId="35916" xr:uid="{5A2E5BCC-1419-4A23-BACA-9A61207B1523}"/>
    <cellStyle name="Normal 5 4 7_AVA DVA EL" xfId="35917" xr:uid="{A969A514-FA30-493E-85F8-6120AB434FA9}"/>
    <cellStyle name="Normal 5 4 8" xfId="35918" xr:uid="{1F94FA2C-4984-443F-9C6F-2E62E2BC0856}"/>
    <cellStyle name="Normal 5 4 8 2" xfId="35919" xr:uid="{D37483F0-C86A-4A1A-8B6A-E5A501F52F79}"/>
    <cellStyle name="Normal 5 4 8 3" xfId="35920" xr:uid="{EF033A2E-E52E-490F-B9B2-F0D7058D3D32}"/>
    <cellStyle name="Normal 5 4 8_AVA DVA EL" xfId="35921" xr:uid="{8D69AD54-490C-4721-8A12-4F1F67A90045}"/>
    <cellStyle name="Normal 5 4 9" xfId="35922" xr:uid="{3A1A9799-6CE2-44D2-AAC4-0532686D588B}"/>
    <cellStyle name="Normal 5 4 9 2" xfId="35923" xr:uid="{5F91033B-8DB1-4D98-84CB-2916D9FF49C2}"/>
    <cellStyle name="Normal 5 4 9 3" xfId="35924" xr:uid="{4EA1DB96-9C05-4A52-B760-7A1274E40CA2}"/>
    <cellStyle name="Normal 5 4 9_AVA DVA EL" xfId="35925" xr:uid="{AD1D7978-E0AF-4655-A375-14A5181C6EB7}"/>
    <cellStyle name="Normal 5 4_AVA DVA EL" xfId="35926" xr:uid="{BD79BE37-E346-41E9-878C-1F3F88084AB1}"/>
    <cellStyle name="Normal 5 5" xfId="35927" xr:uid="{D9185D33-DB53-497E-8CAA-0F009C135441}"/>
    <cellStyle name="Normal 5 5 10" xfId="35928" xr:uid="{FAC00768-366C-4118-84E7-BC0DAB033CB9}"/>
    <cellStyle name="Normal 5 5 10 2" xfId="35929" xr:uid="{D904444C-E4CD-4848-85BC-42D1D3CDDA5E}"/>
    <cellStyle name="Normal 5 5 10 3" xfId="35930" xr:uid="{8C843944-719C-4EB7-A36E-8E3D635209B0}"/>
    <cellStyle name="Normal 5 5 10_AVA DVA EL" xfId="35931" xr:uid="{BD2AD23D-3879-4F8A-BC1A-A0579C06CE36}"/>
    <cellStyle name="Normal 5 5 11" xfId="35932" xr:uid="{A55F13E0-298A-41ED-9932-9FAE795A211F}"/>
    <cellStyle name="Normal 5 5 11 2" xfId="35933" xr:uid="{9CB8E748-F9CB-49CF-A8E0-E31B1852FF60}"/>
    <cellStyle name="Normal 5 5 11 3" xfId="35934" xr:uid="{8709B98B-51D5-45CF-9171-B9F25B36E43E}"/>
    <cellStyle name="Normal 5 5 11_AVA DVA EL" xfId="35935" xr:uid="{EC4BF0FE-7FE0-4277-B7EC-726E48C2E864}"/>
    <cellStyle name="Normal 5 5 12" xfId="35936" xr:uid="{9EA54D37-A9B5-4CF0-91E5-684D7EDFAF9B}"/>
    <cellStyle name="Normal 5 5 2" xfId="35937" xr:uid="{BBD95A9C-95BB-4E7A-B133-DA1AF3557CCD}"/>
    <cellStyle name="Normal 5 5 2 10" xfId="35938" xr:uid="{3EF8866D-8CA8-45DD-85B1-21ACF5F4CBAA}"/>
    <cellStyle name="Normal 5 5 2 11" xfId="35939" xr:uid="{7C6CD8F8-6825-4761-9134-E97B667C5B84}"/>
    <cellStyle name="Normal 5 5 2 2" xfId="35940" xr:uid="{412B9094-D9C8-44BE-B39D-99DEF73C846C}"/>
    <cellStyle name="Normal 5 5 2 2 2" xfId="35941" xr:uid="{0D76DC02-1C48-4B10-A21E-BF7CE6395583}"/>
    <cellStyle name="Normal 5 5 2 2 2 2" xfId="35942" xr:uid="{0A6B55F0-A6FC-49D3-BDCA-29266925024B}"/>
    <cellStyle name="Normal 5 5 2 2 2 3" xfId="35943" xr:uid="{99FAEFEF-F4A5-4EF6-840B-F342F7F25878}"/>
    <cellStyle name="Normal 5 5 2 2 2_AVA DVA EL" xfId="35944" xr:uid="{465071E5-2ECB-4E0D-B802-E3E9BB9726F7}"/>
    <cellStyle name="Normal 5 5 2 2 3" xfId="35945" xr:uid="{E46E3E98-A550-4BF7-9DF8-6086CC9A2F86}"/>
    <cellStyle name="Normal 5 5 2 2 3 2" xfId="35946" xr:uid="{A11AE2E7-63BA-4E64-8BA3-0A90BD41B1B7}"/>
    <cellStyle name="Normal 5 5 2 2 3 3" xfId="35947" xr:uid="{45A9AFDF-8A65-43ED-90F5-CD814938845D}"/>
    <cellStyle name="Normal 5 5 2 2 3_AVA DVA EL" xfId="35948" xr:uid="{9E89BC64-DFBC-447F-B7ED-E28FC5D79461}"/>
    <cellStyle name="Normal 5 5 2 2 4" xfId="35949" xr:uid="{B81F4AF7-22EB-4DD0-A471-05A9E57D29C8}"/>
    <cellStyle name="Normal 5 5 2 2 5" xfId="35950" xr:uid="{A0A58C99-9212-469A-8CEC-619F9FF17E8A}"/>
    <cellStyle name="Normal 5 5 2 2_AVA DVA EL" xfId="35951" xr:uid="{2EDBF790-6264-464B-96C7-AB1A514E3A5D}"/>
    <cellStyle name="Normal 5 5 2 3" xfId="35952" xr:uid="{D5F08403-F769-494B-A90B-A5AA08ED13EA}"/>
    <cellStyle name="Normal 5 5 2 3 2" xfId="35953" xr:uid="{0F882F7B-C876-45A3-9A8F-AAF80B245C44}"/>
    <cellStyle name="Normal 5 5 2 3 3" xfId="35954" xr:uid="{77DF7CC2-765C-47B4-B77E-54B9FC867AB2}"/>
    <cellStyle name="Normal 5 5 2 3_AVA DVA EL" xfId="35955" xr:uid="{C0E39DDC-B245-494E-9DFA-E3164F195DB8}"/>
    <cellStyle name="Normal 5 5 2 4" xfId="35956" xr:uid="{1BE9962C-78F0-43C3-A79D-1F2C859DCEF5}"/>
    <cellStyle name="Normal 5 5 2 4 2" xfId="35957" xr:uid="{A51D961A-6FDC-43D4-B796-BA5AC75E8D3F}"/>
    <cellStyle name="Normal 5 5 2 4 3" xfId="35958" xr:uid="{DBA6070D-C765-408C-9548-B5E9DBA3BE9D}"/>
    <cellStyle name="Normal 5 5 2 4_AVA DVA EL" xfId="35959" xr:uid="{FE22C570-F614-45E9-BFB2-010D2A41D2CB}"/>
    <cellStyle name="Normal 5 5 2 5" xfId="35960" xr:uid="{2BA02B6B-D78C-4229-9B56-79434F04043F}"/>
    <cellStyle name="Normal 5 5 2 5 2" xfId="35961" xr:uid="{3A85AE12-46E5-44E2-992B-91728E6FE6A7}"/>
    <cellStyle name="Normal 5 5 2 5 3" xfId="35962" xr:uid="{F361E3F5-E213-4A27-98EC-0BBB91E0851E}"/>
    <cellStyle name="Normal 5 5 2 5_AVA DVA EL" xfId="35963" xr:uid="{5E9CAD7A-2293-40E9-AF01-AF169420E8B6}"/>
    <cellStyle name="Normal 5 5 2 6" xfId="35964" xr:uid="{611EF2F9-0043-47BE-B75A-C75BA5A24DC6}"/>
    <cellStyle name="Normal 5 5 2 6 2" xfId="35965" xr:uid="{01C8DF16-78DB-42D1-B9E4-2540888C56F2}"/>
    <cellStyle name="Normal 5 5 2 6 3" xfId="35966" xr:uid="{33DFB707-86EA-4587-9817-EC8519B70B7D}"/>
    <cellStyle name="Normal 5 5 2 6_AVA DVA EL" xfId="35967" xr:uid="{061041CD-5268-4C36-9D00-C4B1261F39C2}"/>
    <cellStyle name="Normal 5 5 2 7" xfId="35968" xr:uid="{B5983D27-2873-497B-BC7E-45D8D8CFD9F7}"/>
    <cellStyle name="Normal 5 5 2 7 2" xfId="35969" xr:uid="{4CE7B53C-1D9B-4FFF-97F1-F3A75F2D55EF}"/>
    <cellStyle name="Normal 5 5 2 7 3" xfId="35970" xr:uid="{2A148022-52F6-4EDB-BBD1-8690C7985BDF}"/>
    <cellStyle name="Normal 5 5 2 7_AVA DVA EL" xfId="35971" xr:uid="{02C3EC77-B6C5-43FA-87A5-F3F8A277016A}"/>
    <cellStyle name="Normal 5 5 2 8" xfId="35972" xr:uid="{6B255362-ADF9-4A3A-8BD6-6E81F5CEB827}"/>
    <cellStyle name="Normal 5 5 2 8 2" xfId="35973" xr:uid="{0A7F006F-1F98-47DD-9729-4D3374F215E8}"/>
    <cellStyle name="Normal 5 5 2 8 3" xfId="35974" xr:uid="{D13357B4-5960-4FB8-A632-AA2F781783FC}"/>
    <cellStyle name="Normal 5 5 2 8_AVA DVA EL" xfId="35975" xr:uid="{CA638D90-25FE-4120-B6CF-1785DD5239D1}"/>
    <cellStyle name="Normal 5 5 2 9" xfId="35976" xr:uid="{D54FE762-C42F-4A12-9BC7-1C7EA69BAB35}"/>
    <cellStyle name="Normal 5 5 2 9 2" xfId="35977" xr:uid="{174FA5B1-72D5-4141-AA38-100FC1668BDA}"/>
    <cellStyle name="Normal 5 5 2 9 3" xfId="35978" xr:uid="{99E0913B-050B-4C40-83FB-3BB066DA1FB0}"/>
    <cellStyle name="Normal 5 5 2 9_AVA DVA EL" xfId="35979" xr:uid="{12BB1C49-E94E-4C5F-9DC3-76F8AD9751B8}"/>
    <cellStyle name="Normal 5 5 2_AVA DVA EL" xfId="35980" xr:uid="{24EC0FF3-3764-43BA-B4A6-9ABAFC82A6F4}"/>
    <cellStyle name="Normal 5 5 3" xfId="35981" xr:uid="{ECAB850D-9002-4ED9-B479-5FFC7A0ABBB5}"/>
    <cellStyle name="Normal 5 5 3 2" xfId="35982" xr:uid="{E7CCE8DC-9594-4CAB-8F51-ADCF3235BD5D}"/>
    <cellStyle name="Normal 5 5 3 2 2" xfId="35983" xr:uid="{41ABC5D8-8EB1-4E24-BA85-2D879D8870BF}"/>
    <cellStyle name="Normal 5 5 3 2 3" xfId="35984" xr:uid="{A75D9D70-CAD8-4E61-A09F-6DC5B1566FE4}"/>
    <cellStyle name="Normal 5 5 3 2_AVA DVA EL" xfId="35985" xr:uid="{C79B44B6-D2E3-4E7D-9FFF-5410EEB3E5B3}"/>
    <cellStyle name="Normal 5 5 3 3" xfId="35986" xr:uid="{1777F75F-31AC-4A6D-B469-58F10F54E78D}"/>
    <cellStyle name="Normal 5 5 3 3 2" xfId="35987" xr:uid="{F58D1CDC-1DAD-4AE5-8037-054C82A5996E}"/>
    <cellStyle name="Normal 5 5 3 3 3" xfId="35988" xr:uid="{0E05D0EC-BF9B-4CB7-AC73-EBA348C91F99}"/>
    <cellStyle name="Normal 5 5 3 3_AVA DVA EL" xfId="35989" xr:uid="{9E44CECC-A16D-4A5E-9182-63AD2E82CAA9}"/>
    <cellStyle name="Normal 5 5 3 4" xfId="35990" xr:uid="{80D97691-F4C6-48FB-9998-4CCA0E4F5B04}"/>
    <cellStyle name="Normal 5 5 3 5" xfId="35991" xr:uid="{7D75D5A8-6C1E-4986-91CF-9EFBAAE24EFB}"/>
    <cellStyle name="Normal 5 5 3_AVA DVA EL" xfId="35992" xr:uid="{CB7600B2-EF67-4247-845F-8D8755255482}"/>
    <cellStyle name="Normal 5 5 4" xfId="35993" xr:uid="{1DF6890C-CDC9-4AC5-B6DD-435A1BFB4E36}"/>
    <cellStyle name="Normal 5 5 4 2" xfId="35994" xr:uid="{8A40B9CF-7B49-4DDF-9454-AA66D862A293}"/>
    <cellStyle name="Normal 5 5 4 3" xfId="35995" xr:uid="{22665E3A-C3FE-4D4C-B679-B08012DFED9B}"/>
    <cellStyle name="Normal 5 5 4_AVA DVA EL" xfId="35996" xr:uid="{470E8656-C566-4399-9209-957873A47482}"/>
    <cellStyle name="Normal 5 5 5" xfId="35997" xr:uid="{92FBA29D-D526-4280-88D0-E655C6898DF6}"/>
    <cellStyle name="Normal 5 5 5 2" xfId="35998" xr:uid="{275E82B5-7193-45F1-B4D6-C0763A92B86F}"/>
    <cellStyle name="Normal 5 5 5 3" xfId="35999" xr:uid="{8821A029-3B51-4388-8353-9691497A5D27}"/>
    <cellStyle name="Normal 5 5 5_AVA DVA EL" xfId="36000" xr:uid="{61E2C267-0C02-4E4C-8929-4BFC2F74B11D}"/>
    <cellStyle name="Normal 5 5 6" xfId="36001" xr:uid="{DE507FDD-C0D0-42A5-B449-23C757E72D77}"/>
    <cellStyle name="Normal 5 5 6 2" xfId="36002" xr:uid="{36F112A6-5DE9-4E79-B354-71B10005823D}"/>
    <cellStyle name="Normal 5 5 6 3" xfId="36003" xr:uid="{C3FA6BF2-2841-4458-A0DC-E996437985EB}"/>
    <cellStyle name="Normal 5 5 6_AVA DVA EL" xfId="36004" xr:uid="{FF605A44-4C92-4C38-9662-D66C862367E5}"/>
    <cellStyle name="Normal 5 5 7" xfId="36005" xr:uid="{51CF2634-FE46-43A9-A032-FC00D9ADC66D}"/>
    <cellStyle name="Normal 5 5 7 2" xfId="36006" xr:uid="{446B099E-20AB-4FCF-9A2E-157AF56618B4}"/>
    <cellStyle name="Normal 5 5 7 3" xfId="36007" xr:uid="{A4DDCC23-7F3B-4425-B53D-74E2052A0BD9}"/>
    <cellStyle name="Normal 5 5 7_AVA DVA EL" xfId="36008" xr:uid="{E214FBDB-DA28-48EB-BB82-0FC52546E016}"/>
    <cellStyle name="Normal 5 5 8" xfId="36009" xr:uid="{EEB93977-658B-46E3-8AD1-6CE39C2B52AF}"/>
    <cellStyle name="Normal 5 5 8 2" xfId="36010" xr:uid="{9A22F55B-277E-411E-A1E0-EADECBD8E8D9}"/>
    <cellStyle name="Normal 5 5 8 3" xfId="36011" xr:uid="{104ACD2C-8992-45FC-9314-C95B774F0125}"/>
    <cellStyle name="Normal 5 5 8_AVA DVA EL" xfId="36012" xr:uid="{3A732E43-0BA7-4187-90AC-7AEDC4D75751}"/>
    <cellStyle name="Normal 5 5 9" xfId="36013" xr:uid="{AAB42C64-8E66-4864-8916-2400124E7D88}"/>
    <cellStyle name="Normal 5 5 9 2" xfId="36014" xr:uid="{DE6F7A96-4208-4621-9FE0-C023CDA005FB}"/>
    <cellStyle name="Normal 5 5 9 3" xfId="36015" xr:uid="{2AE74C52-F9BF-44D0-8670-73DDE20BBCD8}"/>
    <cellStyle name="Normal 5 5 9_AVA DVA EL" xfId="36016" xr:uid="{71B986DE-DC2C-4361-B665-DDC2900F3E38}"/>
    <cellStyle name="Normal 5 5_AVA DVA EL" xfId="36017" xr:uid="{52A9A5BF-42F8-4B7D-8F94-A6B76F2D4113}"/>
    <cellStyle name="Normal 5 6" xfId="36018" xr:uid="{F7B022B5-7D49-436E-AE25-F285B67171BD}"/>
    <cellStyle name="Normal 5 6 10" xfId="36019" xr:uid="{55EFBDC6-FA74-43F4-81FC-78C3374E5F13}"/>
    <cellStyle name="Normal 5 6 10 2" xfId="36020" xr:uid="{1DD9A982-CB41-42CE-8F9D-001200715442}"/>
    <cellStyle name="Normal 5 6 10 3" xfId="36021" xr:uid="{BABD2B0E-4E40-497B-ADE5-BBF59FB9CC0D}"/>
    <cellStyle name="Normal 5 6 10_AVA DVA EL" xfId="36022" xr:uid="{A56B653A-9EDC-48A6-B867-453EC1BE6985}"/>
    <cellStyle name="Normal 5 6 11" xfId="36023" xr:uid="{95BE19C6-7471-43C3-9558-2F222B0270B6}"/>
    <cellStyle name="Normal 5 6 11 2" xfId="36024" xr:uid="{961C0C52-47FC-48A3-99DD-AB554B0759E6}"/>
    <cellStyle name="Normal 5 6 11 3" xfId="36025" xr:uid="{20FD0F47-1BF1-440B-8B14-E457DB41392B}"/>
    <cellStyle name="Normal 5 6 11_AVA DVA EL" xfId="36026" xr:uid="{A2554170-5EAA-44E4-80AD-C0C4A344A7D0}"/>
    <cellStyle name="Normal 5 6 12" xfId="36027" xr:uid="{FD3EFF88-14E6-4401-940D-2DAEF66ACCE9}"/>
    <cellStyle name="Normal 5 6 2" xfId="36028" xr:uid="{745D1085-CBDD-43A5-A96C-26CD9CECF60E}"/>
    <cellStyle name="Normal 5 6 2 10" xfId="36029" xr:uid="{8BEEFC5B-C7F3-466D-A113-A79CB9948E68}"/>
    <cellStyle name="Normal 5 6 2 11" xfId="36030" xr:uid="{C22ED24C-E7B2-4462-A4C5-5BEB3ABA7723}"/>
    <cellStyle name="Normal 5 6 2 2" xfId="36031" xr:uid="{E813EDA8-AB87-4FB2-BE07-48A3AE9AA8C6}"/>
    <cellStyle name="Normal 5 6 2 2 2" xfId="36032" xr:uid="{6EEA85CD-B685-4EA5-9A39-430FE23CF0C2}"/>
    <cellStyle name="Normal 5 6 2 2 2 2" xfId="36033" xr:uid="{6792EB02-76D6-4E19-B553-8065AA0BF3FB}"/>
    <cellStyle name="Normal 5 6 2 2 2 3" xfId="36034" xr:uid="{6A9B7A0A-352F-4A95-8F50-51170EEEA109}"/>
    <cellStyle name="Normal 5 6 2 2 2_AVA DVA EL" xfId="36035" xr:uid="{45510A50-3481-4E5A-94F0-14A890C4F3FC}"/>
    <cellStyle name="Normal 5 6 2 2 3" xfId="36036" xr:uid="{94A33B16-CB71-4EF0-8696-1F8FEE09D426}"/>
    <cellStyle name="Normal 5 6 2 2 3 2" xfId="36037" xr:uid="{9B2A32AD-3453-4739-BBF9-96F58D28594A}"/>
    <cellStyle name="Normal 5 6 2 2 3 3" xfId="36038" xr:uid="{9C14C459-741C-4467-BD18-6514069CB96C}"/>
    <cellStyle name="Normal 5 6 2 2 3_AVA DVA EL" xfId="36039" xr:uid="{4DD4CF9C-F2F9-47AD-9126-4644D2978F81}"/>
    <cellStyle name="Normal 5 6 2 2 4" xfId="36040" xr:uid="{7F5A6D38-E978-4909-8632-3A9384F6BF02}"/>
    <cellStyle name="Normal 5 6 2 2 5" xfId="36041" xr:uid="{0F8C19A6-95DC-42AF-9BB9-807D4D1D44F0}"/>
    <cellStyle name="Normal 5 6 2 2_AVA DVA EL" xfId="36042" xr:uid="{EE56D950-4FCE-4F4B-A032-35D40D017C17}"/>
    <cellStyle name="Normal 5 6 2 3" xfId="36043" xr:uid="{6B4F2B5B-FF32-4DAC-9DCE-0D3D7D7699E8}"/>
    <cellStyle name="Normal 5 6 2 3 2" xfId="36044" xr:uid="{9CB4F04D-7367-4C07-AD92-CFA2B09F215E}"/>
    <cellStyle name="Normal 5 6 2 3 3" xfId="36045" xr:uid="{CF3ED812-CDB7-4336-97A8-267DC699F024}"/>
    <cellStyle name="Normal 5 6 2 3_AVA DVA EL" xfId="36046" xr:uid="{8046C60C-5653-40B3-9F32-C7C9CD641089}"/>
    <cellStyle name="Normal 5 6 2 4" xfId="36047" xr:uid="{E2CE2D6D-A789-4085-A056-8344EDA6BA3F}"/>
    <cellStyle name="Normal 5 6 2 4 2" xfId="36048" xr:uid="{5C798EB4-B587-4996-B27B-F49A71206BE8}"/>
    <cellStyle name="Normal 5 6 2 4 3" xfId="36049" xr:uid="{5184B6A1-099E-4089-BF72-A556E4BE5D60}"/>
    <cellStyle name="Normal 5 6 2 4_AVA DVA EL" xfId="36050" xr:uid="{E79510C6-CFAF-4D0E-B1A3-ABA1808FB3F2}"/>
    <cellStyle name="Normal 5 6 2 5" xfId="36051" xr:uid="{65B1168C-F1DD-49BE-B2D9-777A9313BC65}"/>
    <cellStyle name="Normal 5 6 2 5 2" xfId="36052" xr:uid="{ED4F0BA7-10B0-4249-B208-70AE2174DF89}"/>
    <cellStyle name="Normal 5 6 2 5 3" xfId="36053" xr:uid="{CB42F5A2-F715-442E-82E5-49806ADBAC9A}"/>
    <cellStyle name="Normal 5 6 2 5_AVA DVA EL" xfId="36054" xr:uid="{82AA280D-E3B1-4A83-ACFF-15A0EC2C84DD}"/>
    <cellStyle name="Normal 5 6 2 6" xfId="36055" xr:uid="{EF4C41C4-2BB5-4389-99CB-F796D2A2D183}"/>
    <cellStyle name="Normal 5 6 2 6 2" xfId="36056" xr:uid="{86E83FD7-EA3A-4E62-A81C-0C5A01CDA9A0}"/>
    <cellStyle name="Normal 5 6 2 6 3" xfId="36057" xr:uid="{3784FEE1-ACEF-4336-BB74-BFCBB1750547}"/>
    <cellStyle name="Normal 5 6 2 6_AVA DVA EL" xfId="36058" xr:uid="{DCAE2CCD-A9F7-4486-8CBC-5D2AED385221}"/>
    <cellStyle name="Normal 5 6 2 7" xfId="36059" xr:uid="{43E29F46-7193-45C8-854D-5194264877CF}"/>
    <cellStyle name="Normal 5 6 2 7 2" xfId="36060" xr:uid="{C8540DAB-6054-4AF5-9DB5-36BB73AF815A}"/>
    <cellStyle name="Normal 5 6 2 7 3" xfId="36061" xr:uid="{BA998393-0B13-4C9E-B86C-D7DBB2B13DB3}"/>
    <cellStyle name="Normal 5 6 2 7_AVA DVA EL" xfId="36062" xr:uid="{14E6ED1F-CA7D-4B49-819C-26E22F098B63}"/>
    <cellStyle name="Normal 5 6 2 8" xfId="36063" xr:uid="{D43D5255-EA03-4FFD-B35C-E3B54FE3B33F}"/>
    <cellStyle name="Normal 5 6 2 8 2" xfId="36064" xr:uid="{B5B31073-5F44-401A-B15F-3ACAA9DF7D7F}"/>
    <cellStyle name="Normal 5 6 2 8 3" xfId="36065" xr:uid="{BC35B3A0-E371-470E-9F07-C65034329A19}"/>
    <cellStyle name="Normal 5 6 2 8_AVA DVA EL" xfId="36066" xr:uid="{A630FBF2-DFB6-4C6C-B26A-C120D9BD98D3}"/>
    <cellStyle name="Normal 5 6 2 9" xfId="36067" xr:uid="{F8AE5313-6D6B-496C-9DED-6FFC5C604126}"/>
    <cellStyle name="Normal 5 6 2 9 2" xfId="36068" xr:uid="{0670C2DC-3299-4BEC-A570-3C5AD5B83B4B}"/>
    <cellStyle name="Normal 5 6 2 9 3" xfId="36069" xr:uid="{D28EF6FF-D7F0-44C3-BB05-627D30156B81}"/>
    <cellStyle name="Normal 5 6 2 9_AVA DVA EL" xfId="36070" xr:uid="{130E92E2-762C-4FDF-AE9E-C06064B851F5}"/>
    <cellStyle name="Normal 5 6 2_AVA DVA EL" xfId="36071" xr:uid="{CB79DD2B-6702-4B97-928E-D7B59FA4FAAC}"/>
    <cellStyle name="Normal 5 6 3" xfId="36072" xr:uid="{2E82D54A-A3B9-46AE-AFF0-E8F79D166D63}"/>
    <cellStyle name="Normal 5 6 3 2" xfId="36073" xr:uid="{1AB0697A-087B-46A3-8C4F-2E02884F2208}"/>
    <cellStyle name="Normal 5 6 3 2 2" xfId="36074" xr:uid="{A1DEA632-0767-4A53-BF3C-45BA9A319DC7}"/>
    <cellStyle name="Normal 5 6 3 2 3" xfId="36075" xr:uid="{4AA5294E-1940-4AA7-8AFE-EFD1621E5ED3}"/>
    <cellStyle name="Normal 5 6 3 2_AVA DVA EL" xfId="36076" xr:uid="{CA6C6AE4-65C8-46DD-84B7-322366AC88FD}"/>
    <cellStyle name="Normal 5 6 3 3" xfId="36077" xr:uid="{6A62A15C-C7D5-48E1-843B-9D3348294808}"/>
    <cellStyle name="Normal 5 6 3 3 2" xfId="36078" xr:uid="{1844EDD1-BD6E-48FE-A83D-A9503DBED6CC}"/>
    <cellStyle name="Normal 5 6 3 3 3" xfId="36079" xr:uid="{8AA4662A-BAA6-4E5E-A8D4-3708B044B9F6}"/>
    <cellStyle name="Normal 5 6 3 3_AVA DVA EL" xfId="36080" xr:uid="{45D77D69-0F10-42B4-AA9A-8B806044C3E7}"/>
    <cellStyle name="Normal 5 6 3 4" xfId="36081" xr:uid="{03377DBE-CE5A-4820-ACBD-8DA0DDA4E538}"/>
    <cellStyle name="Normal 5 6 3 5" xfId="36082" xr:uid="{A5E213A5-4350-4268-AA0A-58D22268C4EA}"/>
    <cellStyle name="Normal 5 6 3_AVA DVA EL" xfId="36083" xr:uid="{D6F21632-429D-4128-AB8E-F24B3E8CE07A}"/>
    <cellStyle name="Normal 5 6 4" xfId="36084" xr:uid="{925D7205-05B5-4C46-900B-4D71694523CA}"/>
    <cellStyle name="Normal 5 6 4 2" xfId="36085" xr:uid="{9302BF9F-0AC4-4F07-96A1-8BE322AF7A22}"/>
    <cellStyle name="Normal 5 6 4 3" xfId="36086" xr:uid="{7759508E-8403-434F-A101-B6F2B93A2197}"/>
    <cellStyle name="Normal 5 6 4_AVA DVA EL" xfId="36087" xr:uid="{264BA976-59B8-4F83-8E5A-099C4E75F19B}"/>
    <cellStyle name="Normal 5 6 5" xfId="36088" xr:uid="{D4C772A4-18BB-4620-8A2E-8E4877AF316C}"/>
    <cellStyle name="Normal 5 6 5 2" xfId="36089" xr:uid="{BE186E74-59B9-4CE1-8A71-FAB15A298376}"/>
    <cellStyle name="Normal 5 6 5 3" xfId="36090" xr:uid="{743DCF31-FEC2-476F-9618-AA8048B87C77}"/>
    <cellStyle name="Normal 5 6 5_AVA DVA EL" xfId="36091" xr:uid="{D1CDC4BA-52D6-4204-9BBE-FFBB77EFF083}"/>
    <cellStyle name="Normal 5 6 6" xfId="36092" xr:uid="{D52C416F-CA59-4A95-AF37-807F925072C5}"/>
    <cellStyle name="Normal 5 6 6 2" xfId="36093" xr:uid="{1000A5A1-C2D5-483C-80F2-F1294E61BE04}"/>
    <cellStyle name="Normal 5 6 6 3" xfId="36094" xr:uid="{9D5C4685-4029-4597-B7F2-8F60B9F677BA}"/>
    <cellStyle name="Normal 5 6 6_AVA DVA EL" xfId="36095" xr:uid="{1E54C865-A3CE-4A38-B517-D8A8127E3C4D}"/>
    <cellStyle name="Normal 5 6 7" xfId="36096" xr:uid="{DB751CF0-795C-4513-842D-9B086C4FBF78}"/>
    <cellStyle name="Normal 5 6 7 2" xfId="36097" xr:uid="{A891C6E0-424A-4949-8518-F9A0F37087BD}"/>
    <cellStyle name="Normal 5 6 7 3" xfId="36098" xr:uid="{BC89C113-9D8F-4A4B-8FFA-B6E626D88CB5}"/>
    <cellStyle name="Normal 5 6 7_AVA DVA EL" xfId="36099" xr:uid="{227BC403-9178-44C3-B5AE-8F2A09738321}"/>
    <cellStyle name="Normal 5 6 8" xfId="36100" xr:uid="{946C1FED-5812-47F8-A25F-E7331AC9938B}"/>
    <cellStyle name="Normal 5 6 8 2" xfId="36101" xr:uid="{FD233874-1289-4F85-891B-57E41B73FB3E}"/>
    <cellStyle name="Normal 5 6 8 3" xfId="36102" xr:uid="{ABD1D06A-E57C-47FB-A21D-03251A4A639A}"/>
    <cellStyle name="Normal 5 6 8_AVA DVA EL" xfId="36103" xr:uid="{CAE3611D-7447-4723-BA5E-218C423CC931}"/>
    <cellStyle name="Normal 5 6 9" xfId="36104" xr:uid="{CDEB4E74-B8B7-4536-98BF-972998441921}"/>
    <cellStyle name="Normal 5 6 9 2" xfId="36105" xr:uid="{31A01F95-C05B-453F-9B29-46EFCC3ADDB2}"/>
    <cellStyle name="Normal 5 6 9 3" xfId="36106" xr:uid="{149BA9F5-EA49-495A-88CF-FDAA4D23AEB9}"/>
    <cellStyle name="Normal 5 6 9_AVA DVA EL" xfId="36107" xr:uid="{B9F7850A-9CDA-4C0B-ADD3-C0D1D5EA8B32}"/>
    <cellStyle name="Normal 5 6_AVA DVA EL" xfId="36108" xr:uid="{83717824-328F-4FD2-98BE-49A5949500B5}"/>
    <cellStyle name="Normal 5 7" xfId="36109" xr:uid="{0748CA75-31A1-41C1-A189-B7AB4642A057}"/>
    <cellStyle name="Normal 5 7 10" xfId="36110" xr:uid="{D3ECE6CA-8BBA-46AF-B62D-919847349F0B}"/>
    <cellStyle name="Normal 5 7 10 2" xfId="36111" xr:uid="{6E4BAE11-7BD3-4474-9C9E-FDCFA5DE62C2}"/>
    <cellStyle name="Normal 5 7 10 3" xfId="36112" xr:uid="{57675347-851D-49B3-820E-4FA340A4638B}"/>
    <cellStyle name="Normal 5 7 10_AVA DVA EL" xfId="36113" xr:uid="{AD461494-6CCD-46E3-BF96-D53CC9D39FF2}"/>
    <cellStyle name="Normal 5 7 11" xfId="36114" xr:uid="{85BFB520-B8C5-434E-BA02-D6BFED56072F}"/>
    <cellStyle name="Normal 5 7 2" xfId="36115" xr:uid="{1642E801-975F-4F02-B34A-E83811BAD2AB}"/>
    <cellStyle name="Normal 5 7 2 2" xfId="36116" xr:uid="{39518189-EB3F-466B-A1BA-6691BE434EEF}"/>
    <cellStyle name="Normal 5 7 2 2 2" xfId="36117" xr:uid="{912BC74B-A815-4BCC-A49B-6C816A9F9B68}"/>
    <cellStyle name="Normal 5 7 2 2 3" xfId="36118" xr:uid="{3F1B15AF-BB64-49F4-B90F-5AF4E4A2DA20}"/>
    <cellStyle name="Normal 5 7 2 2_AVA DVA EL" xfId="36119" xr:uid="{E0BB3F91-59E8-44BE-A49D-D05518B6E8D1}"/>
    <cellStyle name="Normal 5 7 2 3" xfId="36120" xr:uid="{76A3B68D-E79F-4AC4-A65B-5948BE74BC86}"/>
    <cellStyle name="Normal 5 7 2 3 2" xfId="36121" xr:uid="{5359EC9F-097A-41C0-85D3-DB2057FEA5D3}"/>
    <cellStyle name="Normal 5 7 2 3 3" xfId="36122" xr:uid="{0A3AFB32-29E6-44DE-8D9E-22C0FD13CC56}"/>
    <cellStyle name="Normal 5 7 2 3_AVA DVA EL" xfId="36123" xr:uid="{6BF412A4-9A02-4B66-9053-AF31F11FE609}"/>
    <cellStyle name="Normal 5 7 2 4" xfId="36124" xr:uid="{03978A40-80DE-4FBE-BC0C-D341DE247C22}"/>
    <cellStyle name="Normal 5 7 2 5" xfId="36125" xr:uid="{0A5A4CFE-C6E6-4883-852E-5C250228ACE1}"/>
    <cellStyle name="Normal 5 7 2_AVA DVA EL" xfId="36126" xr:uid="{90A37F3E-18E7-4F90-A565-A992F1588041}"/>
    <cellStyle name="Normal 5 7 3" xfId="36127" xr:uid="{E7938EB4-0AB0-4EB8-ACD9-D5EEA4E2C158}"/>
    <cellStyle name="Normal 5 7 3 2" xfId="36128" xr:uid="{20326B31-A100-4467-BA3C-B10E518B0B98}"/>
    <cellStyle name="Normal 5 7 3 3" xfId="36129" xr:uid="{3B6F14C7-F407-4826-8DEB-E66FCBACB8FB}"/>
    <cellStyle name="Normal 5 7 3_AVA DVA EL" xfId="36130" xr:uid="{C67AA443-4CE7-4FBA-9B6D-77C6BC3A1C4D}"/>
    <cellStyle name="Normal 5 7 4" xfId="36131" xr:uid="{09DED47F-1CBC-4D32-848E-0DBFB95B8344}"/>
    <cellStyle name="Normal 5 7 4 2" xfId="36132" xr:uid="{9817FC8C-28D2-46F6-B8B2-1494B17B8F98}"/>
    <cellStyle name="Normal 5 7 4 3" xfId="36133" xr:uid="{D359D3C2-1F98-4432-A9F6-ABD9D7C9930A}"/>
    <cellStyle name="Normal 5 7 4_AVA DVA EL" xfId="36134" xr:uid="{830557CE-169A-4BFE-A118-3DE393C599DD}"/>
    <cellStyle name="Normal 5 7 5" xfId="36135" xr:uid="{64CB921C-D954-4614-B687-CF88F9FB0D50}"/>
    <cellStyle name="Normal 5 7 5 2" xfId="36136" xr:uid="{2C888C9A-5A20-4637-A982-0C2F772BB4B2}"/>
    <cellStyle name="Normal 5 7 5 3" xfId="36137" xr:uid="{05AE4BBA-F432-4575-B84B-FDA4EC0F69A6}"/>
    <cellStyle name="Normal 5 7 5_AVA DVA EL" xfId="36138" xr:uid="{8B4EF752-825A-441C-987E-5CC7481601AC}"/>
    <cellStyle name="Normal 5 7 6" xfId="36139" xr:uid="{F5000EA4-3F97-4ABC-891B-29F8B11935E9}"/>
    <cellStyle name="Normal 5 7 6 2" xfId="36140" xr:uid="{C5DF4920-B30E-4CA3-B17A-CAE1D2F25E4E}"/>
    <cellStyle name="Normal 5 7 6 3" xfId="36141" xr:uid="{E85A86E6-CE68-4E53-924E-938F0F9ECB3C}"/>
    <cellStyle name="Normal 5 7 6_AVA DVA EL" xfId="36142" xr:uid="{F90953B0-DC9C-4B83-BD9A-3040C4BFAA1D}"/>
    <cellStyle name="Normal 5 7 7" xfId="36143" xr:uid="{4BD48CFE-F77B-478D-9188-D0139A8FB46A}"/>
    <cellStyle name="Normal 5 7 7 2" xfId="36144" xr:uid="{3B6CC7C4-C8FC-4418-B8B7-AA3AF52084BD}"/>
    <cellStyle name="Normal 5 7 7 3" xfId="36145" xr:uid="{A04933E2-C611-4582-9DE7-1207184F4533}"/>
    <cellStyle name="Normal 5 7 7_AVA DVA EL" xfId="36146" xr:uid="{08E8D493-0BDA-481B-8B13-F40FA54CC19D}"/>
    <cellStyle name="Normal 5 7 8" xfId="36147" xr:uid="{AB700BFB-1BEE-4296-8B46-EC58B667BAE5}"/>
    <cellStyle name="Normal 5 7 8 2" xfId="36148" xr:uid="{2FC51225-9238-44B1-A8A2-DAE35A5E64AD}"/>
    <cellStyle name="Normal 5 7 8 3" xfId="36149" xr:uid="{7F82705C-7C13-49A9-A144-54986C189A83}"/>
    <cellStyle name="Normal 5 7 8_AVA DVA EL" xfId="36150" xr:uid="{8EE8BA45-9681-482F-A21F-D03DA6931F60}"/>
    <cellStyle name="Normal 5 7 9" xfId="36151" xr:uid="{55545BAA-ED57-48B9-96E9-E0DA39453D42}"/>
    <cellStyle name="Normal 5 7 9 2" xfId="36152" xr:uid="{ADB4A0FB-48EC-4F4E-9A40-5CB162D8691E}"/>
    <cellStyle name="Normal 5 7 9 3" xfId="36153" xr:uid="{1FE0D6D4-2D86-4A1D-8CEF-BD36057EE15F}"/>
    <cellStyle name="Normal 5 7 9_AVA DVA EL" xfId="36154" xr:uid="{E9A94FF7-72C3-491F-B336-50EBA8A8EE09}"/>
    <cellStyle name="Normal 5 7_AVA DVA EL" xfId="36155" xr:uid="{EF1A0CB9-A2C3-4EBB-8A42-3B6CB7E3E33D}"/>
    <cellStyle name="Normal 5 8" xfId="36156" xr:uid="{D8113B82-BA8B-4FB6-95EF-6F31B4E7807C}"/>
    <cellStyle name="Normal 5 8 10" xfId="36157" xr:uid="{4CFBE478-7838-4AF5-86CA-9FB5CCAD8D2E}"/>
    <cellStyle name="Normal 5 8 10 2" xfId="36158" xr:uid="{5F67F2F6-7F42-4976-8721-E8A229C71063}"/>
    <cellStyle name="Normal 5 8 10 3" xfId="36159" xr:uid="{94CD151F-439F-40FC-8C83-CBC31C17CEB7}"/>
    <cellStyle name="Normal 5 8 10_AVA DVA EL" xfId="36160" xr:uid="{2459137D-AFB4-4EE8-B9B5-DB04FB467DED}"/>
    <cellStyle name="Normal 5 8 11" xfId="36161" xr:uid="{7E295D7C-D9FF-4A56-A906-D532891C08F8}"/>
    <cellStyle name="Normal 5 8 2" xfId="36162" xr:uid="{BFF743EA-E841-492B-B201-77A0E6F34865}"/>
    <cellStyle name="Normal 5 8 2 2" xfId="36163" xr:uid="{AD4AC7C2-4310-4218-B678-4EE29E8D0F0D}"/>
    <cellStyle name="Normal 5 8 2 2 2" xfId="36164" xr:uid="{C5133C10-CDC4-4BC5-862A-95F523888871}"/>
    <cellStyle name="Normal 5 8 2 2 3" xfId="36165" xr:uid="{2002DD05-6F09-48F6-9502-E10FC1969B58}"/>
    <cellStyle name="Normal 5 8 2 2_AVA DVA EL" xfId="36166" xr:uid="{9EEA4F54-1DBA-48F9-8105-65068336C25D}"/>
    <cellStyle name="Normal 5 8 2 3" xfId="36167" xr:uid="{CCA4B2F5-1E43-448B-83FC-541F82387F9A}"/>
    <cellStyle name="Normal 5 8 2 3 2" xfId="36168" xr:uid="{56189062-DF32-43F8-A250-911EF1CE5DD1}"/>
    <cellStyle name="Normal 5 8 2 3 3" xfId="36169" xr:uid="{C5459B26-7AA0-4501-B5FF-D5B1D00AD759}"/>
    <cellStyle name="Normal 5 8 2 3_AVA DVA EL" xfId="36170" xr:uid="{DED74EE6-2A42-4749-9BB9-1828B8679811}"/>
    <cellStyle name="Normal 5 8 2 4" xfId="36171" xr:uid="{62600BAC-713A-4461-8078-F2246A4A238A}"/>
    <cellStyle name="Normal 5 8 2 5" xfId="36172" xr:uid="{24DA41E2-185F-4675-873C-0F1D5995E9CC}"/>
    <cellStyle name="Normal 5 8 2_AVA DVA EL" xfId="36173" xr:uid="{F12EF729-F687-40C2-B3C7-08C03216544D}"/>
    <cellStyle name="Normal 5 8 3" xfId="36174" xr:uid="{05E5FEAC-7401-432F-9EC2-A63069BD2A78}"/>
    <cellStyle name="Normal 5 8 3 2" xfId="36175" xr:uid="{59159C70-A5CE-4DDC-A8B5-4FF880235013}"/>
    <cellStyle name="Normal 5 8 3 3" xfId="36176" xr:uid="{DCEB2D6B-E79F-45E2-A25E-ABCD5B383B65}"/>
    <cellStyle name="Normal 5 8 3_AVA DVA EL" xfId="36177" xr:uid="{57608BFC-3038-4E02-8E5F-5C4FF61F9FC7}"/>
    <cellStyle name="Normal 5 8 4" xfId="36178" xr:uid="{48EE27B4-102B-45E5-BE56-1E2CC6929422}"/>
    <cellStyle name="Normal 5 8 4 2" xfId="36179" xr:uid="{5255C73E-826A-4971-ABC5-62C377D7A865}"/>
    <cellStyle name="Normal 5 8 4 3" xfId="36180" xr:uid="{EE2D7340-A591-4E80-9C97-05B4F42EE121}"/>
    <cellStyle name="Normal 5 8 4_AVA DVA EL" xfId="36181" xr:uid="{2469E8BB-FBA4-4B41-BE94-5964117AD7E5}"/>
    <cellStyle name="Normal 5 8 5" xfId="36182" xr:uid="{48A929D5-6EA9-4AFA-A357-5894A91A8CCD}"/>
    <cellStyle name="Normal 5 8 5 2" xfId="36183" xr:uid="{D397322C-E279-4636-AC2F-C72041DBD74E}"/>
    <cellStyle name="Normal 5 8 5 3" xfId="36184" xr:uid="{A3F2D3DC-A389-4A32-BB29-E5C6839526F4}"/>
    <cellStyle name="Normal 5 8 5_AVA DVA EL" xfId="36185" xr:uid="{67D8CD32-37DB-4E3D-BE33-2F8F6A4E2770}"/>
    <cellStyle name="Normal 5 8 6" xfId="36186" xr:uid="{9E287523-4DC5-41F4-8ABA-2B8C45BFB7D1}"/>
    <cellStyle name="Normal 5 8 6 2" xfId="36187" xr:uid="{7EBF336F-0041-46A6-B0A4-427F2E573223}"/>
    <cellStyle name="Normal 5 8 6 3" xfId="36188" xr:uid="{10E2A9DA-4E25-4948-88D4-A3B7A15EBA13}"/>
    <cellStyle name="Normal 5 8 6_AVA DVA EL" xfId="36189" xr:uid="{A8243CAD-7B39-4801-B2D5-45B1BE472244}"/>
    <cellStyle name="Normal 5 8 7" xfId="36190" xr:uid="{1BD32D3B-3FD6-4618-A8B4-36045AD2339A}"/>
    <cellStyle name="Normal 5 8 7 2" xfId="36191" xr:uid="{C97532A1-D7A4-4A6A-9FE1-44E3C1ACC250}"/>
    <cellStyle name="Normal 5 8 7 3" xfId="36192" xr:uid="{F130F8DF-C6BB-4180-BDEC-A53C4C4C69E2}"/>
    <cellStyle name="Normal 5 8 7_AVA DVA EL" xfId="36193" xr:uid="{C48E3428-6E7F-4A21-BA82-638DF37EFE2F}"/>
    <cellStyle name="Normal 5 8 8" xfId="36194" xr:uid="{5F6515EA-BB25-47EA-8B47-E9268FEFB7B7}"/>
    <cellStyle name="Normal 5 8 8 2" xfId="36195" xr:uid="{3A965CD6-11F0-496F-81BC-1388C4C76F26}"/>
    <cellStyle name="Normal 5 8 8 3" xfId="36196" xr:uid="{99247713-31B0-4EAE-9C7E-E2C42E3F8CC3}"/>
    <cellStyle name="Normal 5 8 8_AVA DVA EL" xfId="36197" xr:uid="{E17AD6A6-C1FA-4CC2-982A-7F8EAC0B17CC}"/>
    <cellStyle name="Normal 5 8 9" xfId="36198" xr:uid="{ED8B5785-1B8E-450E-90F2-D2D752057127}"/>
    <cellStyle name="Normal 5 8 9 2" xfId="36199" xr:uid="{789F75ED-E0E8-4A8D-BA16-CF049A0905A4}"/>
    <cellStyle name="Normal 5 8 9 3" xfId="36200" xr:uid="{5D055225-64A3-471A-AB7D-5CED0CD8AE1B}"/>
    <cellStyle name="Normal 5 8 9_AVA DVA EL" xfId="36201" xr:uid="{8A9A2EF2-797E-430E-90AD-0FDB74EE8F08}"/>
    <cellStyle name="Normal 5 8_AVA DVA EL" xfId="36202" xr:uid="{1DF5EF4F-EDFE-427A-A06F-88F13837E0BD}"/>
    <cellStyle name="Normal 5 9" xfId="36203" xr:uid="{6363FA69-2B9A-4C06-B5B1-C07356FCF612}"/>
    <cellStyle name="Normal 5 9 2" xfId="36204" xr:uid="{636CBD6C-7B71-4E57-9B1D-C41548EC6237}"/>
    <cellStyle name="Normal 5 9 2 2" xfId="36205" xr:uid="{7D2C015C-8254-499A-A382-1579CA30D99A}"/>
    <cellStyle name="Normal 5 9 2 3" xfId="36206" xr:uid="{651C1B69-E1FF-4CD1-8440-03C9670C7744}"/>
    <cellStyle name="Normal 5 9 2_AVA DVA EL" xfId="36207" xr:uid="{98C01E76-9574-41D1-8BED-1E5DAD94332D}"/>
    <cellStyle name="Normal 5 9 3" xfId="36208" xr:uid="{962C607B-00B9-432C-B2A1-692D3B8A53F9}"/>
    <cellStyle name="Normal 5 9_AVA DVA EL" xfId="36209" xr:uid="{BA0B623E-3F14-402C-8BC7-D7CB4CA1B3C9}"/>
    <cellStyle name="Normal 5_20130128_ITS on reporting_Annex I_CA" xfId="36210" xr:uid="{10E2C68D-F2B9-4430-97BB-8324E4BCA8DA}"/>
    <cellStyle name="Normal 50" xfId="36211" xr:uid="{41DF15C4-05CE-4DD1-8156-E22AD0C3DF93}"/>
    <cellStyle name="Normal 50 2" xfId="36212" xr:uid="{E42FD8EC-1939-48A9-90F6-A4D301598E7C}"/>
    <cellStyle name="Normal 50 2 2" xfId="36213" xr:uid="{07E38B9A-39EE-4B05-877A-851767E416FD}"/>
    <cellStyle name="Normal 50 2 3" xfId="36214" xr:uid="{7D762E1D-6D2A-459F-9160-7CAEB2DDAA26}"/>
    <cellStyle name="Normal 50 2_AVA DVA EL" xfId="36215" xr:uid="{7748FC0A-2668-4AE4-B772-B01ADF3A86DE}"/>
    <cellStyle name="Normal 50 3" xfId="36216" xr:uid="{06985CE3-C9F0-497D-AA2E-F6D787330C6C}"/>
    <cellStyle name="Normal 50 3 2" xfId="36217" xr:uid="{889B5F0A-F550-4C79-8E61-749A8E4F8592}"/>
    <cellStyle name="Normal 50 3 3" xfId="36218" xr:uid="{C681AD4E-3727-4B47-ACBA-E4201939761E}"/>
    <cellStyle name="Normal 50 3_AVA DVA EL" xfId="36219" xr:uid="{2C287A71-5617-40DA-927F-A319D015218A}"/>
    <cellStyle name="Normal 50 4" xfId="36220" xr:uid="{3A573900-23A5-481E-B558-062089082492}"/>
    <cellStyle name="Normal 50 4 2" xfId="36221" xr:uid="{40A3FA35-3F86-4CA8-AA71-1583E278AF62}"/>
    <cellStyle name="Normal 50 4 3" xfId="36222" xr:uid="{8B6AF499-31FA-43E3-BB8E-484CF26FD626}"/>
    <cellStyle name="Normal 50 4_AVA DVA EL" xfId="36223" xr:uid="{4E7A7FA9-F9B7-4C22-9590-779A467D7476}"/>
    <cellStyle name="Normal 50 5" xfId="36224" xr:uid="{0FDB68E7-3919-40D1-8DF5-DCBB0DBEDCFF}"/>
    <cellStyle name="Normal 50 5 2" xfId="36225" xr:uid="{06EF5601-3E28-4395-83A7-986865D243E9}"/>
    <cellStyle name="Normal 50 5 3" xfId="36226" xr:uid="{72DE6D70-AA11-47A0-BC91-E6CDEEC1D098}"/>
    <cellStyle name="Normal 50 5_AVA DVA EL" xfId="36227" xr:uid="{477499B4-7A0E-4DFD-A234-7DEF494275FC}"/>
    <cellStyle name="Normal 50 6" xfId="36228" xr:uid="{E0666F33-A79D-45E3-866D-D83365743547}"/>
    <cellStyle name="Normal 50_AVA DVA EL" xfId="36229" xr:uid="{882DF750-C299-4FBD-A32F-1A323FF58942}"/>
    <cellStyle name="Normal 51" xfId="36230" xr:uid="{77300728-352E-4749-BAFF-B4348B8DBC0D}"/>
    <cellStyle name="Normal 51 2" xfId="36231" xr:uid="{C75F138D-DEC7-4976-BA37-07AD49728ED4}"/>
    <cellStyle name="Normal 51 2 2" xfId="36232" xr:uid="{E5AEF804-A273-419E-82F6-FB24CAB7F2AD}"/>
    <cellStyle name="Normal 51 2 3" xfId="36233" xr:uid="{E4A3BF25-6FB6-4DF9-82C4-F7141D488EC1}"/>
    <cellStyle name="Normal 51 2_AVA DVA EL" xfId="36234" xr:uid="{DA1F971C-1398-404A-8278-560D2F1DA0D6}"/>
    <cellStyle name="Normal 51 3" xfId="36235" xr:uid="{2E592FE6-0482-4CC3-B565-9EE046A119D9}"/>
    <cellStyle name="Normal 51 3 2" xfId="36236" xr:uid="{8693379B-AA9E-4662-A310-7F3F0667F0BE}"/>
    <cellStyle name="Normal 51 3 3" xfId="36237" xr:uid="{45B29E41-EB6D-41F5-95EE-AE14281D20F0}"/>
    <cellStyle name="Normal 51 3_AVA DVA EL" xfId="36238" xr:uid="{1DA3165A-7875-40E4-8135-D2A4CB7814CE}"/>
    <cellStyle name="Normal 51 4" xfId="36239" xr:uid="{C0C9C32F-751A-4B3F-859A-B466E5A26DD9}"/>
    <cellStyle name="Normal 51 4 2" xfId="36240" xr:uid="{56F21087-0399-4001-8C32-EDDFC6D9B8F1}"/>
    <cellStyle name="Normal 51 4 3" xfId="36241" xr:uid="{4D9DC7F4-825D-4333-BAB0-157B0B0E628E}"/>
    <cellStyle name="Normal 51 4_AVA DVA EL" xfId="36242" xr:uid="{9BEA1B21-7B50-430D-B840-F48C2B43EBF2}"/>
    <cellStyle name="Normal 51 5" xfId="36243" xr:uid="{F5E3DC7D-C152-439B-B4D7-73B7C311C180}"/>
    <cellStyle name="Normal 51 5 2" xfId="36244" xr:uid="{24FF2826-BF4D-4D83-BD84-A55F36C4E444}"/>
    <cellStyle name="Normal 51 5 3" xfId="36245" xr:uid="{92591FA3-A1F2-4673-81D4-9EA53A8C38E4}"/>
    <cellStyle name="Normal 51 5_AVA DVA EL" xfId="36246" xr:uid="{5A4EE33C-E008-4B04-A036-9CB0025B8F82}"/>
    <cellStyle name="Normal 51 6" xfId="36247" xr:uid="{343C6F55-17D2-4E55-A7D5-BD1D8BF176FC}"/>
    <cellStyle name="Normal 51_AVA DVA EL" xfId="36248" xr:uid="{6706AD79-6FE2-4874-AD64-C9F5ADE137CD}"/>
    <cellStyle name="Normal 52" xfId="36249" xr:uid="{E1A132DB-100E-412B-93F4-52E9160006A8}"/>
    <cellStyle name="Normal 52 2" xfId="36250" xr:uid="{56C2E9BD-9A28-43D8-B910-1E5E7AF35AE5}"/>
    <cellStyle name="Normal 52 2 2" xfId="36251" xr:uid="{94EF49F9-A2B1-405E-A41B-EEEF71E687CB}"/>
    <cellStyle name="Normal 52 2_AVA DVA EL" xfId="36252" xr:uid="{2D5DDC20-895F-4517-86F1-E01E31BB8885}"/>
    <cellStyle name="Normal 52 3" xfId="36253" xr:uid="{A3687E44-438C-4E61-AF39-322DCBBBBB0E}"/>
    <cellStyle name="Normal 52 3 2" xfId="36254" xr:uid="{B4718F02-B5CE-4A47-AD99-CA44A4F724B6}"/>
    <cellStyle name="Normal 52 3 3" xfId="36255" xr:uid="{313772D5-0F05-41C7-BC80-EF8B663F7C05}"/>
    <cellStyle name="Normal 52 3_AVA DVA EL" xfId="36256" xr:uid="{2D1BA7A2-1689-48F5-9C6F-98FBCBCEC838}"/>
    <cellStyle name="Normal 52 4" xfId="36257" xr:uid="{EA55B93D-8A9C-49FE-9A8B-43D5457F3EC9}"/>
    <cellStyle name="Normal 52 4 2" xfId="36258" xr:uid="{4ADF9C4B-5935-4EDB-86F9-A188978D4790}"/>
    <cellStyle name="Normal 52 4 3" xfId="36259" xr:uid="{D62A7DC6-14AA-4FBF-A092-404B7C65268E}"/>
    <cellStyle name="Normal 52 4_AVA DVA EL" xfId="36260" xr:uid="{C42B7C85-8AD6-46DE-A2FF-57639A6CAEDA}"/>
    <cellStyle name="Normal 52 5" xfId="36261" xr:uid="{265B057C-F87C-40A6-B973-81ED5B64AD7B}"/>
    <cellStyle name="Normal 52 5 2" xfId="36262" xr:uid="{1E5A0A27-AE8F-4DBD-985C-877E272F8551}"/>
    <cellStyle name="Normal 52 5 3" xfId="36263" xr:uid="{4D722CA3-437F-4F77-A474-6EC8EBC20309}"/>
    <cellStyle name="Normal 52 5_AVA DVA EL" xfId="36264" xr:uid="{B2548045-2635-4869-8DD5-DFC70DD94AD7}"/>
    <cellStyle name="Normal 52 6" xfId="36265" xr:uid="{99054702-55A0-44FB-AAB3-226483D07E26}"/>
    <cellStyle name="Normal 52_AVA DVA EL" xfId="36266" xr:uid="{FF3FA3C4-DC65-4D86-87BD-36470AC5B26C}"/>
    <cellStyle name="Normal 53" xfId="36267" xr:uid="{AC8F0B1A-85E9-4EBB-9FB9-0464F0E05BE1}"/>
    <cellStyle name="Normal 53 2" xfId="36268" xr:uid="{57ABDA34-C447-4D27-A401-706412D3A51E}"/>
    <cellStyle name="Normal 53 2 2" xfId="36269" xr:uid="{F354A855-B182-4893-88C2-BF99DD1D6D7F}"/>
    <cellStyle name="Normal 53 2 3" xfId="36270" xr:uid="{D6BD0409-A9F1-4BC0-963B-11CF8459439C}"/>
    <cellStyle name="Normal 53 2_AVA DVA EL" xfId="36271" xr:uid="{61C7BABE-C632-4409-A6F7-96DA7EDB95F9}"/>
    <cellStyle name="Normal 53 3" xfId="36272" xr:uid="{BE5A1142-298C-4C84-8BDC-132318300C4E}"/>
    <cellStyle name="Normal 53 3 2" xfId="36273" xr:uid="{E9EEBE5C-BE4D-4FE8-9312-4D2AAC969A70}"/>
    <cellStyle name="Normal 53 3 3" xfId="36274" xr:uid="{E52A656E-496A-459D-98F3-20BD936EDFC4}"/>
    <cellStyle name="Normal 53 3_AVA DVA EL" xfId="36275" xr:uid="{82BF7E35-1D79-49D2-AF0B-605FD5F7C338}"/>
    <cellStyle name="Normal 53 4" xfId="36276" xr:uid="{38012417-05D9-47CE-918C-56844574D5B8}"/>
    <cellStyle name="Normal 53 4 2" xfId="36277" xr:uid="{E7B99A53-9E13-41CE-88F4-6D50FD515F0F}"/>
    <cellStyle name="Normal 53 4 3" xfId="36278" xr:uid="{6A3603DF-F283-4C9E-ABFA-2681C850EA33}"/>
    <cellStyle name="Normal 53 4_AVA DVA EL" xfId="36279" xr:uid="{C44B5C1B-6710-47FD-AA4E-B440D17F9010}"/>
    <cellStyle name="Normal 53 5" xfId="36280" xr:uid="{0A8D6CE9-BAF1-4467-9C9E-5FE0D5EA9DBB}"/>
    <cellStyle name="Normal 53 5 2" xfId="36281" xr:uid="{DAABF120-FE8B-4BBC-BED4-EA245155520C}"/>
    <cellStyle name="Normal 53 5 3" xfId="36282" xr:uid="{2234EEBD-BBDB-4A64-9652-33B6291F7838}"/>
    <cellStyle name="Normal 53 5_AVA DVA EL" xfId="36283" xr:uid="{E59DC545-FEA5-47A5-8A31-0409D61ACD14}"/>
    <cellStyle name="Normal 53 6" xfId="36284" xr:uid="{4FD3386F-731F-455C-8812-D66ADF1AC425}"/>
    <cellStyle name="Normal 53_AVA DVA EL" xfId="36285" xr:uid="{6E12FEB0-0E37-4643-A5DC-A4C4444D3CDC}"/>
    <cellStyle name="Normal 54" xfId="36286" xr:uid="{95E9A7A7-9906-4079-8884-86F091405DFC}"/>
    <cellStyle name="Normal 54 2" xfId="36287" xr:uid="{590C99CA-942C-47AD-A095-8EC3D4BAD9C9}"/>
    <cellStyle name="Normal 54 2 2" xfId="36288" xr:uid="{19285AC3-504E-4586-B33D-A00BE01C1721}"/>
    <cellStyle name="Normal 54 2 3" xfId="36289" xr:uid="{0D4AD9B0-79C1-4F07-9044-8C3D07F51B16}"/>
    <cellStyle name="Normal 54 2_AVA DVA EL" xfId="36290" xr:uid="{4141C7F3-0CCC-4D01-A065-7FA4D9989433}"/>
    <cellStyle name="Normal 54 3" xfId="36291" xr:uid="{C661FFB8-5EEC-4ED2-8A45-AB64C172D858}"/>
    <cellStyle name="Normal 54 3 2" xfId="36292" xr:uid="{C71A9531-E377-4BC4-9271-C79C2AA931C4}"/>
    <cellStyle name="Normal 54 3 3" xfId="36293" xr:uid="{755F1C32-C3C0-4547-BBC2-B6D8B32516BF}"/>
    <cellStyle name="Normal 54 3_AVA DVA EL" xfId="36294" xr:uid="{26C302B2-8725-4064-BC73-D6C556FAD0DE}"/>
    <cellStyle name="Normal 54 4" xfId="36295" xr:uid="{12F2BF4B-6B6C-4232-8ACF-E9C3811025B7}"/>
    <cellStyle name="Normal 54 4 2" xfId="36296" xr:uid="{99B4C55C-0097-45EF-A06C-2FDCE344F0CC}"/>
    <cellStyle name="Normal 54 4 3" xfId="36297" xr:uid="{F4CDB93B-4B38-4731-97E5-70A3E04BD3DA}"/>
    <cellStyle name="Normal 54 4_AVA DVA EL" xfId="36298" xr:uid="{6ABE4269-A3D1-4CA9-A438-3992C69DB15D}"/>
    <cellStyle name="Normal 54 5" xfId="36299" xr:uid="{2F700C34-4E52-4C3B-B1B7-5314CD5C627F}"/>
    <cellStyle name="Normal 54 5 2" xfId="36300" xr:uid="{E26B9744-132C-4D4C-9FFF-952710DA2EAC}"/>
    <cellStyle name="Normal 54 5 3" xfId="36301" xr:uid="{485FC14D-658B-42CC-8E41-1237CE48F28C}"/>
    <cellStyle name="Normal 54 5_AVA DVA EL" xfId="36302" xr:uid="{8C63F878-BF3F-4207-B350-D2EFC8605551}"/>
    <cellStyle name="Normal 54 6" xfId="36303" xr:uid="{2AD3F648-24B3-4E97-9CD3-DD933BDFB2C3}"/>
    <cellStyle name="Normal 54_AVA DVA EL" xfId="36304" xr:uid="{F62A371D-447A-4D7B-8115-8CDDBF19B9EF}"/>
    <cellStyle name="Normal 55" xfId="36305" xr:uid="{824668E1-18A1-41A7-8337-896CF699D77E}"/>
    <cellStyle name="Normal 55 2" xfId="36306" xr:uid="{E69595BE-DFFD-4696-8726-99D5CF2077F6}"/>
    <cellStyle name="Normal 55 2 2" xfId="36307" xr:uid="{7741CBAF-6AC5-466E-B36D-38C645714EF6}"/>
    <cellStyle name="Normal 55 2 3" xfId="36308" xr:uid="{1DCE88A4-D633-4039-8714-73CC7D06C587}"/>
    <cellStyle name="Normal 55 2_AVA DVA EL" xfId="36309" xr:uid="{6275E845-A68B-464F-AAF3-0DA03C7D050C}"/>
    <cellStyle name="Normal 55 3" xfId="36310" xr:uid="{84539D9D-0FC6-4E29-AA65-2DD33AF67966}"/>
    <cellStyle name="Normal 55 3 2" xfId="36311" xr:uid="{82133469-9A12-4466-A8DE-872DAB0540E2}"/>
    <cellStyle name="Normal 55 3 3" xfId="36312" xr:uid="{B3A3F698-1E7A-423C-BD61-5513DDBB5B19}"/>
    <cellStyle name="Normal 55 3_AVA DVA EL" xfId="36313" xr:uid="{933ABD0D-AFF6-416A-B004-06845B5DFD41}"/>
    <cellStyle name="Normal 55 4" xfId="36314" xr:uid="{712B020F-515F-4B31-A6C0-8E6F97E6CDCD}"/>
    <cellStyle name="Normal 55 4 2" xfId="36315" xr:uid="{D2FEA22F-B1BD-4A39-A2D7-D2EF095E0A5D}"/>
    <cellStyle name="Normal 55 4 3" xfId="36316" xr:uid="{ACB336B9-27F7-4135-8454-6881F82FDA5E}"/>
    <cellStyle name="Normal 55 4_AVA DVA EL" xfId="36317" xr:uid="{E7C48AF8-502A-421F-A48C-D822F4B086FF}"/>
    <cellStyle name="Normal 55 5" xfId="36318" xr:uid="{67056A0B-081F-4912-B3BB-3A37373ACFA2}"/>
    <cellStyle name="Normal 55 5 2" xfId="36319" xr:uid="{555F7322-A36B-4D1D-815A-AAD05061FDF0}"/>
    <cellStyle name="Normal 55 5 3" xfId="36320" xr:uid="{63B3E42B-E900-4AD3-8FBE-F15EC613CACA}"/>
    <cellStyle name="Normal 55 5_AVA DVA EL" xfId="36321" xr:uid="{15D58E31-5BBF-44BF-A064-18DAE9CA3693}"/>
    <cellStyle name="Normal 55 6" xfId="36322" xr:uid="{F613CCF4-5CEF-4FC2-B123-8AA6ED4A9E44}"/>
    <cellStyle name="Normal 55_AVA DVA EL" xfId="36323" xr:uid="{F4732813-707B-470E-B8E6-E4BB622D76FD}"/>
    <cellStyle name="Normal 56" xfId="36324" xr:uid="{415835E4-6364-40C6-8718-B609A7CBFEE0}"/>
    <cellStyle name="Normal 56 2" xfId="36325" xr:uid="{59BA8CCB-35E9-4662-9946-1944DD345DFF}"/>
    <cellStyle name="Normal 56 2 2" xfId="36326" xr:uid="{99C1DA48-F86E-443A-8898-77C65ADE91AE}"/>
    <cellStyle name="Normal 56 2_AVA DVA EL" xfId="36327" xr:uid="{99A0E78D-0A13-42DA-B433-AB4FE22DC57E}"/>
    <cellStyle name="Normal 56 3" xfId="36328" xr:uid="{E0AA2977-DF99-4F76-A0C1-8C251502A0E2}"/>
    <cellStyle name="Normal 56 3 2" xfId="36329" xr:uid="{85B4DBD5-58F6-498C-A486-E9B09ABC4DEC}"/>
    <cellStyle name="Normal 56 3 3" xfId="36330" xr:uid="{5B0ADFB5-CC6F-438A-AE1C-59C873C7C77E}"/>
    <cellStyle name="Normal 56 3_AVA DVA EL" xfId="36331" xr:uid="{80FB2399-0DF3-4B06-8CC7-083DA40A2CB5}"/>
    <cellStyle name="Normal 56 4" xfId="36332" xr:uid="{301A857B-7E4A-46CC-8350-C99D1A6950B0}"/>
    <cellStyle name="Normal 56 4 2" xfId="36333" xr:uid="{CD69DDDE-2C93-481E-91AE-0583ECC2B936}"/>
    <cellStyle name="Normal 56 4 3" xfId="36334" xr:uid="{E98D82DF-F3E3-4B0C-9000-F3793BC84F04}"/>
    <cellStyle name="Normal 56 4_AVA DVA EL" xfId="36335" xr:uid="{4647ACB7-256E-4B00-BBC9-6EEDA1E3A52E}"/>
    <cellStyle name="Normal 56 5" xfId="36336" xr:uid="{79DAF647-1FC3-4D09-A4F5-5C2B3292A059}"/>
    <cellStyle name="Normal 56 5 2" xfId="36337" xr:uid="{437EF1B8-AA9D-4C95-8F32-1A26B6B69A21}"/>
    <cellStyle name="Normal 56 5 3" xfId="36338" xr:uid="{415B8997-6AA6-45C7-AF4E-01140B8D21E4}"/>
    <cellStyle name="Normal 56 5_AVA DVA EL" xfId="36339" xr:uid="{29B58DF8-5662-44AF-9411-45222B77CE0A}"/>
    <cellStyle name="Normal 56 6" xfId="36340" xr:uid="{B453BF10-49E6-4CFF-8D09-ADAA2564377B}"/>
    <cellStyle name="Normal 56_AVA DVA EL" xfId="36341" xr:uid="{834F6A94-F140-4F03-B24E-418524FDC70F}"/>
    <cellStyle name="Normal 57" xfId="36342" xr:uid="{582DC8A3-6A77-477E-BFC4-6672013B10E4}"/>
    <cellStyle name="Normal 57 2" xfId="36343" xr:uid="{57117323-4A82-48C3-AD51-202E0D147C93}"/>
    <cellStyle name="Normal 57 2 2" xfId="36344" xr:uid="{9998CEB6-435E-48E2-B3EA-A9A1246EA7F3}"/>
    <cellStyle name="Normal 57 2_AVA DVA EL" xfId="36345" xr:uid="{302B3022-D6D7-4F4E-B2A1-546B89F38DF7}"/>
    <cellStyle name="Normal 57 3" xfId="36346" xr:uid="{87E989DE-58CC-4192-9504-6F02E25549F4}"/>
    <cellStyle name="Normal 57 3 2" xfId="36347" xr:uid="{6C965502-B80B-4DAD-B2E7-A8BB1E43E8B6}"/>
    <cellStyle name="Normal 57 3_AVA DVA EL" xfId="36348" xr:uid="{B96D94FD-E6BA-493B-ADCE-169AD680D3C2}"/>
    <cellStyle name="Normal 57 4" xfId="36349" xr:uid="{B0BB854B-57F3-4441-942F-0C9B86F4C388}"/>
    <cellStyle name="Normal 57 4 2" xfId="36350" xr:uid="{ADB6DF37-C81B-46D2-B705-8D7E2F1E6225}"/>
    <cellStyle name="Normal 57 4 3" xfId="36351" xr:uid="{9853B27D-A8F9-4F45-87B8-73AE6D78E65B}"/>
    <cellStyle name="Normal 57 4_AVA DVA EL" xfId="36352" xr:uid="{BFB64CE5-3E8D-47F3-B884-6F5CC81419B0}"/>
    <cellStyle name="Normal 57 5" xfId="36353" xr:uid="{21851254-1B24-4B76-B748-EFFA223B415C}"/>
    <cellStyle name="Normal 57 5 2" xfId="36354" xr:uid="{F8D092C9-A599-44FE-BA4B-57BEF8FA9095}"/>
    <cellStyle name="Normal 57 5 3" xfId="36355" xr:uid="{D2BBD883-2C65-446B-A5B5-FD3283192052}"/>
    <cellStyle name="Normal 57 5_AVA DVA EL" xfId="36356" xr:uid="{4AE35B7B-759A-4A13-9DFA-67A4A61177B1}"/>
    <cellStyle name="Normal 57 6" xfId="36357" xr:uid="{F0231F30-6620-4DF9-A731-FCA589D39652}"/>
    <cellStyle name="Normal 57_AVA DVA EL" xfId="36358" xr:uid="{1439D6C7-0D89-4620-A613-470DA03BB582}"/>
    <cellStyle name="Normal 58" xfId="36359" xr:uid="{FB890F50-18F6-4EBF-99A6-D6E827AD2D2B}"/>
    <cellStyle name="Normal 58 2" xfId="36360" xr:uid="{197A1966-5F24-4C43-96EC-631A5F24C376}"/>
    <cellStyle name="Normal 58 2 2" xfId="36361" xr:uid="{9C0DBBB9-18E0-4806-858F-F299A272719C}"/>
    <cellStyle name="Normal 58 2_AVA DVA EL" xfId="36362" xr:uid="{B3E9C8B9-3D59-4181-BB8A-FF8A239AB48D}"/>
    <cellStyle name="Normal 58 3" xfId="36363" xr:uid="{A9A60975-0C34-4024-95EA-460626ADC8EC}"/>
    <cellStyle name="Normal 58 3 2" xfId="36364" xr:uid="{BA36E410-6C10-4958-B7C5-8096368229F8}"/>
    <cellStyle name="Normal 58 3 3" xfId="36365" xr:uid="{33A109E7-887C-463A-B486-126F0FC842AD}"/>
    <cellStyle name="Normal 58 3_AVA DVA EL" xfId="36366" xr:uid="{9A5F925D-F0E3-4FAF-98A1-F665E774A0DE}"/>
    <cellStyle name="Normal 58 4" xfId="36367" xr:uid="{FDDA2023-7806-41CD-9E5B-69F28893E02E}"/>
    <cellStyle name="Normal 58 4 2" xfId="36368" xr:uid="{D4F0F188-B2CE-4140-95D4-C21A3A113799}"/>
    <cellStyle name="Normal 58 4 3" xfId="36369" xr:uid="{67B7A9E9-4AD1-4816-A10C-C3DB212E6F62}"/>
    <cellStyle name="Normal 58 4_AVA DVA EL" xfId="36370" xr:uid="{0CC0996B-8BA0-4778-A28C-3615D464C95A}"/>
    <cellStyle name="Normal 58 5" xfId="36371" xr:uid="{A9FBF197-E836-48C9-A5DF-85E08DF43D96}"/>
    <cellStyle name="Normal 58 5 2" xfId="36372" xr:uid="{38782B78-4EAB-4CEF-AC5E-2E088482D613}"/>
    <cellStyle name="Normal 58 5 3" xfId="36373" xr:uid="{F23AE4F5-1861-4A14-B465-36763897B9AC}"/>
    <cellStyle name="Normal 58 5_AVA DVA EL" xfId="36374" xr:uid="{69980D2F-9DB2-463A-BC1D-0EA2EC522AED}"/>
    <cellStyle name="Normal 58 6" xfId="36375" xr:uid="{C4A93143-B0A5-451A-8838-3C5CA2657601}"/>
    <cellStyle name="Normal 58_AVA DVA EL" xfId="36376" xr:uid="{6D965A20-00C5-40DF-B807-6B6EFC5A793C}"/>
    <cellStyle name="Normal 59" xfId="36377" xr:uid="{A92E9983-1BAD-46C3-BD7E-1F89812F4691}"/>
    <cellStyle name="Normal 59 2" xfId="36378" xr:uid="{152C850B-897E-4672-B76F-42BD9AC0FE9C}"/>
    <cellStyle name="Normal 59 2 2" xfId="36379" xr:uid="{D20D42CC-F78F-4A08-B764-DFE9C9EB497E}"/>
    <cellStyle name="Normal 59 2 2 2" xfId="36380" xr:uid="{C61E69BA-76A3-4FE2-82BB-9F8603B0EF4A}"/>
    <cellStyle name="Normal 59 2 2 3" xfId="36381" xr:uid="{834F9D1F-6783-44B0-8120-19D92693CE4B}"/>
    <cellStyle name="Normal 59 2 2_AVA DVA EL" xfId="36382" xr:uid="{89616380-E62C-4A27-BFAC-E22123B81B24}"/>
    <cellStyle name="Normal 59 2 3" xfId="36383" xr:uid="{09C5634B-2B51-4971-8FAB-9F293D543DF6}"/>
    <cellStyle name="Normal 59 2_AVA DVA EL" xfId="36384" xr:uid="{8E70D2B5-CA76-4785-B14F-7B1D6F652504}"/>
    <cellStyle name="Normal 59 3" xfId="36385" xr:uid="{ABAE16F3-F4B2-44B3-9FB3-82045A0C5688}"/>
    <cellStyle name="Normal 59 3 2" xfId="36386" xr:uid="{095967EE-8BDC-4F77-91CD-33E6C755CA2B}"/>
    <cellStyle name="Normal 59 3 3" xfId="36387" xr:uid="{17C94B01-0334-47F8-A555-AD4451E33499}"/>
    <cellStyle name="Normal 59 3_AVA DVA EL" xfId="36388" xr:uid="{89D3E873-E320-476E-9ECC-8A283F268C25}"/>
    <cellStyle name="Normal 59 4" xfId="36389" xr:uid="{713FEF1A-D397-4C61-839F-2B7DAFA75E31}"/>
    <cellStyle name="Normal 59 4 2" xfId="36390" xr:uid="{029B82DE-0483-40F0-8519-7F69FEF58355}"/>
    <cellStyle name="Normal 59 4 3" xfId="36391" xr:uid="{55640571-A061-463B-8C59-FF31A33C4580}"/>
    <cellStyle name="Normal 59 4_AVA DVA EL" xfId="36392" xr:uid="{6F79F121-917F-4E32-848D-B1ABFB8D5E2F}"/>
    <cellStyle name="Normal 59 5" xfId="36393" xr:uid="{9FB6A843-A13F-4FB2-AD78-6A96D248128C}"/>
    <cellStyle name="Normal 59 5 2" xfId="36394" xr:uid="{2C6747AF-B1A6-4982-B155-33C838642B24}"/>
    <cellStyle name="Normal 59 5 3" xfId="36395" xr:uid="{5D44BD0A-D65A-49E4-A48D-EE66374D337D}"/>
    <cellStyle name="Normal 59 5_AVA DVA EL" xfId="36396" xr:uid="{E01A6743-56A2-493C-BDC1-EC39A62B2582}"/>
    <cellStyle name="Normal 59 6" xfId="36397" xr:uid="{41D799D4-1AA6-4D20-9242-4783DEF9BFB9}"/>
    <cellStyle name="Normal 59 6 2" xfId="36398" xr:uid="{328AB889-C6F7-4063-9D3C-50469E292EF1}"/>
    <cellStyle name="Normal 59 6 3" xfId="36399" xr:uid="{180FC87A-6D7D-4363-822C-D4CCA13B2AE8}"/>
    <cellStyle name="Normal 59 6_AVA DVA EL" xfId="36400" xr:uid="{0D6E466D-0958-4E8E-80D9-2D0B4B41E78C}"/>
    <cellStyle name="Normal 59 7" xfId="36401" xr:uid="{D999BC76-2D65-441E-BB8C-213E70961B2F}"/>
    <cellStyle name="Normal 59_4Q16" xfId="36402" xr:uid="{C1743D85-9CC2-40DE-AA51-15B0ABE0B70B}"/>
    <cellStyle name="Normal 6" xfId="8206" xr:uid="{4A546EE6-326C-49A7-8818-83123CD9E3B6}"/>
    <cellStyle name="Normal 6 10" xfId="36403" xr:uid="{2BEF4DB1-DF17-4DB6-A029-0396ED583160}"/>
    <cellStyle name="Normal 6 10 2" xfId="36404" xr:uid="{894FF2CF-4A40-4701-BB54-73B569F5128F}"/>
    <cellStyle name="Normal 6 10 2 2" xfId="36405" xr:uid="{776799B3-F4B0-4E7C-9F37-F6EDB083D76E}"/>
    <cellStyle name="Normal 6 10 2_AVA DVA EL" xfId="36406" xr:uid="{236D2721-EF66-4909-8DD3-8D2DA29FEC42}"/>
    <cellStyle name="Normal 6 10 3" xfId="36407" xr:uid="{3C554F3A-A8B2-4629-9032-11B583623C13}"/>
    <cellStyle name="Normal 6 10 3 2" xfId="36408" xr:uid="{F4EDC7B7-C4C0-4EDB-98AB-D7A8E67C9C5E}"/>
    <cellStyle name="Normal 6 10 3 3" xfId="36409" xr:uid="{C801E78D-E22A-41CE-8E7B-B097BEF0D3A3}"/>
    <cellStyle name="Normal 6 10 3_AVA DVA EL" xfId="36410" xr:uid="{9536545E-CF88-47EE-9D54-15158B3E24DD}"/>
    <cellStyle name="Normal 6 10 4" xfId="36411" xr:uid="{16D295C4-063B-4789-B17D-EF420FBDFEB6}"/>
    <cellStyle name="Normal 6 10_4Q16" xfId="36412" xr:uid="{B6402089-4BC3-409B-A3E2-E5AECE3230B6}"/>
    <cellStyle name="Normal 6 11" xfId="36413" xr:uid="{5C5876BA-05EF-4200-8593-78847DD91C08}"/>
    <cellStyle name="Normal 6 11 2" xfId="36414" xr:uid="{2F1C4441-F265-45A5-A052-6D08B510283B}"/>
    <cellStyle name="Normal 6 11_AVA DVA EL" xfId="36415" xr:uid="{FA2521AC-4AD1-4ECF-9D95-7208D5A9024A}"/>
    <cellStyle name="Normal 6 12" xfId="36416" xr:uid="{5C4D48A5-66FE-4AE8-B47E-0AF0B1A40D60}"/>
    <cellStyle name="Normal 6 12 2" xfId="36417" xr:uid="{DB751FE9-FDC0-4063-8BFA-9C96E0AC89D0}"/>
    <cellStyle name="Normal 6 12_AVA DVA EL" xfId="36418" xr:uid="{8BA7C878-4CCC-4B5E-BA56-B6D81489AAA8}"/>
    <cellStyle name="Normal 6 13" xfId="36419" xr:uid="{0BBA4A79-B11B-4CA2-80C9-2719E1316203}"/>
    <cellStyle name="Normal 6 13 2" xfId="36420" xr:uid="{16B16449-6EF9-4030-BCBF-1B6B97FD0896}"/>
    <cellStyle name="Normal 6 13 3" xfId="36421" xr:uid="{9064FE3A-4B0A-49D9-82B5-F40C61AC7F37}"/>
    <cellStyle name="Normal 6 13_AVA DVA EL" xfId="36422" xr:uid="{BAA3C243-0981-4975-928C-EA32DA6C34E6}"/>
    <cellStyle name="Normal 6 14" xfId="36423" xr:uid="{DB58DFBE-A34F-4FE0-BA00-02579A9253A8}"/>
    <cellStyle name="Normal 6 14 2" xfId="36424" xr:uid="{1FC9658A-0798-4336-95C3-80E17C55121A}"/>
    <cellStyle name="Normal 6 14 3" xfId="36425" xr:uid="{E3F0D804-DED5-4A3D-B2DB-470D3CC3FF6F}"/>
    <cellStyle name="Normal 6 14_AVA DVA EL" xfId="36426" xr:uid="{0B5A37AD-4D71-4DD8-A022-FC5520471FC4}"/>
    <cellStyle name="Normal 6 15" xfId="36427" xr:uid="{BCBCA622-5F64-4F3A-A246-D14934F7301A}"/>
    <cellStyle name="Normal 6 15 2" xfId="36428" xr:uid="{3DE0FBE1-436C-402A-8658-7820FC8E0BFC}"/>
    <cellStyle name="Normal 6 15 3" xfId="36429" xr:uid="{F0464BF3-9476-4C8C-8034-CEA6759C6D18}"/>
    <cellStyle name="Normal 6 15_AVA DVA EL" xfId="36430" xr:uid="{F50A2385-571F-4F99-B1AC-A3DD07623ABB}"/>
    <cellStyle name="Normal 6 16" xfId="36431" xr:uid="{2717273A-D8C7-4C3B-BBA7-45B1BE12D0C1}"/>
    <cellStyle name="Normal 6 16 2" xfId="36432" xr:uid="{C746882D-07BF-4B5A-AD68-02C99D1C0780}"/>
    <cellStyle name="Normal 6 16_AVA DVA EL" xfId="36433" xr:uid="{8FB1CF2F-1077-4F11-8186-908FBE9D288D}"/>
    <cellStyle name="Normal 6 17" xfId="36434" xr:uid="{A6EECB86-F4BA-4F49-9C15-A6387A1493E5}"/>
    <cellStyle name="Normal 6 18" xfId="36435" xr:uid="{4103119E-9F8A-48E8-BF31-2A741A32CC6F}"/>
    <cellStyle name="Normal 6 19" xfId="36436" xr:uid="{FEFB6212-683E-42EF-9871-5EEC9DE2CC0A}"/>
    <cellStyle name="Normal 6 2" xfId="8207" xr:uid="{3FF94A43-309E-4BE6-B430-39A2D9EB1964}"/>
    <cellStyle name="Normal 6 2 10" xfId="36437" xr:uid="{CBC20ACD-1A5A-4D89-8BBA-A799990386A5}"/>
    <cellStyle name="Normal 6 2 10 2" xfId="36438" xr:uid="{07CD3DC4-5940-4B2C-85F0-76478B72F5B5}"/>
    <cellStyle name="Normal 6 2 10 3" xfId="36439" xr:uid="{FB844F58-8BEE-40AE-A981-80C33AC8EFB0}"/>
    <cellStyle name="Normal 6 2 10_AVA DVA EL" xfId="36440" xr:uid="{860BE355-0B67-4E57-A8A1-551CC824A164}"/>
    <cellStyle name="Normal 6 2 11" xfId="36441" xr:uid="{ECAC81F3-61AB-4714-B035-DB6E63EBA7DA}"/>
    <cellStyle name="Normal 6 2 11 2" xfId="36442" xr:uid="{FB659CC4-B10F-43A3-9D0C-F57804939ED5}"/>
    <cellStyle name="Normal 6 2 11 3" xfId="36443" xr:uid="{DA7820E5-A4AC-4C04-A49A-93F46BB01E7A}"/>
    <cellStyle name="Normal 6 2 11_AVA DVA EL" xfId="36444" xr:uid="{CE1DFA21-51BD-434F-872A-2CC90CDB1B95}"/>
    <cellStyle name="Normal 6 2 12" xfId="36445" xr:uid="{E7E3EB00-6746-4E9A-8468-2D4156B748C6}"/>
    <cellStyle name="Normal 6 2 12 2" xfId="36446" xr:uid="{64AED0EA-5108-44CE-8083-11D6A83BDFC9}"/>
    <cellStyle name="Normal 6 2 12 3" xfId="36447" xr:uid="{C2450DD8-67F4-4A21-8FA8-1C617676D4B0}"/>
    <cellStyle name="Normal 6 2 12_AVA DVA EL" xfId="36448" xr:uid="{E83D3C22-89F3-483A-8ED7-5490024F4C24}"/>
    <cellStyle name="Normal 6 2 13" xfId="36449" xr:uid="{6BCF188B-D7A2-482A-A3C9-5FE32514F9FF}"/>
    <cellStyle name="Normal 6 2 13 2" xfId="36450" xr:uid="{9706890A-8A93-4096-A7B5-8F400557EE2E}"/>
    <cellStyle name="Normal 6 2 13_AVA DVA EL" xfId="36451" xr:uid="{52E193E9-C6E8-45E7-BEFC-A371EC7AB36D}"/>
    <cellStyle name="Normal 6 2 14" xfId="36452" xr:uid="{75814B8C-B9D8-43D8-AA42-6623204D3735}"/>
    <cellStyle name="Normal 6 2 15" xfId="36453" xr:uid="{FB5D69F7-1F33-4DE5-86A2-E15524B6E654}"/>
    <cellStyle name="Normal 6 2 2" xfId="8208" xr:uid="{E0583FAB-9B62-42A3-B928-2E201016FEF6}"/>
    <cellStyle name="Normal 6 2 2 10" xfId="36454" xr:uid="{FEA76E78-76CD-4DA4-8B49-2DACBB729484}"/>
    <cellStyle name="Normal 6 2 2 10 2" xfId="36455" xr:uid="{C99B333D-8FEE-4633-BD9F-764CB7356D25}"/>
    <cellStyle name="Normal 6 2 2 10_AVA DVA EL" xfId="36456" xr:uid="{02C19664-72B5-4057-8147-083869B00010}"/>
    <cellStyle name="Normal 6 2 2 11" xfId="36457"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458" xr:uid="{F55AAAEA-4FF8-405C-8441-07AAE7B64FF4}"/>
    <cellStyle name="Normal 6 2 2 2 2 2_AVA DVA EL" xfId="36459" xr:uid="{0957F428-6013-47D4-9912-EB4DEC62F2CA}"/>
    <cellStyle name="Normal 6 2 2 2 2 3" xfId="36460"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461" xr:uid="{99CAFA66-75F7-4567-956E-1536264D3FBA}"/>
    <cellStyle name="Normal 6 2 2 2 3 2_AVA DVA EL" xfId="36462" xr:uid="{5DC4B31A-75E2-4F48-9791-1D8B88BF700B}"/>
    <cellStyle name="Normal 6 2 2 2 3 3" xfId="36463" xr:uid="{7934392B-06A5-4A9C-9C20-18BB2CBB6B43}"/>
    <cellStyle name="Normal 6 2 2 2 3_3. Chng in credit spreads" xfId="8215" xr:uid="{DF5E719F-92C0-4441-9E9F-61D94A39B94C}"/>
    <cellStyle name="Normal 6 2 2 2 4" xfId="8216" xr:uid="{B4A38F46-C1ED-41C9-BD26-D5B8F950484D}"/>
    <cellStyle name="Normal 6 2 2 2 4 2" xfId="36464" xr:uid="{EB353C20-67DC-466C-B851-CF2F3F50FFB4}"/>
    <cellStyle name="Normal 6 2 2 2 4 2 2" xfId="36465" xr:uid="{58ACF0E5-E40F-4909-8CB3-F0BB396A1EEC}"/>
    <cellStyle name="Normal 6 2 2 2 4 2_AVA DVA EL" xfId="36466" xr:uid="{DE25A0CF-87BB-49D8-8B26-CB61D06364B4}"/>
    <cellStyle name="Normal 6 2 2 2 4 3" xfId="36467" xr:uid="{47D7FBBD-DFF6-4FB6-841C-8C34C27ECD5A}"/>
    <cellStyle name="Normal 6 2 2 2 4 4" xfId="36468" xr:uid="{CA3EE45E-CDF5-4FEF-B9CC-95D8D109446A}"/>
    <cellStyle name="Normal 6 2 2 2 4_AVA DVA EL" xfId="36469" xr:uid="{86E0CCA9-CC40-4C3C-B12F-22AB44E25434}"/>
    <cellStyle name="Normal 6 2 2 2 5" xfId="36470" xr:uid="{F2CC46C2-5A31-40FE-B490-B07E1A9BD8E6}"/>
    <cellStyle name="Normal 6 2 2 2 5 2" xfId="36471" xr:uid="{BBC0BB2F-A6F4-45CC-8143-AF85E4328AA7}"/>
    <cellStyle name="Normal 6 2 2 2 5 3" xfId="36472" xr:uid="{8A5BCE0F-DDF6-43A3-BE4A-1715226C1A42}"/>
    <cellStyle name="Normal 6 2 2 2 5_AVA DVA EL" xfId="36473" xr:uid="{CE8F8187-113A-4166-BD21-A6339623B6A9}"/>
    <cellStyle name="Normal 6 2 2 2 6" xfId="36474" xr:uid="{E27871D8-9A21-4361-8F0C-FECF4F6B6D24}"/>
    <cellStyle name="Normal 6 2 2 2 6 2" xfId="36475" xr:uid="{19A6B583-341D-4749-AECE-EBA0338B6429}"/>
    <cellStyle name="Normal 6 2 2 2 6_AVA DVA EL" xfId="36476" xr:uid="{9D6A8AA7-F5E5-4430-8D9E-00A0BF2F0C73}"/>
    <cellStyle name="Normal 6 2 2 2 7" xfId="36477"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478" xr:uid="{EE0B95BD-EE78-4A3F-8E3B-C1DE68932F47}"/>
    <cellStyle name="Normal 6 2 2 3 4" xfId="36479" xr:uid="{CA1679B2-39F7-4F53-B567-9AE0876FD29A}"/>
    <cellStyle name="Normal 6 2 2 3 4 2" xfId="36480" xr:uid="{99C377E7-130A-408E-914A-639CD9A9EF0E}"/>
    <cellStyle name="Normal 6 2 2 3 4 3" xfId="36481" xr:uid="{C5D01D2F-8A07-4BFB-B0F6-866DEF2D66B5}"/>
    <cellStyle name="Normal 6 2 2 3 4_AVA DVA EL" xfId="36482" xr:uid="{B236EEA0-C967-4703-B0CC-3699D2FDA57C}"/>
    <cellStyle name="Normal 6 2 2 3 5" xfId="36483" xr:uid="{EAB6C334-854C-4723-BC75-5D316BA3D38B}"/>
    <cellStyle name="Normal 6 2 2 3 5 2" xfId="36484" xr:uid="{8CD852C2-D7FF-4A09-86CF-89C64742EBCA}"/>
    <cellStyle name="Normal 6 2 2 3 5_AVA DVA EL" xfId="36485" xr:uid="{706E9C53-2F1C-41E2-AD4C-DA9BAE7C47D9}"/>
    <cellStyle name="Normal 6 2 2 3 6" xfId="36486" xr:uid="{2A254BF9-DFC7-4907-8D08-FE1417E10819}"/>
    <cellStyle name="Normal 6 2 2 3 7" xfId="36487"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488" xr:uid="{C4A1E85C-72DF-4F53-BE0E-19C519B09CA4}"/>
    <cellStyle name="Normal 6 2 2 4 4" xfId="36489" xr:uid="{2558A9D0-91BD-4D08-8567-67E2AC04F584}"/>
    <cellStyle name="Normal 6 2 2 4 4 2" xfId="36490" xr:uid="{E4CB1B37-6F37-4CB8-B117-3F24B7AC5C41}"/>
    <cellStyle name="Normal 6 2 2 4 4 3" xfId="36491" xr:uid="{6637EE6F-AB78-4B08-BED1-6B807DF6EE46}"/>
    <cellStyle name="Normal 6 2 2 4 4_AVA DVA EL" xfId="36492" xr:uid="{8722549B-0AD8-4494-923F-650C39225AED}"/>
    <cellStyle name="Normal 6 2 2 4 5" xfId="36493" xr:uid="{0CA921AF-C63E-40A0-B924-09AE94E21F7E}"/>
    <cellStyle name="Normal 6 2 2 4 5 2" xfId="36494" xr:uid="{5FD0CEFA-E0D0-4B85-A38C-90D2C35CE0D0}"/>
    <cellStyle name="Normal 6 2 2 4 5_AVA DVA EL" xfId="36495" xr:uid="{F6F34A65-B7D9-4B14-A03F-BFB1E2E5A0F6}"/>
    <cellStyle name="Normal 6 2 2 4 6" xfId="36496" xr:uid="{5A296210-E84F-4148-8AAE-AFCAB5263A0C}"/>
    <cellStyle name="Normal 6 2 2 4 7" xfId="36497" xr:uid="{1013AD3B-3D6F-4238-A478-F2D0D880F304}"/>
    <cellStyle name="Normal 6 2 2 4_3. Chng in credit spreads" xfId="8223" xr:uid="{2E0FB224-EA5F-4E4B-8FEC-BB59DBC0069C}"/>
    <cellStyle name="Normal 6 2 2 5" xfId="8224" xr:uid="{80061BBB-9FCB-4D53-9B77-D9ED2DC6CF4B}"/>
    <cellStyle name="Normal 6 2 2 5 2" xfId="36498" xr:uid="{05A488F0-D44D-4FCA-A78C-D9DDA4E724EA}"/>
    <cellStyle name="Normal 6 2 2 5 2 2" xfId="36499" xr:uid="{EB70BF29-2A02-4084-80B8-6F4538E7238A}"/>
    <cellStyle name="Normal 6 2 2 5 2 3" xfId="36500" xr:uid="{F9920280-7E6B-4B04-B45E-03D29C23CC06}"/>
    <cellStyle name="Normal 6 2 2 5 2_AVA DVA EL" xfId="36501" xr:uid="{297A6937-E0BF-4C14-BD73-A85E909D328D}"/>
    <cellStyle name="Normal 6 2 2 5 3" xfId="36502" xr:uid="{922EE7C8-F97A-477C-9554-5B88AB1A4E68}"/>
    <cellStyle name="Normal 6 2 2 5 3 2" xfId="36503" xr:uid="{1FCA3A88-28CA-4ADD-AF1B-137BDF584495}"/>
    <cellStyle name="Normal 6 2 2 5 3_AVA DVA EL" xfId="36504" xr:uid="{433647B7-28E8-4EFF-B884-817371BD10DD}"/>
    <cellStyle name="Normal 6 2 2 5 4" xfId="36505" xr:uid="{9C51C3E4-9F3D-4E4B-BD87-44976FE0C5D5}"/>
    <cellStyle name="Normal 6 2 2 5 5" xfId="36506" xr:uid="{9E60C294-BC9C-4449-9021-08BCCD16169F}"/>
    <cellStyle name="Normal 6 2 2 5_Balanse bankkonsern" xfId="36507" xr:uid="{EF15D096-CA93-4B66-A96C-9D9A20DEFEB4}"/>
    <cellStyle name="Normal 6 2 2 6" xfId="36508" xr:uid="{04E714A6-BC4A-4A69-92A0-DFCC834E68F9}"/>
    <cellStyle name="Normal 6 2 2 6 2" xfId="36509" xr:uid="{1D71B3AD-B04A-473E-BE2D-C42593621F39}"/>
    <cellStyle name="Normal 6 2 2 6 2 2" xfId="36510" xr:uid="{71290559-0AFA-46AA-AC56-8AD65F546403}"/>
    <cellStyle name="Normal 6 2 2 6 2 3" xfId="36511" xr:uid="{1ACFCEB1-77B6-4714-8AF8-B290F6677DE2}"/>
    <cellStyle name="Normal 6 2 2 6 2_AVA DVA EL" xfId="36512" xr:uid="{205D3962-624E-4D02-82D8-EE05C61AFC2F}"/>
    <cellStyle name="Normal 6 2 2 6 3" xfId="36513" xr:uid="{F397641E-DF4A-423E-B728-D7D2472D57AE}"/>
    <cellStyle name="Normal 6 2 2 6 3 2" xfId="36514" xr:uid="{50B05B4F-12D7-4663-930F-F3B4B0F6E9B1}"/>
    <cellStyle name="Normal 6 2 2 6 3_AVA DVA EL" xfId="36515" xr:uid="{CD82B605-0FD4-4D70-88EE-E633753EC211}"/>
    <cellStyle name="Normal 6 2 2 6 4" xfId="36516" xr:uid="{A5150218-6C2B-45D1-9D8C-762D6CEEA5F5}"/>
    <cellStyle name="Normal 6 2 2 6 5" xfId="36517" xr:uid="{1F9DCB10-6DEF-40D9-BA1E-D8320339ABEF}"/>
    <cellStyle name="Normal 6 2 2 6_Balanse bankkonsern" xfId="36518" xr:uid="{D37CFFD0-5BB7-4D4C-9011-09DB06A9013C}"/>
    <cellStyle name="Normal 6 2 2 7" xfId="36519" xr:uid="{2D478472-6639-4436-9B52-B59D76302232}"/>
    <cellStyle name="Normal 6 2 2 7 2" xfId="36520" xr:uid="{E31A0F23-CFD9-4759-A1C4-E1283120673C}"/>
    <cellStyle name="Normal 6 2 2 7 3" xfId="36521" xr:uid="{21C95D9B-5EFA-464A-88FB-C54AF25A84EF}"/>
    <cellStyle name="Normal 6 2 2 7_AVA DVA EL" xfId="36522" xr:uid="{4E18EE1C-8FA8-4F12-B039-F4F81ACDCE1C}"/>
    <cellStyle name="Normal 6 2 2 8" xfId="36523" xr:uid="{3ECA746D-EBC1-4550-AE72-4B2A64681363}"/>
    <cellStyle name="Normal 6 2 2 8 2" xfId="36524" xr:uid="{924E4F99-A18F-4217-8680-D8A5BB1E3B43}"/>
    <cellStyle name="Normal 6 2 2 8 3" xfId="36525" xr:uid="{DF515580-3917-474C-8D8E-01E7576E1841}"/>
    <cellStyle name="Normal 6 2 2 8_AVA DVA EL" xfId="36526" xr:uid="{F5F2C9A6-2246-4A0F-99E4-75F235AAC381}"/>
    <cellStyle name="Normal 6 2 2 9" xfId="36527" xr:uid="{DE59A929-F06E-46B6-8353-85FAA7E31078}"/>
    <cellStyle name="Normal 6 2 2 9 2" xfId="36528" xr:uid="{64927E2C-BF96-45E7-9FF1-F7F7CC1FC9AC}"/>
    <cellStyle name="Normal 6 2 2 9 3" xfId="36529" xr:uid="{B2645119-03ED-402B-B19F-CFBBD6486420}"/>
    <cellStyle name="Normal 6 2 2 9_AVA DVA EL" xfId="36530"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31" xr:uid="{2DB3100A-9026-4686-AE8B-BA282F1CACC3}"/>
    <cellStyle name="Normal 6 2 3 2 4_AVA DVA EL" xfId="36532" xr:uid="{9946FE13-6ADB-4D93-B58E-1BD560469062}"/>
    <cellStyle name="Normal 6 2 3 2 5" xfId="36533"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34" xr:uid="{55D74AB4-F7B8-4C71-8CC5-BC11D3D44569}"/>
    <cellStyle name="Normal 6 2 3 3 4" xfId="36535" xr:uid="{F9016A47-2EC7-4E72-8D8C-7D546453A240}"/>
    <cellStyle name="Normal 6 2 3 3 4 2" xfId="36536" xr:uid="{046B6BE2-81A3-4142-9DAB-4AB69F06AD43}"/>
    <cellStyle name="Normal 6 2 3 3 4_AVA DVA EL" xfId="36537" xr:uid="{7A3D0D67-0A85-4933-ACD7-AF30A56F0B4B}"/>
    <cellStyle name="Normal 6 2 3 3 5" xfId="36538"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39" xr:uid="{1CF4414F-5794-40F7-8F47-FA5152137FA9}"/>
    <cellStyle name="Normal 6 2 3 4 4" xfId="36540" xr:uid="{0D9BA0EA-F629-4BB9-AEDF-9E51B93C4E69}"/>
    <cellStyle name="Normal 6 2 3 4 4 2" xfId="36541" xr:uid="{2DED6DF0-ADE8-443B-A3D4-96482C6A0EF4}"/>
    <cellStyle name="Normal 6 2 3 4 4_AVA DVA EL" xfId="36542" xr:uid="{C6A36E8A-CC39-4B73-8662-2570339AB24D}"/>
    <cellStyle name="Normal 6 2 3 4 5" xfId="36543" xr:uid="{8B3FF764-0CE9-410C-88BD-1112CF9883C7}"/>
    <cellStyle name="Normal 6 2 3 4_3. Chng in credit spreads" xfId="8241" xr:uid="{ACC558F4-BAE0-4F1F-9543-AC65DE86B5DC}"/>
    <cellStyle name="Normal 6 2 3 5" xfId="8242" xr:uid="{BA39C856-5922-4898-9E11-EFEF995374E0}"/>
    <cellStyle name="Normal 6 2 3 5 2" xfId="36544" xr:uid="{91505DB3-357B-4C20-B2E8-557FFD53B221}"/>
    <cellStyle name="Normal 6 2 3 5 2 2" xfId="36545" xr:uid="{F7479BBE-F8EB-4C52-8B85-6999743EB39B}"/>
    <cellStyle name="Normal 6 2 3 5 2_AVA DVA EL" xfId="36546" xr:uid="{89D79115-CC7A-4DDB-BB32-960789687E61}"/>
    <cellStyle name="Normal 6 2 3 5 3" xfId="36547" xr:uid="{E0D8BA80-758E-4352-9C7D-5C748155CFEA}"/>
    <cellStyle name="Normal 6 2 3 5_Balanse bankkonsern" xfId="36548" xr:uid="{6EEEADB6-6A3D-4B3D-9EE2-ED067B3E6749}"/>
    <cellStyle name="Normal 6 2 3 6" xfId="36549" xr:uid="{997666FF-816A-4FD9-9245-EF42A4A2B230}"/>
    <cellStyle name="Normal 6 2 3 7" xfId="36550" xr:uid="{1DCE5DE0-ECCB-4367-985C-95881B82AA31}"/>
    <cellStyle name="Normal 6 2 3 7 2" xfId="36551" xr:uid="{ECBDAF38-0C70-44A1-99B2-D09A1DC6BECA}"/>
    <cellStyle name="Normal 6 2 3 7 3" xfId="36552" xr:uid="{4F6DB6DD-6B7D-4C7C-B798-C6E8D56DF973}"/>
    <cellStyle name="Normal 6 2 3 7_AVA DVA EL" xfId="36553" xr:uid="{794A5366-E643-4FC2-B508-A4C50C01F5BB}"/>
    <cellStyle name="Normal 6 2 3 8" xfId="36554" xr:uid="{230E194D-9B5F-40F2-B360-B713C0EF4646}"/>
    <cellStyle name="Normal 6 2 3 8 2" xfId="36555" xr:uid="{D5058D40-A839-4E77-946D-829D4EE6CB1F}"/>
    <cellStyle name="Normal 6 2 3 8_AVA DVA EL" xfId="36556" xr:uid="{98A94D1E-1E46-4FDF-9767-A39CEE67925B}"/>
    <cellStyle name="Normal 6 2 3 9" xfId="36557"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558" xr:uid="{7B1E1B03-8BA6-47BB-96DC-942B6516D1EB}"/>
    <cellStyle name="Normal 6 2 4 4 3" xfId="36559" xr:uid="{1E2C62FF-29EB-46AB-A7CD-904DBA0C2588}"/>
    <cellStyle name="Normal 6 2 4 4_AVA DVA EL" xfId="36560" xr:uid="{6FFB040E-09A8-4BB4-8E84-45B7F32D2783}"/>
    <cellStyle name="Normal 6 2 4 5" xfId="36561" xr:uid="{CB4AB5BC-C45F-4B1A-B509-7C6DFA67DB4A}"/>
    <cellStyle name="Normal 6 2 4 5 2" xfId="36562" xr:uid="{E61FF4AF-A67C-4B63-B2CF-D48F9BDF9509}"/>
    <cellStyle name="Normal 6 2 4 5_AVA DVA EL" xfId="36563" xr:uid="{C52D93BC-16C3-452D-BB9B-A2924C8AFF89}"/>
    <cellStyle name="Normal 6 2 4 6" xfId="36564" xr:uid="{9B6F2E78-C199-47BF-B4F8-3E83993116EB}"/>
    <cellStyle name="Normal 6 2 4 7" xfId="36565"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566" xr:uid="{F3D9BB2D-E44B-438A-A30B-2F6AC3A6F6B8}"/>
    <cellStyle name="Normal 6 2 5 4" xfId="36567" xr:uid="{70087A02-79A2-423B-91B7-39E34909EC5B}"/>
    <cellStyle name="Normal 6 2 5 4 2" xfId="36568" xr:uid="{1A5C43F9-F30C-45A4-A999-3968E73F16D4}"/>
    <cellStyle name="Normal 6 2 5 4 3" xfId="36569" xr:uid="{22EEE13A-0D93-4FBF-8078-021B47DC4667}"/>
    <cellStyle name="Normal 6 2 5 4_AVA DVA EL" xfId="36570" xr:uid="{C9CE47F4-F3DF-402E-8D55-D0571C74769C}"/>
    <cellStyle name="Normal 6 2 5 5" xfId="36571" xr:uid="{635C875B-5A42-4655-AEC2-97015CCF6308}"/>
    <cellStyle name="Normal 6 2 5 5 2" xfId="36572" xr:uid="{81D8B82C-2C5E-48C3-9A40-B5DAFBD90D05}"/>
    <cellStyle name="Normal 6 2 5 5_AVA DVA EL" xfId="36573" xr:uid="{E38AEDA6-495C-4452-B38C-A9D99ADB6860}"/>
    <cellStyle name="Normal 6 2 5 6" xfId="36574" xr:uid="{0EC0E43E-6467-4E91-B052-CACD6C1E6087}"/>
    <cellStyle name="Normal 6 2 5 7" xfId="36575"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576" xr:uid="{E3B244EF-F6BF-4485-80AD-92B873677240}"/>
    <cellStyle name="Normal 6 2 6 4" xfId="36577" xr:uid="{99B4221E-D869-49B9-B53B-B532C5D4084C}"/>
    <cellStyle name="Normal 6 2 6 4 2" xfId="36578" xr:uid="{BB9BF12B-35B5-49B8-9B64-0EF9863A971F}"/>
    <cellStyle name="Normal 6 2 6 4 3" xfId="36579" xr:uid="{04D28D0D-1B79-4FF8-9DA6-244EF7B6FB73}"/>
    <cellStyle name="Normal 6 2 6 4_AVA DVA EL" xfId="36580" xr:uid="{7F4922A0-3E70-4D21-90A5-C1705BAD6FCF}"/>
    <cellStyle name="Normal 6 2 6 5" xfId="36581" xr:uid="{579EFCD8-2500-4117-8658-53D462DCE36A}"/>
    <cellStyle name="Normal 6 2 6 5 2" xfId="36582" xr:uid="{662A06ED-8B5D-4403-8CB2-4BC407D4C0CF}"/>
    <cellStyle name="Normal 6 2 6 5_AVA DVA EL" xfId="36583" xr:uid="{0281841F-EAB7-4516-AC83-222A539B6A2F}"/>
    <cellStyle name="Normal 6 2 6 6" xfId="36584" xr:uid="{3BAB1539-66D2-40D5-8111-3C6444B6ADB6}"/>
    <cellStyle name="Normal 6 2 6 7" xfId="36585" xr:uid="{3651EF41-2FED-44B6-9054-DE4C69AEA04F}"/>
    <cellStyle name="Normal 6 2 6_3. Chng in credit spreads" xfId="8258" xr:uid="{39E5B3F0-8F9D-4D09-92F3-0A40E28FEC77}"/>
    <cellStyle name="Normal 6 2 7" xfId="36586" xr:uid="{63D36B99-0202-4645-B442-4CB6A5DDDDC2}"/>
    <cellStyle name="Normal 6 2 7 2" xfId="36587" xr:uid="{8A589A01-DF43-4A63-8026-A6D779CD9CA7}"/>
    <cellStyle name="Normal 6 2 7 2 2" xfId="36588" xr:uid="{FC67D9A7-7048-4852-B7CB-55CA9CEAA251}"/>
    <cellStyle name="Normal 6 2 7 2 3" xfId="36589" xr:uid="{FB179C21-118E-4712-A51E-B2C5CE770546}"/>
    <cellStyle name="Normal 6 2 7 2_AVA DVA EL" xfId="36590" xr:uid="{9119E1C1-7B3D-42F7-9EB4-CE43BCCBB4EA}"/>
    <cellStyle name="Normal 6 2 7 3" xfId="36591" xr:uid="{25786EC8-1987-42AF-949D-95B37499408B}"/>
    <cellStyle name="Normal 6 2 7 3 2" xfId="36592" xr:uid="{C858FF3A-FFF5-434E-871A-CB276AA4C41B}"/>
    <cellStyle name="Normal 6 2 7 3_AVA DVA EL" xfId="36593" xr:uid="{87D66593-CFC9-49B1-91BE-D9F305BE40D3}"/>
    <cellStyle name="Normal 6 2 7 4" xfId="36594" xr:uid="{A1A53153-654A-4BF5-AB0F-19D56E40B6B1}"/>
    <cellStyle name="Normal 6 2 7 5" xfId="36595" xr:uid="{54871DD2-2BD8-47A4-90D9-A8ECA22C5A5A}"/>
    <cellStyle name="Normal 6 2 7_Balanse bankkonsern" xfId="36596" xr:uid="{36363A12-00FC-46FF-8E0D-831CD95C8DD0}"/>
    <cellStyle name="Normal 6 2 8" xfId="36597" xr:uid="{99C5DEA1-F5E2-494A-8182-47D61A37C90B}"/>
    <cellStyle name="Normal 6 2 8 2" xfId="36598" xr:uid="{01196EF6-B39F-4D57-92AA-D8371596E4C3}"/>
    <cellStyle name="Normal 6 2 8 2 2" xfId="36599" xr:uid="{AEC4476E-7EBC-456C-AA04-09A1BAD24800}"/>
    <cellStyle name="Normal 6 2 8 2 3" xfId="36600" xr:uid="{A17A9115-50DD-4077-9E86-C50DFA78D4C1}"/>
    <cellStyle name="Normal 6 2 8 2_AVA DVA EL" xfId="36601" xr:uid="{4D953391-C0A4-4217-A01A-AE3DEED798BF}"/>
    <cellStyle name="Normal 6 2 8_Balanse bankkonsern" xfId="36602" xr:uid="{1BBA251E-4A85-490E-B541-2B08939A447C}"/>
    <cellStyle name="Normal 6 2 9" xfId="36603" xr:uid="{11E9B183-7012-44AF-86A8-CDA15A9F58EE}"/>
    <cellStyle name="Normal 6 2 9 2" xfId="36604" xr:uid="{6CAA9F8F-C65A-4D56-B408-24373C8D147A}"/>
    <cellStyle name="Normal 6 2 9_AVA DVA EL" xfId="36605" xr:uid="{BB00E410-991C-452F-8EF2-420A14BFBEAD}"/>
    <cellStyle name="Normal 6 2_3. Chng in credit spreads" xfId="8259" xr:uid="{A2505992-AF25-4E9D-981F-9F15B4E4779A}"/>
    <cellStyle name="Normal 6 20" xfId="36606" xr:uid="{95393D43-2592-44C2-9489-04F51BDFCC07}"/>
    <cellStyle name="Normal 6 3" xfId="8260" xr:uid="{B4B8FD45-5464-47FE-989B-2117DA435801}"/>
    <cellStyle name="Normal 6 3 10" xfId="36607" xr:uid="{FAB0EF38-25F5-4B55-B232-0CAC876B9660}"/>
    <cellStyle name="Normal 6 3 10 2" xfId="36608" xr:uid="{9305D8B0-F5BF-4F57-A58E-3955A809DA8E}"/>
    <cellStyle name="Normal 6 3 10 3" xfId="36609" xr:uid="{CE81874C-359B-4DA0-BE12-D5DE6677CAC2}"/>
    <cellStyle name="Normal 6 3 10_AVA DVA EL" xfId="36610" xr:uid="{2E0E176F-4E9D-45F7-992D-3E7EFE96991A}"/>
    <cellStyle name="Normal 6 3 11" xfId="36611" xr:uid="{3C788D03-E02A-4B10-B686-93F78D5602DB}"/>
    <cellStyle name="Normal 6 3 11 2" xfId="36612" xr:uid="{E4442B34-DB46-4B88-9FF7-0C7AEEAE1DEA}"/>
    <cellStyle name="Normal 6 3 11 3" xfId="36613" xr:uid="{EAE6FA1D-4BF4-4833-AFAA-A1CEEFB73FD4}"/>
    <cellStyle name="Normal 6 3 11_AVA DVA EL" xfId="36614" xr:uid="{94E0E359-CAED-42CD-B4C4-FAF2115ACE8B}"/>
    <cellStyle name="Normal 6 3 12" xfId="36615" xr:uid="{DB468E73-2D6E-4495-85B5-8551D91EBC8C}"/>
    <cellStyle name="Normal 6 3 12 2" xfId="36616" xr:uid="{E0E369AD-B898-4BDB-8DD4-F196F3FE0267}"/>
    <cellStyle name="Normal 6 3 12_AVA DVA EL" xfId="36617" xr:uid="{BAA4C51B-CB88-4C31-AF83-261AC9D8EB2C}"/>
    <cellStyle name="Normal 6 3 13" xfId="36618" xr:uid="{C7770EA7-14DA-4ED3-8AE7-06FDEA7A14AD}"/>
    <cellStyle name="Normal 6 3 14" xfId="36619"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20" xr:uid="{7901F02D-4495-4E0C-BEFB-B465CBB9DC2D}"/>
    <cellStyle name="Normal 6 3 2 3 2_AVA DVA EL" xfId="36621" xr:uid="{831F386A-97C5-4EBB-8252-35F2E61715DE}"/>
    <cellStyle name="Normal 6 3 2 3 3" xfId="36622"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23" xr:uid="{B4A31A6C-3E44-48F1-BDEA-34980A0FAB69}"/>
    <cellStyle name="Normal 6 3 2 4 2_AVA DVA EL" xfId="36624" xr:uid="{84DDB2B2-5318-48EB-9F87-7C7D1E1A5272}"/>
    <cellStyle name="Normal 6 3 2 4 3" xfId="36625" xr:uid="{1B8B92D5-3774-46FF-8D15-02654885F90C}"/>
    <cellStyle name="Normal 6 3 2 4 4" xfId="36626" xr:uid="{98A23C8B-4219-49FC-93C4-845B9D648362}"/>
    <cellStyle name="Normal 6 3 2 4_3. Chng in credit spreads" xfId="8276" xr:uid="{A996722D-9875-47C5-A827-C785D9DD52DA}"/>
    <cellStyle name="Normal 6 3 2 5" xfId="8277" xr:uid="{F0BB87DE-4396-4B26-8DC1-D6B0C242ABB6}"/>
    <cellStyle name="Normal 6 3 2 5 2" xfId="36627" xr:uid="{E0747C92-DFA8-4A02-BDDD-1321DB28D334}"/>
    <cellStyle name="Normal 6 3 2 5 3" xfId="36628" xr:uid="{9B495139-506A-4E03-BA72-382EC7C7E029}"/>
    <cellStyle name="Normal 6 3 2 5_AVA DVA EL" xfId="36629" xr:uid="{D6246542-4833-4F78-BBB9-50435C8A3470}"/>
    <cellStyle name="Normal 6 3 2 6" xfId="36630" xr:uid="{411D42B1-71E5-4936-A653-790A7EA1AF67}"/>
    <cellStyle name="Normal 6 3 2 6 2" xfId="36631" xr:uid="{34F78E73-4EE2-4339-A423-9287829B521B}"/>
    <cellStyle name="Normal 6 3 2 6_AVA DVA EL" xfId="36632" xr:uid="{3928EBF8-C06A-402E-A596-CEA4CB2B37F5}"/>
    <cellStyle name="Normal 6 3 2 7" xfId="36633"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655"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34" xr:uid="{105AE213-6750-4C17-B594-250717207C25}"/>
    <cellStyle name="Normal 6 3 4 4_AVA DVA EL" xfId="36635" xr:uid="{87A8027A-8EAD-4C8F-B1A4-F875389A10F8}"/>
    <cellStyle name="Normal 6 3 4 5" xfId="36636"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37" xr:uid="{F19FBAE6-D2FD-4CD8-84AA-51CC2780458B}"/>
    <cellStyle name="Normal 6 3 5 2_AVA DVA EL" xfId="36638" xr:uid="{B8FDB1E5-4538-428B-B873-0F9A07CBD77D}"/>
    <cellStyle name="Normal 6 3 5 3" xfId="36639"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40" xr:uid="{81E3CF6F-F5C6-4727-9D2D-6007EA0848B1}"/>
    <cellStyle name="Normal 6 3 6 2_AVA DVA EL" xfId="36641" xr:uid="{CA9699D8-81CE-43D1-96E1-5FAC47CFE935}"/>
    <cellStyle name="Normal 6 3 6 3" xfId="36642" xr:uid="{B0B188C9-0B47-46A6-A2B3-9592E4258FC3}"/>
    <cellStyle name="Normal 6 3 6_3. Chng in credit spreads" xfId="8311" xr:uid="{55DE7639-D176-48F0-B51A-57FEF9C6E4A2}"/>
    <cellStyle name="Normal 6 3 7" xfId="36643" xr:uid="{7A280F42-443A-4FD7-8027-EF1C94B32BE6}"/>
    <cellStyle name="Normal 6 3 7 2" xfId="36644" xr:uid="{0523EE85-5FC5-4CDC-B6C3-05414738D148}"/>
    <cellStyle name="Normal 6 3 7 3" xfId="36645" xr:uid="{4BA84F91-6D4E-45EA-9276-23F4CB331CAA}"/>
    <cellStyle name="Normal 6 3 7_AVA DVA EL" xfId="36646" xr:uid="{4324B2F7-DC0B-469A-8272-DB4589CEB1A2}"/>
    <cellStyle name="Normal 6 3 8" xfId="36647" xr:uid="{BAE7C4EF-B063-41A6-948C-58500E1F8477}"/>
    <cellStyle name="Normal 6 3 8 2" xfId="36648" xr:uid="{0BBEF653-40E1-4F1B-9DF8-DC3DB98133EB}"/>
    <cellStyle name="Normal 6 3 8 3" xfId="36649" xr:uid="{EA80E535-4DB7-4C4E-A27A-274ACBC0E740}"/>
    <cellStyle name="Normal 6 3 8_AVA DVA EL" xfId="36650" xr:uid="{48327F41-90A2-4645-8F0E-50A8EBADED85}"/>
    <cellStyle name="Normal 6 3 9" xfId="36651" xr:uid="{09697499-5332-4E23-8066-DBC47C485D56}"/>
    <cellStyle name="Normal 6 3 9 2" xfId="36652" xr:uid="{9FA8C0BA-3069-417A-B515-1B65846C8E7D}"/>
    <cellStyle name="Normal 6 3 9 3" xfId="36653" xr:uid="{234045CF-A139-49F4-B37A-0C7B09506AFF}"/>
    <cellStyle name="Normal 6 3 9_AVA DVA EL" xfId="36654" xr:uid="{2D92BCDA-3396-400A-8608-882FC80415BB}"/>
    <cellStyle name="Normal 6 3_3. Chng in credit spreads" xfId="8312" xr:uid="{616E2E25-65F9-4B8D-8688-B9C8EFED5D63}"/>
    <cellStyle name="Normal 6 4" xfId="8313" xr:uid="{98605186-66A0-4FF8-9F46-B401E6649141}"/>
    <cellStyle name="Normal 6 4 10" xfId="36655"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656" xr:uid="{651B18E4-D446-47F0-B3ED-A2D688EF68DC}"/>
    <cellStyle name="Normal 6 4 2 4_AVA DVA EL" xfId="36657" xr:uid="{B0B0B945-4AA9-448E-985A-A07A25584326}"/>
    <cellStyle name="Normal 6 4 2 5" xfId="36658"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659" xr:uid="{0781522C-8371-42F1-8FBB-D46874B53BF6}"/>
    <cellStyle name="Normal 6 4 3 4" xfId="36660" xr:uid="{64CA501F-924B-4029-AF59-5F75C254AFDF}"/>
    <cellStyle name="Normal 6 4 3 4 2" xfId="36661" xr:uid="{24E8642C-FA9A-457E-B4BA-FE92C6BF7C31}"/>
    <cellStyle name="Normal 6 4 3 4_AVA DVA EL" xfId="36662" xr:uid="{39F61E19-EB30-498A-B35C-5C0C4C3D95FC}"/>
    <cellStyle name="Normal 6 4 3 5" xfId="36663"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664" xr:uid="{034A8A25-BE2B-4861-B8CA-D806BFCA4328}"/>
    <cellStyle name="Normal 6 4 4 4" xfId="36665" xr:uid="{AC9340CF-43C4-4128-9C07-F1A24DA20319}"/>
    <cellStyle name="Normal 6 4 4 4 2" xfId="36666" xr:uid="{B39645ED-6F56-49B1-B5CE-091633771F6B}"/>
    <cellStyle name="Normal 6 4 4 4_AVA DVA EL" xfId="36667" xr:uid="{4D909793-1FDC-46F1-B5F0-2F991E2C0D43}"/>
    <cellStyle name="Normal 6 4 4 5" xfId="36668" xr:uid="{155F771C-4F57-4E4E-A20C-1D5CD06ADD00}"/>
    <cellStyle name="Normal 6 4 4_3. Chng in credit spreads" xfId="8328" xr:uid="{ABDB80DB-B7EC-4CD6-B297-F1FFDC0D2E0B}"/>
    <cellStyle name="Normal 6 4 5" xfId="36669" xr:uid="{3D323745-62EC-4856-BF1D-802573AD28C6}"/>
    <cellStyle name="Normal 6 4 5 2" xfId="36670" xr:uid="{B0FFD5F4-CF2B-4658-8E7D-06869AA502D8}"/>
    <cellStyle name="Normal 6 4 5 2 2" xfId="36671" xr:uid="{66EE2CD0-C337-452F-A095-6F94C74EA1EC}"/>
    <cellStyle name="Normal 6 4 5 2_AVA DVA EL" xfId="36672" xr:uid="{4AB7AB89-CB5B-47A9-9569-AEF77118C5BA}"/>
    <cellStyle name="Normal 6 4 5 3" xfId="36673" xr:uid="{BC34130D-4075-4B52-933B-9913EA59BE9E}"/>
    <cellStyle name="Normal 6 4 5_Balanse bankkonsern" xfId="36674" xr:uid="{C9D1F885-8307-4E95-96A7-FC8164617C76}"/>
    <cellStyle name="Normal 6 4 6" xfId="36675" xr:uid="{B2B33676-D14B-4708-B86A-9BF292BAE7E8}"/>
    <cellStyle name="Normal 6 4 7" xfId="36676" xr:uid="{50745FD5-4F4F-41AE-927D-E26849081DF0}"/>
    <cellStyle name="Normal 6 4 7 2" xfId="36677" xr:uid="{164562C5-87D9-4C0D-9917-7BF90356BAE1}"/>
    <cellStyle name="Normal 6 4 7 3" xfId="36678" xr:uid="{3C6D2BFB-BC11-404F-973D-4DDDC5539AB1}"/>
    <cellStyle name="Normal 6 4 7_AVA DVA EL" xfId="36679" xr:uid="{F30205B8-E5E8-40F0-8B71-2950631C391E}"/>
    <cellStyle name="Normal 6 4 8" xfId="36680" xr:uid="{7B3CF361-30D3-4FD0-823D-1F03909FB89F}"/>
    <cellStyle name="Normal 6 4 8 2" xfId="36681" xr:uid="{97D75EA4-F926-490F-B7AB-43B5F021173A}"/>
    <cellStyle name="Normal 6 4 8 3" xfId="36682" xr:uid="{A5862CD2-6E8D-4DFE-830D-865FE7CFDC55}"/>
    <cellStyle name="Normal 6 4 8_AVA DVA EL" xfId="36683" xr:uid="{CA69483C-7937-4FC6-BA0C-14E4C86C7304}"/>
    <cellStyle name="Normal 6 4 9" xfId="36684" xr:uid="{8CC968A7-98CE-4523-8B1A-06B7C2209559}"/>
    <cellStyle name="Normal 6 4 9 2" xfId="36685" xr:uid="{7828C7D5-A6A9-452B-8953-B3602CC168D0}"/>
    <cellStyle name="Normal 6 4 9_AVA DVA EL" xfId="36686" xr:uid="{CF9A9526-84F8-4E71-BED0-4D52F285D29C}"/>
    <cellStyle name="Normal 6 4_3. Chng in credit spreads" xfId="8329" xr:uid="{E6492B1F-3F33-41D6-A1F5-0C156FD9269E}"/>
    <cellStyle name="Normal 6 5" xfId="8330" xr:uid="{F7A7CC0F-8F42-4C8B-9884-B97A3407E78C}"/>
    <cellStyle name="Normal 6 5 10" xfId="41656"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687" xr:uid="{FF5B9A2B-7DE3-4280-B93C-78C198CE0C53}"/>
    <cellStyle name="Normal 6 5 4_3. Chng in credit spreads" xfId="8345" xr:uid="{6EF73A92-5259-4E3D-AA88-5E1DEB419A73}"/>
    <cellStyle name="Normal 6 5 5" xfId="8346" xr:uid="{C0E55716-E3E0-4317-B35F-D8C5BD81B318}"/>
    <cellStyle name="Normal 6 5 5 2" xfId="36688" xr:uid="{5AFD3189-D2C0-4644-8B25-CAD5A607CCDD}"/>
    <cellStyle name="Normal 6 5 5_AVA DVA EL" xfId="36689" xr:uid="{762245E5-6473-4B77-B345-D9734F747DEF}"/>
    <cellStyle name="Normal 6 5 6" xfId="36690" xr:uid="{7BCF0EFC-1460-4B69-8F10-9F402D63E292}"/>
    <cellStyle name="Normal 6 5 7" xfId="36691" xr:uid="{D213CCCC-A8FE-448C-B579-0F72E9FDD164}"/>
    <cellStyle name="Normal 6 5 8" xfId="41657" xr:uid="{989E96D0-508E-4DD1-96B2-4780F39A9567}"/>
    <cellStyle name="Normal 6 5 9" xfId="41658"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692" xr:uid="{39ADD586-4751-49AD-B46B-C9CD8A418608}"/>
    <cellStyle name="Normal 6 6 4 3" xfId="36693" xr:uid="{E2E7A952-BA96-4095-B3C9-86CE67A4FD82}"/>
    <cellStyle name="Normal 6 6 4_AVA DVA EL" xfId="36694" xr:uid="{B651F2F2-2025-4A8C-A977-6808A641C42E}"/>
    <cellStyle name="Normal 6 6 5" xfId="36695" xr:uid="{3A7F412E-628D-4D10-9CEB-C00E908DD49D}"/>
    <cellStyle name="Normal 6 6 5 2" xfId="36696" xr:uid="{2FA45D9A-5DA5-48CE-98D6-7F40B6258EA5}"/>
    <cellStyle name="Normal 6 6 5_AVA DVA EL" xfId="36697" xr:uid="{BAE391BA-BA7B-47A0-A8FF-7334F0BCD525}"/>
    <cellStyle name="Normal 6 6 6" xfId="36698" xr:uid="{8089CC6B-01B8-45A1-ADAD-6E1B9FA65200}"/>
    <cellStyle name="Normal 6 6 7" xfId="36699"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00" xr:uid="{793C850A-D158-45AF-9957-2337E9D0B27B}"/>
    <cellStyle name="Normal 6 7 4" xfId="36701" xr:uid="{93D5E876-F674-4705-9EBF-7B4F7AFA8EF2}"/>
    <cellStyle name="Normal 6 7 4 2" xfId="36702" xr:uid="{E7792FE5-1A1A-4B2B-96B2-D256D2A0258B}"/>
    <cellStyle name="Normal 6 7 4 3" xfId="36703" xr:uid="{CC5228C1-6837-40D3-AAB0-3D3C6A8810B5}"/>
    <cellStyle name="Normal 6 7 4_AVA DVA EL" xfId="36704" xr:uid="{437C9F32-4B6B-46F0-A39B-8B17D1B2360C}"/>
    <cellStyle name="Normal 6 7 5" xfId="36705" xr:uid="{ABF99B00-E6F2-4120-8AEB-101EA487EE6C}"/>
    <cellStyle name="Normal 6 7 5 2" xfId="36706" xr:uid="{3BA7C640-9B3F-48F5-9AD7-D81D82D1460A}"/>
    <cellStyle name="Normal 6 7 5_AVA DVA EL" xfId="36707" xr:uid="{23883E89-A896-4892-A1B3-03DC3B1CC72D}"/>
    <cellStyle name="Normal 6 7 6" xfId="36708" xr:uid="{7072CB96-0979-41EB-8B4F-27420A36F006}"/>
    <cellStyle name="Normal 6 7 7" xfId="36709"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10" xr:uid="{D6F1BD58-E98E-4667-A967-F548D6D346AE}"/>
    <cellStyle name="Normal 6 8 2 3" xfId="36711" xr:uid="{A808FB8C-6A4F-44F1-85C2-9595D34E753E}"/>
    <cellStyle name="Normal 6 8 2_AVA DVA EL" xfId="36712" xr:uid="{6787A3E9-1716-4273-A13C-37DD8EC90BFA}"/>
    <cellStyle name="Normal 6 8 3" xfId="36713" xr:uid="{1FD5FD6A-9968-4F9C-AFF8-46F903A9FCCC}"/>
    <cellStyle name="Normal 6 8 3 2" xfId="36714" xr:uid="{CB8B773A-0D08-4CF2-BBC4-259F055BE189}"/>
    <cellStyle name="Normal 6 8 3_AVA DVA EL" xfId="36715" xr:uid="{251BBF48-DDFC-46D5-9EFF-B49B1AA1A269}"/>
    <cellStyle name="Normal 6 8 4" xfId="36716" xr:uid="{A136844F-62CA-4ADC-9253-5F080E282134}"/>
    <cellStyle name="Normal 6 8 5" xfId="36717"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18" xr:uid="{35CC80EF-30C9-4F4C-9FC2-6D3E9ACB03F9}"/>
    <cellStyle name="Normal 6 9 2 3" xfId="36719" xr:uid="{054C8CC1-42CB-4126-B429-2276FCE05D42}"/>
    <cellStyle name="Normal 6 9 2_AVA DVA EL" xfId="36720" xr:uid="{CEADEC0C-524E-4A5B-A672-CEC3C899FBFD}"/>
    <cellStyle name="Normal 6 9 3" xfId="36721" xr:uid="{0F160D25-B7C8-4414-BF8D-00546D1ED0C3}"/>
    <cellStyle name="Normal 6 9 3 2" xfId="36722" xr:uid="{2382903B-EB96-436D-A58C-FBBAA644E9B2}"/>
    <cellStyle name="Normal 6 9 3 3" xfId="36723" xr:uid="{A4B84A7A-6840-43E2-840A-1999EC4B99F4}"/>
    <cellStyle name="Normal 6 9 3_AVA DVA EL" xfId="36724" xr:uid="{2EA5D4D5-39C8-45ED-86A4-8318FA05B88C}"/>
    <cellStyle name="Normal 6 9_3. Chng in credit spreads" xfId="8365" xr:uid="{DB90B0C3-A742-483A-984B-8B31A4333AB7}"/>
    <cellStyle name="Normal 6_3. Chng in credit spreads" xfId="8366" xr:uid="{8A5C5AEF-78B0-4924-A029-F228B685B27A}"/>
    <cellStyle name="Normal 60" xfId="36725" xr:uid="{95FEA66A-C3D2-4FB9-BBB6-E8931EC14B2F}"/>
    <cellStyle name="Normal 60 2" xfId="36726" xr:uid="{1B233F82-612D-476D-9A91-E31B3FB373F5}"/>
    <cellStyle name="Normal 60 2 2" xfId="36727" xr:uid="{5A0D15EC-6F21-4610-A103-4D36BC2CA5A8}"/>
    <cellStyle name="Normal 60 2 2 2" xfId="36728" xr:uid="{284E7776-5196-4B19-BC6F-A9DB2BB32130}"/>
    <cellStyle name="Normal 60 2 2 3" xfId="36729" xr:uid="{FAF7B67B-737C-4720-8F71-66CD8E1C173E}"/>
    <cellStyle name="Normal 60 2 2_AVA DVA EL" xfId="36730" xr:uid="{1DE6E253-0633-4CC7-8AC4-72DFE73FA280}"/>
    <cellStyle name="Normal 60 2 3" xfId="36731" xr:uid="{F5D9D9BF-3121-4C9D-9D2B-9189C1E9FC04}"/>
    <cellStyle name="Normal 60 2_AVA DVA EL" xfId="36732" xr:uid="{326C7343-E6EA-48B3-A533-B01C11A8991E}"/>
    <cellStyle name="Normal 60 3" xfId="36733" xr:uid="{47DFCEFC-EB3A-4989-91E7-A148A59A5C33}"/>
    <cellStyle name="Normal 60 3 2" xfId="36734" xr:uid="{50097E47-9A09-4C9B-90DE-8AF5D13AD124}"/>
    <cellStyle name="Normal 60 3 3" xfId="36735" xr:uid="{C2BBA72E-069F-4B87-A038-29E86CFC2C86}"/>
    <cellStyle name="Normal 60 3_AVA DVA EL" xfId="36736" xr:uid="{4B9B0BF9-13CF-4CB5-BF40-F7E641D9E0DF}"/>
    <cellStyle name="Normal 60 4" xfId="36737" xr:uid="{85486F5E-7AC0-42D2-901F-96ABA498FC28}"/>
    <cellStyle name="Normal 60 4 2" xfId="36738" xr:uid="{FBBB9D88-D3D3-4D8F-82AA-AB4AF562AEAC}"/>
    <cellStyle name="Normal 60 4 3" xfId="36739" xr:uid="{64851223-4EAA-43FF-BCD9-51678D0FCBA9}"/>
    <cellStyle name="Normal 60 4_AVA DVA EL" xfId="36740" xr:uid="{A2708B30-1129-4874-9D4E-4641641A615F}"/>
    <cellStyle name="Normal 60 5" xfId="36741" xr:uid="{34081D58-1495-43CE-9DD0-B42D6C89D0A7}"/>
    <cellStyle name="Normal 60 5 2" xfId="36742" xr:uid="{1CF09B03-E571-4AF4-B39B-8839A112D98C}"/>
    <cellStyle name="Normal 60 5 3" xfId="36743" xr:uid="{C7C0C5C8-BEEB-4AD7-9DE4-C1E38FC2A3FE}"/>
    <cellStyle name="Normal 60 5_AVA DVA EL" xfId="36744" xr:uid="{FFC31F73-E759-481C-A851-B0E3B5DB5719}"/>
    <cellStyle name="Normal 60 6" xfId="36745" xr:uid="{CE312079-E11A-4477-8F40-D59D7F15A42D}"/>
    <cellStyle name="Normal 60 6 2" xfId="36746" xr:uid="{2575EAD9-44D2-4F91-A1F3-7CEC31F6B7B1}"/>
    <cellStyle name="Normal 60 6 3" xfId="36747" xr:uid="{DC789E54-8456-467E-AD54-5DD493AB86A1}"/>
    <cellStyle name="Normal 60 6_AVA DVA EL" xfId="36748" xr:uid="{6B6C24DE-BB4E-4377-8BD5-33AFF48A3004}"/>
    <cellStyle name="Normal 60 7" xfId="36749" xr:uid="{01C0F2D2-6F8C-4283-952B-CA926CF9F1A4}"/>
    <cellStyle name="Normal 60_4Q16" xfId="36750" xr:uid="{E09326D4-BD2E-4FE9-89DB-BD9DF9FB5E6A}"/>
    <cellStyle name="Normal 61" xfId="36751" xr:uid="{4AE3C091-9E6C-4E74-8CC6-8A2A6C50FBE6}"/>
    <cellStyle name="Normal 61 2" xfId="36752" xr:uid="{35C57B6F-5728-4C48-9910-1605CEE23ECD}"/>
    <cellStyle name="Normal 61 2 2" xfId="36753" xr:uid="{F19B1112-328C-4078-9A57-9B8FDE79E93E}"/>
    <cellStyle name="Normal 61 2 2 2" xfId="36754" xr:uid="{AE7FA8E3-5C72-4DE4-9F74-F18481EFEC17}"/>
    <cellStyle name="Normal 61 2 2_AVA DVA EL" xfId="36755" xr:uid="{45B993A6-4617-46BB-BF1B-35241AC4C58B}"/>
    <cellStyle name="Normal 61 2 3" xfId="36756" xr:uid="{6A86AD84-1C3C-4251-81CA-FB670FD10805}"/>
    <cellStyle name="Normal 61 2 3 2" xfId="36757" xr:uid="{4A9C47F5-7955-4547-9B19-D57F2FA4831C}"/>
    <cellStyle name="Normal 61 2 3 3" xfId="36758" xr:uid="{C3E81A6B-0FEC-40EF-9328-8EC98A3A398F}"/>
    <cellStyle name="Normal 61 2 3_AVA DVA EL" xfId="36759" xr:uid="{A0770EB9-D942-4FF4-A12A-DF3421857E68}"/>
    <cellStyle name="Normal 61 2 4" xfId="36760" xr:uid="{432E42AC-8CE1-41A7-B0A2-351D69D9DC91}"/>
    <cellStyle name="Normal 61 2_4Q16" xfId="36761" xr:uid="{CEBEA120-CBD0-4AF4-AC12-194C543866A6}"/>
    <cellStyle name="Normal 61 3" xfId="36762" xr:uid="{E843D202-EA06-47DE-BE4C-2225DD9A3F10}"/>
    <cellStyle name="Normal 61 3 2" xfId="36763" xr:uid="{ABB367C1-CC99-443B-8EBE-B6041099342E}"/>
    <cellStyle name="Normal 61 3 2 2" xfId="36764" xr:uid="{87C9A690-0639-4D72-9699-5A82DED6A61F}"/>
    <cellStyle name="Normal 61 3 2 3" xfId="36765" xr:uid="{81C2AB81-8FF2-4542-A252-70C1BB1038B3}"/>
    <cellStyle name="Normal 61 3 2_AVA DVA EL" xfId="36766" xr:uid="{EC1FB7FF-227F-49F5-B942-27CDB62E9579}"/>
    <cellStyle name="Normal 61 3 3" xfId="36767" xr:uid="{DB63C128-AA5B-4D3A-8AAD-DBC0953F97CB}"/>
    <cellStyle name="Normal 61 3_AVA DVA EL" xfId="36768" xr:uid="{C0732FD0-1E0D-4497-87F1-480587186202}"/>
    <cellStyle name="Normal 61 4" xfId="36769" xr:uid="{1C21EC74-B732-4C91-8577-433F5AB5174C}"/>
    <cellStyle name="Normal 61 4 2" xfId="36770" xr:uid="{FC91218A-FC3B-41A9-8B9E-6DF3E11E1EC8}"/>
    <cellStyle name="Normal 61 4_AVA DVA EL" xfId="36771" xr:uid="{54C07F18-0C81-4FCD-8F5B-FFD5641E3443}"/>
    <cellStyle name="Normal 61 5" xfId="36772" xr:uid="{89A429F8-4DA8-47E4-840F-93FC53EED4E7}"/>
    <cellStyle name="Normal 61 5 2" xfId="36773" xr:uid="{918CE1E1-5ECA-4B97-B840-8A495EBFDC32}"/>
    <cellStyle name="Normal 61 5 3" xfId="36774" xr:uid="{5AD04D26-19F6-46D4-9DBA-5C9D849804C4}"/>
    <cellStyle name="Normal 61 5_AVA DVA EL" xfId="36775" xr:uid="{3C56C2C5-4CB1-470B-969D-27CB9B27AFF5}"/>
    <cellStyle name="Normal 61 6" xfId="36776" xr:uid="{6E6DB4D6-2A76-426C-A4A6-9B8E2CF2F957}"/>
    <cellStyle name="Normal 61 6 2" xfId="36777" xr:uid="{C9F91E8C-B479-4025-AFDA-ED3872576713}"/>
    <cellStyle name="Normal 61 6 3" xfId="36778" xr:uid="{B130ADCE-B68C-4830-9FF0-F800BB405F0F}"/>
    <cellStyle name="Normal 61 6_AVA DVA EL" xfId="36779" xr:uid="{DEB409C1-11DA-4FD5-950E-D19DA154C159}"/>
    <cellStyle name="Normal 61 7" xfId="36780" xr:uid="{5A488905-B810-4153-B3B9-5DC52F70FF71}"/>
    <cellStyle name="Normal 61_4Q16" xfId="36781" xr:uid="{3EABC09C-CB38-49EA-8225-6990F50927BD}"/>
    <cellStyle name="Normal 62" xfId="36782" xr:uid="{5653285D-27A9-435D-B838-7EDA0DCBBCAE}"/>
    <cellStyle name="Normal 62 2" xfId="36783" xr:uid="{550BD090-6383-4846-BA7E-B03D5FC29ACD}"/>
    <cellStyle name="Normal 62 2 2" xfId="36784" xr:uid="{955ED937-EB10-4177-B37E-E5786FB95E0C}"/>
    <cellStyle name="Normal 62 2 2 2" xfId="36785" xr:uid="{38182A11-E67D-4858-ADA1-981782A19E98}"/>
    <cellStyle name="Normal 62 2 2 3" xfId="36786" xr:uid="{B0DF9D89-30B2-4E5A-AFE7-959BB08EAD06}"/>
    <cellStyle name="Normal 62 2 2_AVA DVA EL" xfId="36787" xr:uid="{1E4536D7-BA5F-469A-9F9D-F1A1D51EF300}"/>
    <cellStyle name="Normal 62 2 3" xfId="36788" xr:uid="{10A5FC2A-815C-4FB7-A2C9-A04ADA743A8D}"/>
    <cellStyle name="Normal 62 2_AVA DVA EL" xfId="36789" xr:uid="{C2B14D70-743C-4805-96FF-E92C575C85FA}"/>
    <cellStyle name="Normal 62 3" xfId="36790" xr:uid="{BFB3C22A-6780-4E2A-94E7-8E1B26B9A36D}"/>
    <cellStyle name="Normal 62 3 2" xfId="36791" xr:uid="{FB4DD9AA-FE5A-478A-B255-EC48FFB70CD3}"/>
    <cellStyle name="Normal 62 3 3" xfId="36792" xr:uid="{6AF95BB7-CF5B-49AD-8FE1-0ED116F02023}"/>
    <cellStyle name="Normal 62 3_AVA DVA EL" xfId="36793" xr:uid="{20A19AB5-C9DC-41A8-BD44-A60383CACC5F}"/>
    <cellStyle name="Normal 62 4" xfId="36794" xr:uid="{E6372D98-8140-4183-A905-D7BF3725C02F}"/>
    <cellStyle name="Normal 62 4 2" xfId="36795" xr:uid="{DA779447-ECFA-4EA4-A5C9-F61106552DE9}"/>
    <cellStyle name="Normal 62 4 3" xfId="36796" xr:uid="{201AEE86-E69B-4441-97A5-10290E747196}"/>
    <cellStyle name="Normal 62 4_AVA DVA EL" xfId="36797" xr:uid="{1807139A-43FD-47CA-A5C7-D9F361664762}"/>
    <cellStyle name="Normal 62 5" xfId="36798" xr:uid="{3099D46A-9BD1-4EF2-ACCD-84ADB26A5E09}"/>
    <cellStyle name="Normal 62 5 2" xfId="36799" xr:uid="{2CD577D0-9211-4B7F-8E76-A21565001476}"/>
    <cellStyle name="Normal 62 5 3" xfId="36800" xr:uid="{453FEDDC-2D03-4D0C-9903-41C12D5E79B4}"/>
    <cellStyle name="Normal 62 5_AVA DVA EL" xfId="36801" xr:uid="{083143FB-6E49-4AB3-BCFA-1249517CBA4C}"/>
    <cellStyle name="Normal 62 6" xfId="36802" xr:uid="{A34AC434-892C-4874-821B-7EAA3DFB8D9D}"/>
    <cellStyle name="Normal 62 6 2" xfId="36803" xr:uid="{C2669B84-6E46-48A5-9E9E-AE9908197F78}"/>
    <cellStyle name="Normal 62 6 3" xfId="36804" xr:uid="{5F76EC1F-C226-4684-9709-F1DA3AD86559}"/>
    <cellStyle name="Normal 62 6_AVA DVA EL" xfId="36805" xr:uid="{2636E096-7CD7-4A01-A564-4F643CDABF22}"/>
    <cellStyle name="Normal 62 7" xfId="36806" xr:uid="{1A69A31F-076C-4274-AE52-39C02E72CC57}"/>
    <cellStyle name="Normal 62_4Q16" xfId="36807" xr:uid="{512BDFFE-EEFC-45EE-9919-667A711C52E6}"/>
    <cellStyle name="Normal 63" xfId="36808" xr:uid="{153B48C0-7CE4-423C-9F10-4623FBB5E1BE}"/>
    <cellStyle name="Normal 63 2" xfId="36809" xr:uid="{E241A3BA-BD56-4523-9350-5B4152729EC8}"/>
    <cellStyle name="Normal 63 2 2" xfId="36810" xr:uid="{83087C70-523D-4815-8E88-B00EE44946DC}"/>
    <cellStyle name="Normal 63 2 2 2" xfId="36811" xr:uid="{6A596BB5-5FF2-4C76-9262-5648F4E86293}"/>
    <cellStyle name="Normal 63 2 2 3" xfId="36812" xr:uid="{E301654B-E9B2-45F1-83F1-49524D4D662B}"/>
    <cellStyle name="Normal 63 2 2_AVA DVA EL" xfId="36813" xr:uid="{1C9E9FBB-383F-4243-A053-312A2431AACD}"/>
    <cellStyle name="Normal 63 2 3" xfId="36814" xr:uid="{79984C74-0CF8-472A-94C4-B121186C90B1}"/>
    <cellStyle name="Normal 63 2 4" xfId="36815" xr:uid="{D7969DEC-79D1-4BEF-98A4-6ECA01BF402B}"/>
    <cellStyle name="Normal 63 2_AVA DVA EL" xfId="36816" xr:uid="{331CCB5B-9512-457A-9D51-7643EA55E3B8}"/>
    <cellStyle name="Normal 63 3" xfId="36817" xr:uid="{7EB594D6-13DC-4ABD-86D9-08EB58CB2B85}"/>
    <cellStyle name="Normal 63 3 2" xfId="36818" xr:uid="{EF66315F-0AA4-462D-BEE0-A20E6243E5C6}"/>
    <cellStyle name="Normal 63 3 3" xfId="36819" xr:uid="{FD967406-337B-4CF3-B92F-1E92E326DCC5}"/>
    <cellStyle name="Normal 63 3_AVA DVA EL" xfId="36820" xr:uid="{401DE82C-7C5B-4127-898B-C6D278867C09}"/>
    <cellStyle name="Normal 63 4" xfId="36821" xr:uid="{CA701A78-96F8-4278-A69D-41C39EF352FB}"/>
    <cellStyle name="Normal 63 4 2" xfId="36822" xr:uid="{198ADFCE-41DC-4562-A18A-6D019EBBA655}"/>
    <cellStyle name="Normal 63 4 3" xfId="36823" xr:uid="{B95C8504-73A5-4E9F-9060-66B0D7BC5D3C}"/>
    <cellStyle name="Normal 63 4_AVA DVA EL" xfId="36824" xr:uid="{D02DB310-7EFF-4784-A4ED-D5C16B3CD354}"/>
    <cellStyle name="Normal 63 5" xfId="36825" xr:uid="{79A32898-F67A-4C36-B9BE-FB26A8259B5F}"/>
    <cellStyle name="Normal 63 5 2" xfId="36826" xr:uid="{B99B943D-5BC5-4738-B61D-E4F0D7C5FAA2}"/>
    <cellStyle name="Normal 63 5 3" xfId="36827" xr:uid="{B6B277E4-E3DE-408F-883E-FCC019998E7D}"/>
    <cellStyle name="Normal 63 5_AVA DVA EL" xfId="36828" xr:uid="{D9DF7360-A4B2-490C-8814-2225DF812FBE}"/>
    <cellStyle name="Normal 63 6" xfId="36829" xr:uid="{EA32FEE9-CA46-4156-AC1B-4730CBDB5846}"/>
    <cellStyle name="Normal 63_AVA DVA EL" xfId="36830" xr:uid="{1744690A-20A7-48A6-A4C4-6BC6A0395DDF}"/>
    <cellStyle name="Normal 64" xfId="36831" xr:uid="{CEA96478-18A8-4BEE-9701-5A9E96C6B45B}"/>
    <cellStyle name="Normal 64 2" xfId="36832" xr:uid="{DAFEC949-A2F7-4867-9026-A3C3120C798C}"/>
    <cellStyle name="Normal 64 2 2" xfId="36833" xr:uid="{D84A5986-843E-4764-A670-E59937138B74}"/>
    <cellStyle name="Normal 64 2 2 2" xfId="36834" xr:uid="{2F54829B-845A-4F40-BBB6-69C4B2FA58E6}"/>
    <cellStyle name="Normal 64 2 2 3" xfId="36835" xr:uid="{E650ADC6-2683-45ED-93E1-8CAF11A5EC85}"/>
    <cellStyle name="Normal 64 2 2_AVA DVA EL" xfId="36836" xr:uid="{3E160C23-33A5-485E-8584-922522859241}"/>
    <cellStyle name="Normal 64 2 3" xfId="36837" xr:uid="{3F5B1BB2-8713-43B7-A5B1-13C2A64C0846}"/>
    <cellStyle name="Normal 64 2_AVA DVA EL" xfId="36838" xr:uid="{55D1E896-A6CB-434D-9D6B-C86985D08E65}"/>
    <cellStyle name="Normal 64 3" xfId="36839" xr:uid="{CB4C60C8-7EE6-44F7-96FE-E9DFE0BF92CE}"/>
    <cellStyle name="Normal 64 3 2" xfId="36840" xr:uid="{B7AC938A-B69B-446A-9F0C-81DFE68A7FC2}"/>
    <cellStyle name="Normal 64 3 3" xfId="36841" xr:uid="{45118216-05C3-4E93-92D0-9BF4F5CB353D}"/>
    <cellStyle name="Normal 64 3_AVA DVA EL" xfId="36842" xr:uid="{FC79CB32-1CD3-454B-BD66-735207758ADC}"/>
    <cellStyle name="Normal 64 4" xfId="36843" xr:uid="{EAE9377F-526D-400F-9D56-06BCE4DD428A}"/>
    <cellStyle name="Normal 64 4 2" xfId="36844" xr:uid="{FFFB607D-5581-4D14-870A-5896994F1927}"/>
    <cellStyle name="Normal 64 4 3" xfId="36845" xr:uid="{32B3093C-DC16-4A22-B9AB-CED9DC5D523C}"/>
    <cellStyle name="Normal 64 4_AVA DVA EL" xfId="36846" xr:uid="{8C181B40-0C78-42B4-A552-41C4ED7263CA}"/>
    <cellStyle name="Normal 64 5" xfId="36847" xr:uid="{E16B28FC-83EC-439C-970D-7511B8A46AAF}"/>
    <cellStyle name="Normal 64 5 2" xfId="36848" xr:uid="{2F47D474-1467-4741-99E9-05FF999DA112}"/>
    <cellStyle name="Normal 64 5 3" xfId="36849" xr:uid="{96E3EA47-7C04-45FD-8983-8215771DBF49}"/>
    <cellStyle name="Normal 64 5_AVA DVA EL" xfId="36850" xr:uid="{616F091D-3431-4593-854A-8568951D4085}"/>
    <cellStyle name="Normal 64 6" xfId="36851" xr:uid="{52770E80-0E3E-442A-A6A8-D1ECA3EA0EFF}"/>
    <cellStyle name="Normal 64 6 2" xfId="36852" xr:uid="{D5A4EC5A-0348-45D6-9E58-FE7865338B8B}"/>
    <cellStyle name="Normal 64 6 3" xfId="36853" xr:uid="{DFB28115-7669-42F1-9C9E-FB2299527A88}"/>
    <cellStyle name="Normal 64 6_AVA DVA EL" xfId="36854" xr:uid="{1F94D07F-6AE1-4AE6-8966-B4B3D8649F6F}"/>
    <cellStyle name="Normal 64 7" xfId="36855" xr:uid="{49CB64E0-CCA1-42FF-8354-A1BB71A12EC2}"/>
    <cellStyle name="Normal 64_4Q16" xfId="36856" xr:uid="{3BC7C157-616A-4608-A2CB-59DEE78AB1E8}"/>
    <cellStyle name="Normal 65" xfId="36857" xr:uid="{16194D51-72F3-4855-8F91-FB882DDDF725}"/>
    <cellStyle name="Normal 65 2" xfId="36858" xr:uid="{B7A4167B-979C-4AA2-A489-0ACD2E213FB9}"/>
    <cellStyle name="Normal 65 2 2" xfId="36859" xr:uid="{741E3329-313C-48B6-9E19-5B992671C232}"/>
    <cellStyle name="Normal 65 2 3" xfId="36860" xr:uid="{7F975FD4-9CF0-4624-AB8A-63936E195BF6}"/>
    <cellStyle name="Normal 65 2_AVA DVA EL" xfId="36861" xr:uid="{BA9F8414-2A8C-40A3-A8F0-F9BDAB02E7EE}"/>
    <cellStyle name="Normal 65 3" xfId="36862" xr:uid="{30D7BB19-354B-458A-9E27-419428571B3F}"/>
    <cellStyle name="Normal 65 3 2" xfId="36863" xr:uid="{B5E36FF8-D4AE-42D0-A1C8-03EAE37AD50F}"/>
    <cellStyle name="Normal 65 3 3" xfId="36864" xr:uid="{295F23D8-C16B-4651-8B0E-B512B21927C5}"/>
    <cellStyle name="Normal 65 3_AVA DVA EL" xfId="36865" xr:uid="{E5667055-A70F-4C94-B01F-981BC4237ADE}"/>
    <cellStyle name="Normal 65 4" xfId="36866" xr:uid="{902E5D51-08B6-48F4-BAE1-17AB0E6C7CFF}"/>
    <cellStyle name="Normal 65 4 2" xfId="36867" xr:uid="{AB9475F1-E40D-432E-ADB8-0037FFBA11DB}"/>
    <cellStyle name="Normal 65 4 3" xfId="36868" xr:uid="{0CDAB1FC-5DA5-4422-AEC8-65D8F0CB2F61}"/>
    <cellStyle name="Normal 65 4_AVA DVA EL" xfId="36869" xr:uid="{82F2F927-FAFA-4C62-AF78-032BB05A6F1B}"/>
    <cellStyle name="Normal 65 5" xfId="36870" xr:uid="{E3D6717E-10A4-423D-BD4C-7CC630CACB91}"/>
    <cellStyle name="Normal 65 5 2" xfId="36871" xr:uid="{95DA8913-272C-4F66-82B2-5723D397507A}"/>
    <cellStyle name="Normal 65 5 3" xfId="36872" xr:uid="{E8A9BDC2-AAE7-41CD-8946-91915C13DF26}"/>
    <cellStyle name="Normal 65 5_AVA DVA EL" xfId="36873" xr:uid="{168513F9-358C-4463-B80A-9767EB5886E2}"/>
    <cellStyle name="Normal 65 6" xfId="36874" xr:uid="{70D10CB3-DD35-4B51-BD22-BA414882FB33}"/>
    <cellStyle name="Normal 65 6 2" xfId="36875" xr:uid="{D06D0D01-DC44-4A0E-A13A-36C4A8C1C3F0}"/>
    <cellStyle name="Normal 65 6 3" xfId="36876" xr:uid="{352F08DB-9525-4C8C-A7AB-632A693E6478}"/>
    <cellStyle name="Normal 65 6_AVA DVA EL" xfId="36877" xr:uid="{3677FF06-2D75-48CD-860F-7CBC3EF425B8}"/>
    <cellStyle name="Normal 65 7" xfId="36878" xr:uid="{BA9E5C9E-4D40-4027-9FCD-F0A825C5BDFC}"/>
    <cellStyle name="Normal 65_AVA DVA EL" xfId="36879" xr:uid="{EA856624-6BD7-421A-A55F-FA1D49F384C1}"/>
    <cellStyle name="Normal 66" xfId="36880" xr:uid="{C7C38201-A92F-416B-A44D-3E84CD16DCC0}"/>
    <cellStyle name="Normal 66 2" xfId="36881" xr:uid="{12DD86C4-540C-4B2E-B5A2-1FF78F9CB1EC}"/>
    <cellStyle name="Normal 66 2 2" xfId="36882" xr:uid="{FB6A63C4-142B-4E55-8F31-87CE64D86026}"/>
    <cellStyle name="Normal 66 2 2 2" xfId="36883" xr:uid="{1D2DA4AB-F1A7-4173-9003-2B3C9942DA70}"/>
    <cellStyle name="Normal 66 2 2 3" xfId="36884" xr:uid="{A3956051-BEB9-4A27-8DC7-891EF1A40EDB}"/>
    <cellStyle name="Normal 66 2 2_AVA DVA EL" xfId="36885" xr:uid="{2413D587-A6BE-4DCE-A897-3EDFE512BF5D}"/>
    <cellStyle name="Normal 66 2 3" xfId="36886" xr:uid="{B60F8CDD-D919-4366-9B4E-90C77A99C907}"/>
    <cellStyle name="Normal 66 2_AVA DVA EL" xfId="36887" xr:uid="{D02D8A6F-B4F5-4708-9015-5A1C25B49535}"/>
    <cellStyle name="Normal 66 3" xfId="36888" xr:uid="{8A3714DA-305A-40B4-B370-6DEAB7FA9887}"/>
    <cellStyle name="Normal 66 3 2" xfId="36889" xr:uid="{8A9B3C02-FDAE-48AA-A93E-AA47E9F9A1FF}"/>
    <cellStyle name="Normal 66 3 3" xfId="36890" xr:uid="{55D843BC-CD0A-4D40-9F86-C8A1626AEF71}"/>
    <cellStyle name="Normal 66 3_AVA DVA EL" xfId="36891" xr:uid="{015841AA-C338-472F-84E1-591C84B29739}"/>
    <cellStyle name="Normal 66 4" xfId="36892" xr:uid="{98C7F070-7E15-4F03-BCA1-5D71A0E20985}"/>
    <cellStyle name="Normal 66 4 2" xfId="36893" xr:uid="{A01289C6-00D0-4F80-8814-D7F6E0DD1994}"/>
    <cellStyle name="Normal 66 4 3" xfId="36894" xr:uid="{71555F67-EB1E-41A6-9E8C-0BD256076466}"/>
    <cellStyle name="Normal 66 4_AVA DVA EL" xfId="36895" xr:uid="{76BFB8B7-C3CB-4EC4-91E2-C4D7F143B88D}"/>
    <cellStyle name="Normal 66 5" xfId="36896" xr:uid="{B55C3EF4-145C-4A4B-9E5D-400AD0CF99CD}"/>
    <cellStyle name="Normal 66 5 2" xfId="36897" xr:uid="{3CC835A7-993D-4273-8700-4F1299ECBD70}"/>
    <cellStyle name="Normal 66 5 3" xfId="36898" xr:uid="{AA37C976-70B9-450C-9F27-3D6EFBEEF059}"/>
    <cellStyle name="Normal 66 5_AVA DVA EL" xfId="36899" xr:uid="{CF874C87-1FB3-441C-AB32-87CC6E945E30}"/>
    <cellStyle name="Normal 66 6" xfId="36900" xr:uid="{F1E8D360-A2E9-4F05-912A-20B829CED21A}"/>
    <cellStyle name="Normal 66 6 2" xfId="36901" xr:uid="{694E5D49-D9A3-4032-BB61-E6879C8F8951}"/>
    <cellStyle name="Normal 66 6 3" xfId="36902" xr:uid="{62724BB3-C004-4DBF-9415-C38F021CBF7E}"/>
    <cellStyle name="Normal 66 6_AVA DVA EL" xfId="36903" xr:uid="{86D8F52D-D270-4549-9D3B-68A8B13CBB9E}"/>
    <cellStyle name="Normal 66 7" xfId="36904" xr:uid="{17249A6F-5F93-4589-BEB1-F285EF3A414B}"/>
    <cellStyle name="Normal 66_4Q16" xfId="36905" xr:uid="{37981FD8-125A-4385-BB8F-CFEEB871BD21}"/>
    <cellStyle name="Normal 67" xfId="36906" xr:uid="{E3A65B2A-F2F5-476D-B8DC-37202F532519}"/>
    <cellStyle name="Normal 67 2" xfId="36907" xr:uid="{51357D80-AE7C-440B-A38B-6B58D50FB940}"/>
    <cellStyle name="Normal 67 2 2" xfId="36908" xr:uid="{5DC2AD06-0594-44DA-9740-017C0DEA5899}"/>
    <cellStyle name="Normal 67 2 2 2" xfId="36909" xr:uid="{98232611-23A0-404F-BBAE-78446AD23255}"/>
    <cellStyle name="Normal 67 2 2 3" xfId="36910" xr:uid="{08A5B94B-6819-4065-8210-AFE554190C56}"/>
    <cellStyle name="Normal 67 2 2_AVA DVA EL" xfId="36911" xr:uid="{C447B360-426F-4BEA-876C-6943CB45453C}"/>
    <cellStyle name="Normal 67 2 3" xfId="36912" xr:uid="{AF119E0B-AC0C-46E4-9C4A-31302C8AF803}"/>
    <cellStyle name="Normal 67 2_AVA DVA EL" xfId="36913" xr:uid="{3AFAAD80-EDDD-45DB-B0A9-F1A891EA83CE}"/>
    <cellStyle name="Normal 67 3" xfId="36914" xr:uid="{DBD9957B-AA15-49D3-A0A1-498FC9EC864A}"/>
    <cellStyle name="Normal 67 3 2" xfId="36915" xr:uid="{F6AA36D1-0F8B-4027-BAEF-D14874E04DEE}"/>
    <cellStyle name="Normal 67 3 3" xfId="36916" xr:uid="{2B856EFC-8A57-4FD1-B283-B17E02877CA2}"/>
    <cellStyle name="Normal 67 3_AVA DVA EL" xfId="36917" xr:uid="{EA5E3EFA-16E2-428A-B248-A3C61BF0EFD5}"/>
    <cellStyle name="Normal 67 4" xfId="36918" xr:uid="{0FA72304-32FB-463A-8B44-BC667C8BFCCE}"/>
    <cellStyle name="Normal 67 4 2" xfId="36919" xr:uid="{98633FCB-375E-4CDA-8887-D7B9CB36C9FF}"/>
    <cellStyle name="Normal 67 4 3" xfId="36920" xr:uid="{C5323891-7E30-4326-B076-3D347CEF8A75}"/>
    <cellStyle name="Normal 67 4_AVA DVA EL" xfId="36921" xr:uid="{476C55BB-503D-4E4E-AA3F-4230F8447B24}"/>
    <cellStyle name="Normal 67 5" xfId="36922" xr:uid="{BBF3E55E-BAF9-4C1D-876C-2C3A673BE98B}"/>
    <cellStyle name="Normal 67 5 2" xfId="36923" xr:uid="{8F48A48E-E0FF-4E6F-AB10-783BA5DA489B}"/>
    <cellStyle name="Normal 67 5 3" xfId="36924" xr:uid="{BBC31427-9842-42FE-B902-6FAA8AEAD712}"/>
    <cellStyle name="Normal 67 5_AVA DVA EL" xfId="36925" xr:uid="{100474B7-C7E1-4B9D-9A63-69538B41E57E}"/>
    <cellStyle name="Normal 67 6" xfId="36926" xr:uid="{87A77220-2438-4AC0-8948-734CC8986331}"/>
    <cellStyle name="Normal 67 6 2" xfId="36927" xr:uid="{4F8E1CB5-93EC-4C2C-A8D1-A8754B9A6CD1}"/>
    <cellStyle name="Normal 67 6 3" xfId="36928" xr:uid="{C0661645-8AA7-4BD0-8944-96208D4B21C7}"/>
    <cellStyle name="Normal 67 6_AVA DVA EL" xfId="36929" xr:uid="{D8DC132B-1327-4BF1-ABD4-F85E0284C166}"/>
    <cellStyle name="Normal 67 7" xfId="36930" xr:uid="{8C0D4EB8-A6D4-441B-9102-12C929F2390D}"/>
    <cellStyle name="Normal 67_4Q16" xfId="36931" xr:uid="{89D395A4-00D2-4241-8EC3-A6ABE9B966FC}"/>
    <cellStyle name="Normal 68" xfId="36932" xr:uid="{77827FFD-9D7C-4F06-947F-77E409C55D6F}"/>
    <cellStyle name="Normal 68 2" xfId="36933" xr:uid="{199E55AF-29D8-4C32-9AE0-ED5DE6FD0F10}"/>
    <cellStyle name="Normal 68 2 2" xfId="36934" xr:uid="{04A61158-D79B-493B-8817-64C5684C68DD}"/>
    <cellStyle name="Normal 68 2 3" xfId="36935" xr:uid="{B7EBEB16-2C26-4B4E-88E3-94000382EDF8}"/>
    <cellStyle name="Normal 68 2_AVA DVA EL" xfId="36936" xr:uid="{8C540392-A2E1-4AB9-99E8-979BE05CDC50}"/>
    <cellStyle name="Normal 68 3" xfId="36937" xr:uid="{5806E97F-997D-413E-849A-5DF3C1B1DDCF}"/>
    <cellStyle name="Normal 68 3 2" xfId="36938" xr:uid="{8684C9F4-F641-431B-B7DB-C6F05C1EA297}"/>
    <cellStyle name="Normal 68 3 3" xfId="36939" xr:uid="{409CB931-ECE6-4522-935D-0CCDBDCF0FB3}"/>
    <cellStyle name="Normal 68 3_AVA DVA EL" xfId="36940" xr:uid="{FE5BFFA3-AC36-4744-9867-92EAA91ED7F9}"/>
    <cellStyle name="Normal 68 4" xfId="36941" xr:uid="{16779E48-9BD0-4B82-8200-7AFC24A37555}"/>
    <cellStyle name="Normal 68 4 2" xfId="36942" xr:uid="{B0BDE29E-4E1F-48D8-AF19-594B7DD87AFB}"/>
    <cellStyle name="Normal 68 4 3" xfId="36943" xr:uid="{ECB67BD1-900B-45B5-90F5-AB93108EA25D}"/>
    <cellStyle name="Normal 68 4_AVA DVA EL" xfId="36944" xr:uid="{F5C51DFC-D9A2-4780-9E35-D114277D3EF9}"/>
    <cellStyle name="Normal 68 5" xfId="36945" xr:uid="{E418DBAE-2548-4607-9123-A6BA0397F620}"/>
    <cellStyle name="Normal 68 5 2" xfId="36946" xr:uid="{DA92B257-3494-4CD3-BADF-ED04FE4DBEFA}"/>
    <cellStyle name="Normal 68 5 3" xfId="36947" xr:uid="{003AEB4A-8CC0-49C6-9FA4-A5559B97F50D}"/>
    <cellStyle name="Normal 68 5_AVA DVA EL" xfId="36948" xr:uid="{0B0256DD-0901-4B24-A89C-214203DEDDFF}"/>
    <cellStyle name="Normal 68 6" xfId="36949" xr:uid="{4B15F608-B886-404F-83ED-F529F0E3FE39}"/>
    <cellStyle name="Normal 68 6 2" xfId="36950" xr:uid="{E634171C-1EDC-46BC-B0B3-62C9181EBEEF}"/>
    <cellStyle name="Normal 68 6 3" xfId="36951" xr:uid="{D6C0942F-EB37-479A-B64A-308044AB82DE}"/>
    <cellStyle name="Normal 68 6_AVA DVA EL" xfId="36952" xr:uid="{FD508D4F-8E79-4914-9CD3-A22859AC1280}"/>
    <cellStyle name="Normal 68 7" xfId="36953" xr:uid="{8E1E72CB-6CB0-47B6-89DB-C71505B856EF}"/>
    <cellStyle name="Normal 68_AVA DVA EL" xfId="36954" xr:uid="{DE6CAE05-AF23-452F-B9A4-54ADD70368CC}"/>
    <cellStyle name="Normal 69" xfId="36955" xr:uid="{2EFF6E70-11FB-455A-AA6B-4E3C879CE000}"/>
    <cellStyle name="Normal 69 2" xfId="36956" xr:uid="{626A12EA-C1B7-447B-837E-0400BD888B25}"/>
    <cellStyle name="Normal 69 2 2" xfId="36957" xr:uid="{27CDABF0-5EF5-420A-A510-314836EF0B57}"/>
    <cellStyle name="Normal 69 2 3" xfId="36958" xr:uid="{FC43D0F2-1D5C-4DDA-B46E-26E188CFB642}"/>
    <cellStyle name="Normal 69 2_AVA DVA EL" xfId="36959" xr:uid="{F761BE90-C53A-4631-A956-580D14CCDA04}"/>
    <cellStyle name="Normal 69 3" xfId="36960" xr:uid="{53067E40-F2D8-4D8C-9CFC-D72F77B44BDA}"/>
    <cellStyle name="Normal 69 3 2" xfId="36961" xr:uid="{F431269F-AD2B-41C4-B86D-1B7C92DEEB0D}"/>
    <cellStyle name="Normal 69 3 3" xfId="36962" xr:uid="{890700F4-B1AF-412A-B69F-9C2B93A91A4A}"/>
    <cellStyle name="Normal 69 3_AVA DVA EL" xfId="36963" xr:uid="{DE37B966-06BF-4600-BF46-073733B26CBA}"/>
    <cellStyle name="Normal 69 4" xfId="36964" xr:uid="{0D865AA8-D025-4ED8-8E5E-5195747AB069}"/>
    <cellStyle name="Normal 69_AVA DVA EL" xfId="36965" xr:uid="{259FC7D0-82E0-4749-89EB-B01ADF49B4FD}"/>
    <cellStyle name="Normal 7" xfId="8367" xr:uid="{87394156-9DC7-48E3-832A-22AB47D5B6DD}"/>
    <cellStyle name="Normal 7 10" xfId="36966" xr:uid="{725B631A-7DE9-475D-96EB-2325E94D5B50}"/>
    <cellStyle name="Normal 7 10 2" xfId="36967" xr:uid="{447699A1-5CF9-4A27-B116-6072B1271021}"/>
    <cellStyle name="Normal 7 10 2 2" xfId="36968" xr:uid="{0176566F-1077-41AD-956A-092BA7E467B9}"/>
    <cellStyle name="Normal 7 10 2 3" xfId="36969" xr:uid="{A22EB57A-69CE-498D-B288-E593A80C8CDF}"/>
    <cellStyle name="Normal 7 10 2_AVA DVA EL" xfId="36970" xr:uid="{4F85C2BB-31C2-44F5-8866-ACD4F0BA925D}"/>
    <cellStyle name="Normal 7 10 3" xfId="36971" xr:uid="{8ED958D0-D8F4-431E-BBF5-A02FBBD3A6F2}"/>
    <cellStyle name="Normal 7 10_AVA DVA EL" xfId="36972" xr:uid="{39E341A3-6815-4A07-AD7F-E4DCA6689B3E}"/>
    <cellStyle name="Normal 7 11" xfId="36973" xr:uid="{AACFF2A7-8AB1-4BBD-B362-5384585AA8F1}"/>
    <cellStyle name="Normal 7 11 2" xfId="36974" xr:uid="{4D9EB440-C093-4547-A9C1-CFF3F2D64B99}"/>
    <cellStyle name="Normal 7 11_AVA DVA EL" xfId="36975" xr:uid="{6401278A-4AAB-4366-ADBA-1B9AEC0AA9AF}"/>
    <cellStyle name="Normal 7 12" xfId="36976" xr:uid="{1BC48664-4845-4CD7-AAB7-EBE04F6AE811}"/>
    <cellStyle name="Normal 7 12 2" xfId="36977" xr:uid="{8C6DB869-050B-4DE0-B4DC-BEA2318ED5FB}"/>
    <cellStyle name="Normal 7 12_AVA DVA EL" xfId="36978" xr:uid="{30B16E6F-1D72-43B5-A334-2DC23915CEFB}"/>
    <cellStyle name="Normal 7 13" xfId="36979" xr:uid="{32527E3F-FAF1-44AB-B999-1A7F8F7E1A83}"/>
    <cellStyle name="Normal 7 13 2" xfId="36980" xr:uid="{565C47BE-2D53-4C55-994B-45C43BCFE0D7}"/>
    <cellStyle name="Normal 7 13_AVA DVA EL" xfId="36981" xr:uid="{34FD083A-548C-498E-B8FA-04027AEF95BF}"/>
    <cellStyle name="Normal 7 14" xfId="36982" xr:uid="{67FF0BEA-7621-4C72-B249-1DF0A3257877}"/>
    <cellStyle name="Normal 7 14 2" xfId="36983" xr:uid="{C48CE787-B4D0-489E-8214-9DBC908316FD}"/>
    <cellStyle name="Normal 7 14 3" xfId="36984" xr:uid="{F2F429B9-B405-4669-8072-A518554058E5}"/>
    <cellStyle name="Normal 7 14_AVA DVA EL" xfId="36985" xr:uid="{5E61216C-692A-4C1C-86F2-FDA32EAA08DA}"/>
    <cellStyle name="Normal 7 15" xfId="36986" xr:uid="{1BC704F9-540C-4B6B-B760-98DAD50E45B4}"/>
    <cellStyle name="Normal 7 15 2" xfId="36987" xr:uid="{E0586900-DDC2-4F5F-A040-81BB4B5466B3}"/>
    <cellStyle name="Normal 7 15 3" xfId="36988" xr:uid="{87F11AA5-F64E-4470-BF00-8FEB5DE0AC1D}"/>
    <cellStyle name="Normal 7 15_AVA DVA EL" xfId="36989" xr:uid="{AFA24058-BFB4-490C-95A4-1E29673CB2ED}"/>
    <cellStyle name="Normal 7 16" xfId="36990" xr:uid="{03F4BAC5-C8CD-4388-B4EB-E4DCF8D824EE}"/>
    <cellStyle name="Normal 7 16 2" xfId="36991" xr:uid="{B2042909-1044-406E-B448-ABD871359B5E}"/>
    <cellStyle name="Normal 7 16 3" xfId="36992" xr:uid="{9D19425D-86E4-4A41-B2FF-500A04B5DEC1}"/>
    <cellStyle name="Normal 7 16_AVA DVA EL" xfId="36993" xr:uid="{ECD1534A-60B4-447A-9188-CA0BDB9ABF8F}"/>
    <cellStyle name="Normal 7 17" xfId="36994" xr:uid="{36EE1E65-635C-4E14-810E-CC3E06AB3C3C}"/>
    <cellStyle name="Normal 7 18" xfId="36995" xr:uid="{5B854250-324B-45E8-A204-1F2E0288C116}"/>
    <cellStyle name="Normal 7 2" xfId="8368" xr:uid="{C7BDAE1B-E67A-474A-8D1A-84140B79DAAA}"/>
    <cellStyle name="Normal 7 2 10" xfId="36996" xr:uid="{74200FCB-C0C4-41CF-92A8-17616973E00F}"/>
    <cellStyle name="Normal 7 2 10 2" xfId="36997" xr:uid="{2A964DEC-4850-4AB5-8017-ED127004B457}"/>
    <cellStyle name="Normal 7 2 10_AVA DVA EL" xfId="36998" xr:uid="{E04DF8FC-BB31-4341-9FB6-F3076B332E35}"/>
    <cellStyle name="Normal 7 2 11" xfId="36999" xr:uid="{0BA7D594-9C59-475F-9AC3-20D611E7378C}"/>
    <cellStyle name="Normal 7 2 11 2" xfId="37000" xr:uid="{48772273-4767-4CB3-AF1E-814048113BA4}"/>
    <cellStyle name="Normal 7 2 11_AVA DVA EL" xfId="37001" xr:uid="{F5D7B137-69F4-4C5A-AEE9-CEBB668F3AC6}"/>
    <cellStyle name="Normal 7 2 12" xfId="37002" xr:uid="{1E5D4CBD-1033-4776-9901-B7248BB652FB}"/>
    <cellStyle name="Normal 7 2 12 2" xfId="37003" xr:uid="{099FDB7B-3D2E-48D9-BBA9-4E6D61BBFA45}"/>
    <cellStyle name="Normal 7 2 12 3" xfId="37004" xr:uid="{352B5A73-0301-428D-B642-E07A31C24038}"/>
    <cellStyle name="Normal 7 2 12_AVA DVA EL" xfId="37005" xr:uid="{95F53763-893A-473C-8F1A-C6E728982B61}"/>
    <cellStyle name="Normal 7 2 13" xfId="37006" xr:uid="{3E4FA75C-7DBE-4D80-9E3B-0842E9B59FEC}"/>
    <cellStyle name="Normal 7 2 13 2" xfId="37007" xr:uid="{9FBF2DE7-A585-4A10-8C3E-E3DFBE811CCE}"/>
    <cellStyle name="Normal 7 2 13 3" xfId="37008" xr:uid="{8B5089EF-65E8-4592-86C8-E704B76E0437}"/>
    <cellStyle name="Normal 7 2 13_AVA DVA EL" xfId="37009" xr:uid="{F4F62B0D-8D6B-4416-9513-6FDB7296F370}"/>
    <cellStyle name="Normal 7 2 14" xfId="37010" xr:uid="{2AC70762-6F6D-4852-8CBB-FE11CADCD40D}"/>
    <cellStyle name="Normal 7 2 14 2" xfId="37011" xr:uid="{5EF205F2-8CED-4FB7-BC7E-987E422532AF}"/>
    <cellStyle name="Normal 7 2 14 3" xfId="37012" xr:uid="{54872A8A-2DE6-479E-9125-C24457F3C9A0}"/>
    <cellStyle name="Normal 7 2 14_AVA DVA EL" xfId="37013" xr:uid="{125DF7BD-88A1-43A2-B1E2-5DCACB6F819E}"/>
    <cellStyle name="Normal 7 2 15" xfId="37014" xr:uid="{131AF748-F938-4020-ADB0-580DFC5ECB73}"/>
    <cellStyle name="Normal 7 2 16" xfId="37015" xr:uid="{FE8141CF-4BD4-453D-B64A-46E8631EC5AB}"/>
    <cellStyle name="Normal 7 2 2" xfId="37016" xr:uid="{E1E3E493-63DF-49D6-A9C5-CCB4082B3582}"/>
    <cellStyle name="Normal 7 2 2 2" xfId="37017" xr:uid="{E4E59EC6-363A-4F21-A8EC-D856D5D4CBD3}"/>
    <cellStyle name="Normal 7 2 2 2 2" xfId="37018" xr:uid="{509FF027-8787-4A45-BA7A-845F7C02059E}"/>
    <cellStyle name="Normal 7 2 2 2 2 2" xfId="37019" xr:uid="{582B0925-33E0-44D2-BD6C-BCFC45913495}"/>
    <cellStyle name="Normal 7 2 2 2 2 3" xfId="37020" xr:uid="{5589EC76-E1FC-434C-9A63-7AE978B92806}"/>
    <cellStyle name="Normal 7 2 2 2 2_AVA DVA EL" xfId="37021" xr:uid="{394E3AB6-2AFD-4762-8DDF-AADD89F643C3}"/>
    <cellStyle name="Normal 7 2 2 2 3" xfId="37022" xr:uid="{8790EE64-3D05-456C-929B-78CE0CFC0C4A}"/>
    <cellStyle name="Normal 7 2 2 2 3 2" xfId="37023" xr:uid="{DE7FD400-10F2-445B-89CC-7BB63954E597}"/>
    <cellStyle name="Normal 7 2 2 2 3 3" xfId="37024" xr:uid="{35CF9226-28CC-43B7-BE08-61AD91002FF3}"/>
    <cellStyle name="Normal 7 2 2 2 3_AVA DVA EL" xfId="37025" xr:uid="{EBBE1502-92CB-49A7-86AF-C78036DB42FA}"/>
    <cellStyle name="Normal 7 2 2 2 4" xfId="37026" xr:uid="{8805E75E-EB36-40CE-9531-C58E4699D782}"/>
    <cellStyle name="Normal 7 2 2 2 4 2" xfId="37027" xr:uid="{B86C0375-AC05-420E-A979-C59106C3888F}"/>
    <cellStyle name="Normal 7 2 2 2 4 3" xfId="37028" xr:uid="{5A43064A-44D1-4507-831E-128D1486180B}"/>
    <cellStyle name="Normal 7 2 2 2 4_AVA DVA EL" xfId="37029" xr:uid="{09A45214-47D4-400F-AC1D-D68032C1F62A}"/>
    <cellStyle name="Normal 7 2 2 2 5" xfId="37030" xr:uid="{8BDB737D-9DA2-4512-9D88-AE98B34FEE14}"/>
    <cellStyle name="Normal 7 2 2 2 5 2" xfId="37031" xr:uid="{98E81FAA-8D6F-469D-AEF3-7B7658246A7B}"/>
    <cellStyle name="Normal 7 2 2 2 5 3" xfId="37032" xr:uid="{222B89C1-3833-41BE-9143-56DDBFC28C89}"/>
    <cellStyle name="Normal 7 2 2 2 5_AVA DVA EL" xfId="37033" xr:uid="{A3F0BB70-CF8B-42DB-B994-093BF9E38CF4}"/>
    <cellStyle name="Normal 7 2 2 2 6" xfId="37034" xr:uid="{E0CE0DCF-C6E3-4087-ADBE-6D4A70A9A165}"/>
    <cellStyle name="Normal 7 2 2 2 7" xfId="37035" xr:uid="{A166C691-72A5-4E96-8627-0923FF13B4E9}"/>
    <cellStyle name="Normal 7 2 2 2_AVA DVA EL" xfId="37036" xr:uid="{EC98A986-E3B4-43D0-91F0-C37E3C025A2E}"/>
    <cellStyle name="Normal 7 2 2 3" xfId="37037" xr:uid="{ECD5C72C-F7DE-48C3-8595-B78459F25090}"/>
    <cellStyle name="Normal 7 2 2 3 2" xfId="37038" xr:uid="{1158F8EF-9B45-4BBE-937D-1752029FAC40}"/>
    <cellStyle name="Normal 7 2 2 3 3" xfId="37039" xr:uid="{4E67246C-7BE7-41AD-8B7F-33CCC11F6034}"/>
    <cellStyle name="Normal 7 2 2 3_AVA DVA EL" xfId="37040" xr:uid="{D5E36173-657A-43DD-91BD-C3366BFA5E0D}"/>
    <cellStyle name="Normal 7 2 2 4" xfId="37041" xr:uid="{F26E1D33-0505-49F3-8699-8A7828DFB0DE}"/>
    <cellStyle name="Normal 7 2 2 4 2" xfId="37042" xr:uid="{9B15C546-9A96-4C19-B087-E98B8E13BC51}"/>
    <cellStyle name="Normal 7 2 2 4 3" xfId="37043" xr:uid="{3784F930-6822-43CF-83DF-4C8C2C03B404}"/>
    <cellStyle name="Normal 7 2 2 4_AVA DVA EL" xfId="37044" xr:uid="{A20257C5-F695-408E-85C6-4BE8BFD3E098}"/>
    <cellStyle name="Normal 7 2 2 5" xfId="37045" xr:uid="{24DC6DA8-CA2E-4935-8134-4F495F89AFC4}"/>
    <cellStyle name="Normal 7 2 2 5 2" xfId="37046" xr:uid="{3DAC7C5F-C733-448C-9E01-355BC2661443}"/>
    <cellStyle name="Normal 7 2 2 5 3" xfId="37047" xr:uid="{E5E0FB69-F296-4B4D-8CCE-646F04F77E84}"/>
    <cellStyle name="Normal 7 2 2 5_AVA DVA EL" xfId="37048" xr:uid="{7EE23CCE-A770-4197-B9BA-8B5EC18BB5AA}"/>
    <cellStyle name="Normal 7 2 2 6" xfId="37049" xr:uid="{0BA0E5F0-92A9-446C-844E-B0BA0D6EEB75}"/>
    <cellStyle name="Normal 7 2 2 6 2" xfId="37050" xr:uid="{F1F03D89-56D8-44D4-9F26-DA720BAD41F0}"/>
    <cellStyle name="Normal 7 2 2 6 3" xfId="37051" xr:uid="{430DCB51-8C9D-4CA2-878E-610C8389D7E5}"/>
    <cellStyle name="Normal 7 2 2 6_AVA DVA EL" xfId="37052" xr:uid="{C90E2BF7-A668-4790-9576-5ED51B079E54}"/>
    <cellStyle name="Normal 7 2 2 7" xfId="37053" xr:uid="{91D02476-4A92-468B-A3E4-3423A24E85AD}"/>
    <cellStyle name="Normal 7 2 2_AVA DVA EL" xfId="37054" xr:uid="{3648CD8F-FF42-41D3-BA02-FD061EDD051F}"/>
    <cellStyle name="Normal 7 2 3" xfId="37055" xr:uid="{9B719B1A-4278-43DA-8690-CC655FC719C6}"/>
    <cellStyle name="Normal 7 2 3 2" xfId="37056" xr:uid="{A9B3F227-4592-4CA5-9C8F-39A115894760}"/>
    <cellStyle name="Normal 7 2 3 2 2" xfId="37057" xr:uid="{D904B450-9512-4086-BBBE-C8F8D1F2A335}"/>
    <cellStyle name="Normal 7 2 3 2 3" xfId="37058" xr:uid="{DF6F4238-A951-4DC1-9BCD-96504AB83A55}"/>
    <cellStyle name="Normal 7 2 3 2_AVA DVA EL" xfId="37059" xr:uid="{54110B3B-79D3-4F91-B859-07849CB0F8F3}"/>
    <cellStyle name="Normal 7 2 3 3" xfId="37060" xr:uid="{BFBE165F-5CB7-4A58-A4B7-2521DB88F8D1}"/>
    <cellStyle name="Normal 7 2 3 3 2" xfId="37061" xr:uid="{C88AE968-2FD8-4F02-B72B-C01640569194}"/>
    <cellStyle name="Normal 7 2 3 3 3" xfId="37062" xr:uid="{60CCA2EE-7262-4413-872B-EB0CABE0F013}"/>
    <cellStyle name="Normal 7 2 3 3_AVA DVA EL" xfId="37063" xr:uid="{40E52587-4006-4602-A3C0-E6939DEEE5D9}"/>
    <cellStyle name="Normal 7 2 3 4" xfId="37064" xr:uid="{2169AA37-4DC2-4707-8990-951893347DB3}"/>
    <cellStyle name="Normal 7 2 3 4 2" xfId="37065" xr:uid="{F69F1585-38C5-43A5-A717-8A5D9FDE3FCB}"/>
    <cellStyle name="Normal 7 2 3 4 3" xfId="37066" xr:uid="{E6A152E3-EB37-4ECC-BD9A-9B8A9837A5CF}"/>
    <cellStyle name="Normal 7 2 3 4_AVA DVA EL" xfId="37067" xr:uid="{A3913CFE-6DCC-493E-B55D-EED0755D788F}"/>
    <cellStyle name="Normal 7 2 3 5" xfId="37068" xr:uid="{C0E867D0-96F9-4AE1-8FB7-1BA84EE02B04}"/>
    <cellStyle name="Normal 7 2 3 5 2" xfId="37069" xr:uid="{CBB17672-7181-49D8-BA08-103B4B51FD1E}"/>
    <cellStyle name="Normal 7 2 3 5 3" xfId="37070" xr:uid="{F3163EE6-FAC1-4760-8E6C-A0F5F65F5AE1}"/>
    <cellStyle name="Normal 7 2 3 5_AVA DVA EL" xfId="37071" xr:uid="{B310ED95-42D3-4033-884B-25A9B35EA6EF}"/>
    <cellStyle name="Normal 7 2 3 6" xfId="37072" xr:uid="{84E722B4-7CCD-4BD3-B807-3F1EF0913D0B}"/>
    <cellStyle name="Normal 7 2 3 6 2" xfId="37073" xr:uid="{5EF3D57D-D544-4801-887B-350C14E34600}"/>
    <cellStyle name="Normal 7 2 3 6_AVA DVA EL" xfId="37074" xr:uid="{A1A074BE-76CF-494E-B2C4-1EAFF4A3B84F}"/>
    <cellStyle name="Normal 7 2 3 7" xfId="37075" xr:uid="{75DFC789-9B5E-42BD-9FCE-FB9EAFF8D5E8}"/>
    <cellStyle name="Normal 7 2 3_AVA DVA EL" xfId="37076" xr:uid="{6EB62031-1ACA-47BF-8EDA-DA25E1A3E954}"/>
    <cellStyle name="Normal 7 2 4" xfId="37077" xr:uid="{0204292B-7C2E-4776-AD68-E775EB68630F}"/>
    <cellStyle name="Normal 7 2 4 2" xfId="37078" xr:uid="{C7B43679-81A3-4586-A106-0F8BCE46F8AB}"/>
    <cellStyle name="Normal 7 2 4 2 2" xfId="37079" xr:uid="{CFBCA72F-47D9-43B2-84E2-8B9F044188FD}"/>
    <cellStyle name="Normal 7 2 4 2_AVA DVA EL" xfId="37080" xr:uid="{221FA9F8-A881-4801-A8CB-AA7BFE5C60A7}"/>
    <cellStyle name="Normal 7 2 4 3" xfId="37081" xr:uid="{D661832A-6928-41C0-877B-B1F4769659FC}"/>
    <cellStyle name="Normal 7 2 4_AVA DVA EL" xfId="37082" xr:uid="{F8D3DDD4-0D24-437F-BF0B-8807189416FC}"/>
    <cellStyle name="Normal 7 2 5" xfId="37083" xr:uid="{B5FEB9A2-7940-4D81-AE2B-5F1FC65714BA}"/>
    <cellStyle name="Normal 7 2 5 2" xfId="37084" xr:uid="{94C15B95-2D20-49E7-86E3-F67857ECE4EF}"/>
    <cellStyle name="Normal 7 2 5 2 2" xfId="37085" xr:uid="{6A956353-91EF-44E5-BA55-0EB774E7255A}"/>
    <cellStyle name="Normal 7 2 5 2_AVA DVA EL" xfId="37086" xr:uid="{1E1FBD9F-6F03-4DC4-A9C4-9FA107AE3C4A}"/>
    <cellStyle name="Normal 7 2 5 3" xfId="37087" xr:uid="{4FE5335B-FD86-4078-A40A-5766F1147FD1}"/>
    <cellStyle name="Normal 7 2 5_AVA DVA EL" xfId="37088" xr:uid="{C1CCC7FB-AEE0-4208-B37A-C0CB7AD33B85}"/>
    <cellStyle name="Normal 7 2 6" xfId="37089" xr:uid="{9059D118-5B30-4101-AE7A-F05A6F0F3B8E}"/>
    <cellStyle name="Normal 7 2 6 2" xfId="37090" xr:uid="{178BF063-DBE5-4A77-84DF-09F4DF091AD5}"/>
    <cellStyle name="Normal 7 2 6 2 2" xfId="37091" xr:uid="{6EFDEB93-D701-406D-9FC3-8C135DA2AE37}"/>
    <cellStyle name="Normal 7 2 6 2_AVA DVA EL" xfId="37092" xr:uid="{785BA355-5B58-4E4A-B55F-DDDFBA34DCD2}"/>
    <cellStyle name="Normal 7 2 6 3" xfId="37093" xr:uid="{08B2EF64-6D2E-4FDD-AB2D-A5C138D32901}"/>
    <cellStyle name="Normal 7 2 6_AVA DVA EL" xfId="37094" xr:uid="{816E1965-FF51-4C8F-87EF-BA74DD7115BB}"/>
    <cellStyle name="Normal 7 2 7" xfId="37095" xr:uid="{22DECBE0-30D2-4729-918A-059549310D3B}"/>
    <cellStyle name="Normal 7 2 7 2" xfId="37096" xr:uid="{9F567A35-FA9A-4389-9C96-6571B78D101E}"/>
    <cellStyle name="Normal 7 2 7 2 2" xfId="37097" xr:uid="{1AB39297-7242-45D2-9E1F-3DB50DD2F704}"/>
    <cellStyle name="Normal 7 2 7 2_AVA DVA EL" xfId="37098" xr:uid="{9EDC00EC-9D30-4200-911D-FAAB08E27548}"/>
    <cellStyle name="Normal 7 2 7 3" xfId="37099" xr:uid="{604D0D01-D8D3-4C20-A01E-AB6129FB2338}"/>
    <cellStyle name="Normal 7 2 7_AVA DVA EL" xfId="37100" xr:uid="{2EFC29A5-C8CB-4F67-ADE1-8A3215986BED}"/>
    <cellStyle name="Normal 7 2 8" xfId="37101" xr:uid="{90D3294A-EF9F-4DF7-A672-3F1916FF7B1A}"/>
    <cellStyle name="Normal 7 2 8 2" xfId="37102" xr:uid="{C8FC7CB7-CD2B-416F-A105-EF977B06B024}"/>
    <cellStyle name="Normal 7 2 8_AVA DVA EL" xfId="37103" xr:uid="{3FCDEC72-FE6F-45B2-8AD0-074E699A46CF}"/>
    <cellStyle name="Normal 7 2 9" xfId="37104" xr:uid="{AB4701BA-D914-466F-B9A6-28D507626313}"/>
    <cellStyle name="Normal 7 2 9 2" xfId="37105" xr:uid="{A686FA69-1F2C-4C9F-B369-86290BCDD463}"/>
    <cellStyle name="Normal 7 2 9_AVA DVA EL" xfId="37106" xr:uid="{B0DFE215-B5C2-47F7-8787-07B65821E8A0}"/>
    <cellStyle name="Normal 7 2_4Q16" xfId="37107" xr:uid="{7F9D37E1-6923-4339-ABE2-000790962BF5}"/>
    <cellStyle name="Normal 7 3" xfId="8369" xr:uid="{4848F10E-B9BB-4F79-A9AD-10C62A963AD7}"/>
    <cellStyle name="Normal 7 3 10" xfId="37108" xr:uid="{DAA54EDE-F79F-4303-9651-CC57E0281045}"/>
    <cellStyle name="Normal 7 3 10 2" xfId="37109" xr:uid="{1FA10F9D-0F2E-435A-9EEE-EEF793B4F265}"/>
    <cellStyle name="Normal 7 3 10 3" xfId="37110" xr:uid="{D0B13E50-21C4-4C5B-AB1B-A158C175A32A}"/>
    <cellStyle name="Normal 7 3 10_AVA DVA EL" xfId="37111" xr:uid="{6A323EDD-9586-4B8E-A9FF-3D599874A77D}"/>
    <cellStyle name="Normal 7 3 11" xfId="37112" xr:uid="{B926A0A2-C66F-49CF-9A17-92B972E00C80}"/>
    <cellStyle name="Normal 7 3 11 2" xfId="37113" xr:uid="{56E7D516-6948-49CD-A067-1C04D3CAFCE0}"/>
    <cellStyle name="Normal 7 3 11 3" xfId="37114" xr:uid="{8B1179F1-9D06-4DA1-93ED-6C571025C959}"/>
    <cellStyle name="Normal 7 3 11_AVA DVA EL" xfId="37115" xr:uid="{A68512A8-6E3F-4A5F-9866-F33C26DC21B3}"/>
    <cellStyle name="Normal 7 3 12" xfId="37116" xr:uid="{765181D0-A2C0-4C37-AB84-E1E5A56732DC}"/>
    <cellStyle name="Normal 7 3 13" xfId="37117" xr:uid="{F1B78178-0C60-4564-85ED-7F3E9E24DDAF}"/>
    <cellStyle name="Normal 7 3 2" xfId="37118" xr:uid="{1FD6D2CD-9A0A-4019-9557-02A91FE5227B}"/>
    <cellStyle name="Normal 7 3 2 10" xfId="37119" xr:uid="{78926359-E8C2-4B22-9B2D-A6FA30FEA239}"/>
    <cellStyle name="Normal 7 3 2 10 2" xfId="37120" xr:uid="{16C1C726-A6C1-47E0-80C9-F2A929205483}"/>
    <cellStyle name="Normal 7 3 2 10 3" xfId="37121" xr:uid="{655C33A8-F7C9-4A7D-A8A5-CCE11B56E4F3}"/>
    <cellStyle name="Normal 7 3 2 10_AVA DVA EL" xfId="37122" xr:uid="{DAE834AA-AD83-4D41-AB22-9FBA6D1B7724}"/>
    <cellStyle name="Normal 7 3 2 11" xfId="37123" xr:uid="{2495DD92-07EC-4FBB-A802-98C9448C0081}"/>
    <cellStyle name="Normal 7 3 2 12" xfId="37124" xr:uid="{D9B2F87A-5779-49D1-B5DD-51BCC33BE0BD}"/>
    <cellStyle name="Normal 7 3 2 2" xfId="37125" xr:uid="{F5F14416-230F-4FC4-B737-DFF496040C94}"/>
    <cellStyle name="Normal 7 3 2 2 2" xfId="37126" xr:uid="{1AA05547-3489-42D0-94A9-FB28D86F5E58}"/>
    <cellStyle name="Normal 7 3 2 2 2 2" xfId="37127" xr:uid="{3C0F538F-563D-47B9-82A1-A9A3A4BF79AE}"/>
    <cellStyle name="Normal 7 3 2 2 2 3" xfId="37128" xr:uid="{8E7B0779-0E02-4C98-A9D8-9FB4F55BED11}"/>
    <cellStyle name="Normal 7 3 2 2 2_AVA DVA EL" xfId="37129" xr:uid="{2C68ADFF-63C3-4D47-9170-61C0CDA34F52}"/>
    <cellStyle name="Normal 7 3 2 2 3" xfId="37130" xr:uid="{0755D404-C008-4D2F-82F0-523887F3EF11}"/>
    <cellStyle name="Normal 7 3 2 2 3 2" xfId="37131" xr:uid="{7AD29C27-05A0-45AF-9B04-95897D99C4FA}"/>
    <cellStyle name="Normal 7 3 2 2 3 3" xfId="37132" xr:uid="{7699CF0D-7C19-42CC-927A-A02EEC5040CB}"/>
    <cellStyle name="Normal 7 3 2 2 3_AVA DVA EL" xfId="37133" xr:uid="{6019F329-182F-4EC6-9ABB-0A37822C0C7C}"/>
    <cellStyle name="Normal 7 3 2 2 4" xfId="37134" xr:uid="{F4E8CA1D-817C-4AC2-8CCF-251EA4C11975}"/>
    <cellStyle name="Normal 7 3 2 2 4 2" xfId="37135" xr:uid="{E9FACEEB-96BE-4348-8F19-0B919F7C8E89}"/>
    <cellStyle name="Normal 7 3 2 2 4_AVA DVA EL" xfId="37136" xr:uid="{01CCC9AD-65A1-42CD-AC18-5724401D1CB6}"/>
    <cellStyle name="Normal 7 3 2 2 5" xfId="37137" xr:uid="{D61B85BE-1145-4761-94EF-CAD3AC9D59F5}"/>
    <cellStyle name="Normal 7 3 2 2 6" xfId="37138" xr:uid="{EB8DE245-BC4E-4378-9C31-890F860F5728}"/>
    <cellStyle name="Normal 7 3 2 2 7" xfId="37139" xr:uid="{935F91BB-14F0-4974-8BFB-F068C46B0183}"/>
    <cellStyle name="Normal 7 3 2 2_AVA DVA EL" xfId="37140" xr:uid="{22533337-2165-4D31-9AE6-436F0CC68DA1}"/>
    <cellStyle name="Normal 7 3 2 3" xfId="37141" xr:uid="{06D8FCF1-DF09-4D7E-99B7-BBF4B9354370}"/>
    <cellStyle name="Normal 7 3 2 3 2" xfId="37142" xr:uid="{30E0B5F2-E3AA-43E1-9623-A2844017909B}"/>
    <cellStyle name="Normal 7 3 2 3 2 2" xfId="37143" xr:uid="{53696DD9-D722-46F9-9BB1-9D9279EFB49D}"/>
    <cellStyle name="Normal 7 3 2 3 2_AVA DVA EL" xfId="37144" xr:uid="{3F67BE08-04D7-46DF-A996-C9E663030C90}"/>
    <cellStyle name="Normal 7 3 2 3 3" xfId="37145" xr:uid="{A7ED3DE0-74B9-4147-B6E6-42F485FE2606}"/>
    <cellStyle name="Normal 7 3 2 3 4" xfId="37146" xr:uid="{1DA70BC8-5307-44EE-AC52-318F482969C9}"/>
    <cellStyle name="Normal 7 3 2 3_AVA DVA EL" xfId="37147" xr:uid="{89B39F0A-2B0F-4FEC-B059-387D6793CF17}"/>
    <cellStyle name="Normal 7 3 2 4" xfId="37148" xr:uid="{21EB7AA9-D3E1-4326-88D8-B78B22C2985D}"/>
    <cellStyle name="Normal 7 3 2 4 2" xfId="37149" xr:uid="{98C0CD4F-03AC-4B46-9EBA-1B19F3333619}"/>
    <cellStyle name="Normal 7 3 2 4 2 2" xfId="37150" xr:uid="{AA54F0D4-F7C8-4302-9920-4E4CD616EB1C}"/>
    <cellStyle name="Normal 7 3 2 4 2_AVA DVA EL" xfId="37151" xr:uid="{E8EFE4ED-2461-48D5-A378-498F2653990A}"/>
    <cellStyle name="Normal 7 3 2 4 3" xfId="37152" xr:uid="{FB3EF985-90DD-40D9-8F0A-854AAEFF910C}"/>
    <cellStyle name="Normal 7 3 2 4 4" xfId="37153" xr:uid="{12CA6AE3-3368-44B6-A8D5-AAE3F77BFD4B}"/>
    <cellStyle name="Normal 7 3 2 4_AVA DVA EL" xfId="37154" xr:uid="{90CC1DC6-DDB1-4871-8330-DB89E1A31F96}"/>
    <cellStyle name="Normal 7 3 2 5" xfId="37155" xr:uid="{5E64323D-45EB-4F37-819D-C8C436F96684}"/>
    <cellStyle name="Normal 7 3 2 5 2" xfId="37156" xr:uid="{EC0846F0-90A4-4C00-882D-8855F244A668}"/>
    <cellStyle name="Normal 7 3 2 5 2 2" xfId="37157" xr:uid="{76191B0C-02DE-4970-B34E-CCBECA55F6DE}"/>
    <cellStyle name="Normal 7 3 2 5 2_AVA DVA EL" xfId="37158" xr:uid="{7E97A431-5E0E-40CA-865C-F72BC146CEB8}"/>
    <cellStyle name="Normal 7 3 2 5 3" xfId="37159" xr:uid="{923157A1-673D-49CD-A9E5-F430C33EFAF3}"/>
    <cellStyle name="Normal 7 3 2 5 4" xfId="37160" xr:uid="{BA2880FF-B164-4107-9845-52936FD5539F}"/>
    <cellStyle name="Normal 7 3 2 5_AVA DVA EL" xfId="37161" xr:uid="{CA803E10-C000-486E-97DB-13AAA824AE07}"/>
    <cellStyle name="Normal 7 3 2 6" xfId="37162" xr:uid="{361999B9-69B3-472D-9376-A8685E20C7F1}"/>
    <cellStyle name="Normal 7 3 2 6 2" xfId="37163" xr:uid="{9EA7EFEF-4ADC-4C34-93BB-61C0E3129E14}"/>
    <cellStyle name="Normal 7 3 2 6 3" xfId="37164" xr:uid="{53119FEC-5C0B-41ED-AE51-EDEE9840C47F}"/>
    <cellStyle name="Normal 7 3 2 6_AVA DVA EL" xfId="37165" xr:uid="{96C5F56B-87C4-464B-948A-FE2BE9CA3252}"/>
    <cellStyle name="Normal 7 3 2 7" xfId="37166" xr:uid="{292CE74E-9726-4E98-AFF5-E581F0F1B67C}"/>
    <cellStyle name="Normal 7 3 2 7 2" xfId="37167" xr:uid="{CC3328DC-92F3-4A63-B865-ADDC4D32E2E2}"/>
    <cellStyle name="Normal 7 3 2 7 3" xfId="37168" xr:uid="{2788E8AF-B4DD-4EA8-B039-7AABEFFA9071}"/>
    <cellStyle name="Normal 7 3 2 7_AVA DVA EL" xfId="37169" xr:uid="{CD8196F2-76B0-4966-BD83-CCA2CA08AD07}"/>
    <cellStyle name="Normal 7 3 2 8" xfId="37170" xr:uid="{00D3ED59-FFFA-484D-9686-53BEEF232AE2}"/>
    <cellStyle name="Normal 7 3 2 8 2" xfId="37171" xr:uid="{DAF622B0-4E3D-42F0-AAC8-92BDDFC10F06}"/>
    <cellStyle name="Normal 7 3 2 8 3" xfId="37172" xr:uid="{B70664DB-D6A4-454E-94B1-F3BC2DFC1908}"/>
    <cellStyle name="Normal 7 3 2 8_AVA DVA EL" xfId="37173" xr:uid="{DBFBB601-4B99-4F8B-8138-B941323C056B}"/>
    <cellStyle name="Normal 7 3 2 9" xfId="37174" xr:uid="{0673A55A-88D0-4909-BC5D-9235DEA3FCDF}"/>
    <cellStyle name="Normal 7 3 2 9 2" xfId="37175" xr:uid="{4891BCF0-D723-455A-99A0-AEAADCE82275}"/>
    <cellStyle name="Normal 7 3 2 9 3" xfId="37176" xr:uid="{55C604A2-B0DF-42E4-9BB3-11D7DCC3F415}"/>
    <cellStyle name="Normal 7 3 2 9_AVA DVA EL" xfId="37177" xr:uid="{530E7CA4-2907-42A8-AEB3-CD8386FC4700}"/>
    <cellStyle name="Normal 7 3 2_AVA DVA EL" xfId="37178" xr:uid="{59B9E4EB-98C2-4828-814D-A5F2D92A435A}"/>
    <cellStyle name="Normal 7 3 3" xfId="37179" xr:uid="{8F536957-33F6-41BF-86F1-5876F5F51232}"/>
    <cellStyle name="Normal 7 3 3 2" xfId="37180" xr:uid="{47CB13F9-4472-44E6-ADC6-FD1EAB99FF98}"/>
    <cellStyle name="Normal 7 3 3 2 2" xfId="37181" xr:uid="{717E672F-4B44-4BBB-B1E0-F889D2A5269A}"/>
    <cellStyle name="Normal 7 3 3 2 3" xfId="37182" xr:uid="{B4E50A60-4211-40C8-8661-A428D9D738B7}"/>
    <cellStyle name="Normal 7 3 3 2_AVA DVA EL" xfId="37183" xr:uid="{B9D54D6F-2BC0-4001-9546-7F71FF343E30}"/>
    <cellStyle name="Normal 7 3 3 3" xfId="37184" xr:uid="{B7DBBCD9-F80B-44EF-8054-18AAE8E4A154}"/>
    <cellStyle name="Normal 7 3 3 3 2" xfId="37185" xr:uid="{409C9F7F-1405-4576-A67F-FBEC7E79F709}"/>
    <cellStyle name="Normal 7 3 3 3 3" xfId="37186" xr:uid="{B4BDF15C-944A-4617-9E0A-0DAFE97FBF7F}"/>
    <cellStyle name="Normal 7 3 3 3_AVA DVA EL" xfId="37187" xr:uid="{5E3383D6-C508-417D-897C-0CE25609F4BF}"/>
    <cellStyle name="Normal 7 3 3 4" xfId="37188" xr:uid="{7E0CDFE1-05B8-49E3-9A78-D08F0A43643F}"/>
    <cellStyle name="Normal 7 3 3 4 2" xfId="37189" xr:uid="{1FD7573B-7C2C-4935-AE10-DC489FD4FD1C}"/>
    <cellStyle name="Normal 7 3 3 4 3" xfId="37190" xr:uid="{C6EC931C-ACA5-4E30-9816-C1E821D3B6F6}"/>
    <cellStyle name="Normal 7 3 3 4_AVA DVA EL" xfId="37191" xr:uid="{D15CE9A8-84F9-46AF-95EC-90A67131E756}"/>
    <cellStyle name="Normal 7 3 3 5" xfId="37192" xr:uid="{359B86FD-12AF-4158-8A15-F09D5EEC22BD}"/>
    <cellStyle name="Normal 7 3 3 5 2" xfId="37193" xr:uid="{03CCDF76-E8CA-4FF3-BAD6-3E4B002BD436}"/>
    <cellStyle name="Normal 7 3 3 5_AVA DVA EL" xfId="37194" xr:uid="{94FD4F45-1187-4035-8AFA-90F6DB276D7E}"/>
    <cellStyle name="Normal 7 3 3 6" xfId="37195" xr:uid="{D1D92FCA-24A7-424E-8946-2DEB32631C9B}"/>
    <cellStyle name="Normal 7 3 3 7" xfId="37196" xr:uid="{38B8A991-A946-432D-A527-90778C3E74B7}"/>
    <cellStyle name="Normal 7 3 3 8" xfId="37197" xr:uid="{4DF11CD3-FAA1-4FC7-99C1-860400BBD0A0}"/>
    <cellStyle name="Normal 7 3 3_AVA DVA EL" xfId="37198" xr:uid="{6DBB8754-6196-4EE3-9C42-DD713C5C63DB}"/>
    <cellStyle name="Normal 7 3 4" xfId="37199" xr:uid="{798E4F0C-8688-4AA6-9FE7-A4DECF445CAB}"/>
    <cellStyle name="Normal 7 3 4 2" xfId="37200" xr:uid="{CEBE8DD0-CB42-436B-9E60-D8C1F1012C98}"/>
    <cellStyle name="Normal 7 3 4 2 2" xfId="37201" xr:uid="{DB38B135-22B5-45D3-911C-9AD62CBF0926}"/>
    <cellStyle name="Normal 7 3 4 2_AVA DVA EL" xfId="37202" xr:uid="{0B50ED21-3027-400A-9F74-BB4BDF0D3A88}"/>
    <cellStyle name="Normal 7 3 4 3" xfId="37203" xr:uid="{80E3B272-73CE-46F2-A8FB-E30668CBD087}"/>
    <cellStyle name="Normal 7 3 4 4" xfId="37204" xr:uid="{2F8953F7-3C9A-47C3-A32D-F16842CF8488}"/>
    <cellStyle name="Normal 7 3 4_AVA DVA EL" xfId="37205" xr:uid="{E1886195-B65B-4BA3-89F9-590A2DB7006F}"/>
    <cellStyle name="Normal 7 3 5" xfId="37206" xr:uid="{D415BECD-337A-4C7E-9444-2200E92C1DD4}"/>
    <cellStyle name="Normal 7 3 5 2" xfId="37207" xr:uid="{9A5FA8B1-261F-4252-8561-89BEB14184AB}"/>
    <cellStyle name="Normal 7 3 5 2 2" xfId="37208" xr:uid="{4199A241-8BED-46EC-868B-3EAB20932712}"/>
    <cellStyle name="Normal 7 3 5 2_AVA DVA EL" xfId="37209" xr:uid="{18264EEA-090B-4829-A052-5C91DF33529E}"/>
    <cellStyle name="Normal 7 3 5 3" xfId="37210" xr:uid="{A234D9F3-3313-4365-945D-C9BAE88EACEC}"/>
    <cellStyle name="Normal 7 3 5 4" xfId="37211" xr:uid="{7BC60B32-93E2-4535-82A7-06601C1868EA}"/>
    <cellStyle name="Normal 7 3 5_AVA DVA EL" xfId="37212" xr:uid="{112D7E83-4BAF-40DE-B091-5756C1C91E15}"/>
    <cellStyle name="Normal 7 3 6" xfId="37213" xr:uid="{CE1CFB6E-7CE0-42C2-8C63-305B1530C649}"/>
    <cellStyle name="Normal 7 3 6 2" xfId="37214" xr:uid="{96778D51-B377-4D34-B496-2E994A525E53}"/>
    <cellStyle name="Normal 7 3 6 2 2" xfId="37215" xr:uid="{91F5E3DB-A866-4FB0-B3CF-55F9F2E4624E}"/>
    <cellStyle name="Normal 7 3 6 2_AVA DVA EL" xfId="37216" xr:uid="{464C86C0-43A5-4B10-B6F0-0A19F174FF79}"/>
    <cellStyle name="Normal 7 3 6 3" xfId="37217" xr:uid="{05B105A7-48E8-4BCF-BFE1-88ED272663A7}"/>
    <cellStyle name="Normal 7 3 6 4" xfId="37218" xr:uid="{BFC17974-2AB3-4CED-AA5E-1F3022C9BF10}"/>
    <cellStyle name="Normal 7 3 6_AVA DVA EL" xfId="37219" xr:uid="{072FC953-A45E-41F1-A792-4402A73CF10C}"/>
    <cellStyle name="Normal 7 3 7" xfId="37220" xr:uid="{33A14D92-AE2E-4D90-8561-2959966CB29D}"/>
    <cellStyle name="Normal 7 3 7 2" xfId="37221" xr:uid="{746F240C-3149-4C0C-A96A-97C1244B195C}"/>
    <cellStyle name="Normal 7 3 7 3" xfId="37222" xr:uid="{66077A57-3BEA-4E90-91C9-1D7ADC677D9A}"/>
    <cellStyle name="Normal 7 3 7_AVA DVA EL" xfId="37223" xr:uid="{0710670F-C75B-422E-B285-219C24A00D1F}"/>
    <cellStyle name="Normal 7 3 8" xfId="37224" xr:uid="{C3B30F25-B790-4B72-B69C-D12CA43D0050}"/>
    <cellStyle name="Normal 7 3 8 2" xfId="37225" xr:uid="{913D9665-06BB-4CFC-B14C-0B2C05433226}"/>
    <cellStyle name="Normal 7 3 8 3" xfId="37226" xr:uid="{BF449200-89E9-4DBA-9B45-5317BB69972E}"/>
    <cellStyle name="Normal 7 3 8_AVA DVA EL" xfId="37227" xr:uid="{91298061-1750-49BB-BDCC-4B455DD631B7}"/>
    <cellStyle name="Normal 7 3 9" xfId="37228" xr:uid="{A0D296FB-E8D1-4315-BCCC-B01372804F7A}"/>
    <cellStyle name="Normal 7 3 9 2" xfId="37229" xr:uid="{F3AE3E0E-3471-431E-92AE-ABF7EF6C22FB}"/>
    <cellStyle name="Normal 7 3 9 3" xfId="37230" xr:uid="{B7E6F995-88F6-4133-913C-5E20FA388FBD}"/>
    <cellStyle name="Normal 7 3 9_AVA DVA EL" xfId="37231" xr:uid="{14D91DF3-86EE-42CF-AA36-BECD83491E80}"/>
    <cellStyle name="Normal 7 3_4Q16" xfId="37232" xr:uid="{C65D192B-EFB1-497A-9A6E-93A21CE88C28}"/>
    <cellStyle name="Normal 7 4" xfId="8370" xr:uid="{1C2A142E-06E2-4F2B-B4C9-91ED839FEDDA}"/>
    <cellStyle name="Normal 7 4 2" xfId="37233" xr:uid="{A3730945-46F5-462D-B156-3455DC1931D4}"/>
    <cellStyle name="Normal 7 4 2 2" xfId="37234" xr:uid="{C3ABAF33-362D-4F5B-B807-B3F24139E23A}"/>
    <cellStyle name="Normal 7 4 2 2 2" xfId="37235" xr:uid="{D1241081-6740-406C-8DB2-757EDF061ACB}"/>
    <cellStyle name="Normal 7 4 2 2_AVA DVA EL" xfId="37236" xr:uid="{71BA1B55-84C8-48FE-BEE2-A16C34D2C7BA}"/>
    <cellStyle name="Normal 7 4 2 3" xfId="37237" xr:uid="{F90C0357-96D9-422F-B347-614C0BA8C307}"/>
    <cellStyle name="Normal 7 4 2 4" xfId="37238" xr:uid="{4FC2DFBE-F8F7-4708-903A-DC7DA93BC972}"/>
    <cellStyle name="Normal 7 4 2_AVA DVA EL" xfId="37239" xr:uid="{50198192-1E90-4902-B0AC-D78427058D79}"/>
    <cellStyle name="Normal 7 4 3" xfId="37240" xr:uid="{20285E03-EFC3-4087-AE9D-9A890EB3F279}"/>
    <cellStyle name="Normal 7 4 3 2" xfId="37241" xr:uid="{D9069F5D-7ECE-4530-B580-FD08D6B4CB3F}"/>
    <cellStyle name="Normal 7 4 3 3" xfId="37242" xr:uid="{98586D52-9A67-4976-AC89-FBF4995BFFDB}"/>
    <cellStyle name="Normal 7 4 3_AVA DVA EL" xfId="37243" xr:uid="{B345AD00-4F98-4548-8857-6D8EA8602742}"/>
    <cellStyle name="Normal 7 4 4" xfId="37244" xr:uid="{F00B28AF-A6B5-4FDD-BC2A-50BE0A8A3ED1}"/>
    <cellStyle name="Normal 7 4 4 2" xfId="37245" xr:uid="{6BAD1D84-0182-4D06-A6AD-5FDA6C97CFB0}"/>
    <cellStyle name="Normal 7 4 4 3" xfId="37246" xr:uid="{1629A965-8F97-420F-8C32-70FB12B56B48}"/>
    <cellStyle name="Normal 7 4 4_AVA DVA EL" xfId="37247" xr:uid="{681C3E58-BE2C-4985-91F2-7AF28BA20A90}"/>
    <cellStyle name="Normal 7 4 5" xfId="37248" xr:uid="{5B0AD458-01C0-4B36-8328-B27A6EAD51A7}"/>
    <cellStyle name="Normal 7 4 5 2" xfId="37249" xr:uid="{CF93F6A7-05EA-4764-971B-C5AFAA69BAC8}"/>
    <cellStyle name="Normal 7 4 5 3" xfId="37250" xr:uid="{9C9D3FB8-825C-4EBA-933E-FFFC78730175}"/>
    <cellStyle name="Normal 7 4 5_AVA DVA EL" xfId="37251" xr:uid="{A3E42DF7-9658-48FC-8F00-50930C552869}"/>
    <cellStyle name="Normal 7 4 6" xfId="37252" xr:uid="{F290CD2A-B348-4F7C-B7B4-AAD97AC1DB21}"/>
    <cellStyle name="Normal 7 4 6 2" xfId="37253" xr:uid="{47ED8062-88AF-4A25-8A8C-A1E508398C19}"/>
    <cellStyle name="Normal 7 4 6_AVA DVA EL" xfId="37254" xr:uid="{B10E1F14-58E0-49C9-B438-40D380D0BF76}"/>
    <cellStyle name="Normal 7 4 7" xfId="37255" xr:uid="{B520DF86-E83E-4D29-9AF6-181345357220}"/>
    <cellStyle name="Normal 7 4_AVA DVA EL" xfId="37256" xr:uid="{886A08C2-E339-4B97-900A-318C2059842B}"/>
    <cellStyle name="Normal 7 5" xfId="8371" xr:uid="{75B53C15-B3A9-40E4-9732-A635574295D6}"/>
    <cellStyle name="Normal 7 5 2" xfId="37257" xr:uid="{E297B1DC-F053-4849-9346-F83E1625796D}"/>
    <cellStyle name="Normal 7 5 2 2" xfId="37258" xr:uid="{E8F6F52C-44B5-4B34-BB9A-D3533E14B701}"/>
    <cellStyle name="Normal 7 5 2 3" xfId="37259" xr:uid="{62B8560B-4646-4E5C-8B74-A38F7117991E}"/>
    <cellStyle name="Normal 7 5 2_AVA DVA EL" xfId="37260" xr:uid="{1EA076BD-56A7-453E-8D07-AE6AD47B17F2}"/>
    <cellStyle name="Normal 7 5 3" xfId="37261" xr:uid="{D9AB4BE9-CF8E-4D53-AE6D-421D305FC875}"/>
    <cellStyle name="Normal 7 5 3 2" xfId="37262" xr:uid="{C2DBCE13-232D-4901-9C40-D918B1FA1736}"/>
    <cellStyle name="Normal 7 5 3_AVA DVA EL" xfId="37263" xr:uid="{2D715D14-71A6-4DAA-B6D8-C3046F7A4CEB}"/>
    <cellStyle name="Normal 7 5 4" xfId="37264" xr:uid="{F1E824FB-CBEB-4C55-87F6-0F111446F5B6}"/>
    <cellStyle name="Normal 7 5 5" xfId="37265" xr:uid="{D3A214C6-3AD8-4302-AF8C-A9553FBA7BD3}"/>
    <cellStyle name="Normal 7 5_AVA DVA EL" xfId="37266" xr:uid="{BBBD1462-4D8B-41A8-9083-64EDB25BF812}"/>
    <cellStyle name="Normal 7 6" xfId="37267" xr:uid="{B6EF5B50-E6E0-4918-A317-05B0CD1150B7}"/>
    <cellStyle name="Normal 7 6 2" xfId="37268" xr:uid="{1828AD55-7BB1-4E35-A196-FD5CDA845A1F}"/>
    <cellStyle name="Normal 7 6 2 2" xfId="37269" xr:uid="{CF06B166-5D4F-4E81-854B-F2B466630F8C}"/>
    <cellStyle name="Normal 7 6 2 3" xfId="37270" xr:uid="{DF4FE1CC-272E-4965-9B5D-942F3A0B5B11}"/>
    <cellStyle name="Normal 7 6 2_AVA DVA EL" xfId="37271" xr:uid="{41A8F8E7-9CEC-4D28-A5D8-EACC9CDEF4AA}"/>
    <cellStyle name="Normal 7 6 3" xfId="37272" xr:uid="{F2951599-3712-40F2-9DAC-6D41B6526953}"/>
    <cellStyle name="Normal 7 6 3 2" xfId="37273" xr:uid="{364FBC73-42F1-4CDB-8BFE-FBDB97A96A26}"/>
    <cellStyle name="Normal 7 6 3_AVA DVA EL" xfId="37274" xr:uid="{D5B34BFA-B1D6-4321-AD03-E51899131086}"/>
    <cellStyle name="Normal 7 6 4" xfId="37275" xr:uid="{B55871C7-0599-411F-B3B5-C2DE355872B0}"/>
    <cellStyle name="Normal 7 6 5" xfId="37276" xr:uid="{8212E38A-0306-407E-8926-2D2C301F2E69}"/>
    <cellStyle name="Normal 7 6_AVA DVA EL" xfId="37277" xr:uid="{A2D16357-C01D-4C5D-B67F-FF8923F11DA1}"/>
    <cellStyle name="Normal 7 7" xfId="37278" xr:uid="{15D48D77-C2B5-45FC-8A66-6042868E62AA}"/>
    <cellStyle name="Normal 7 7 2" xfId="37279" xr:uid="{FBC42CC4-74E2-4BDD-97C1-D68175A44AFF}"/>
    <cellStyle name="Normal 7 7 2 2" xfId="37280" xr:uid="{84509F16-2BF9-4653-9DA7-727D093CDAA1}"/>
    <cellStyle name="Normal 7 7 2 3" xfId="37281" xr:uid="{BE10E6EA-F9B3-4AAC-A4D0-22C6E1F3132D}"/>
    <cellStyle name="Normal 7 7 2_AVA DVA EL" xfId="37282" xr:uid="{DB37AF12-6E82-4D9C-998E-74833AE33385}"/>
    <cellStyle name="Normal 7 7 3" xfId="37283" xr:uid="{E7D66370-2531-4472-B0FF-858665CFA00A}"/>
    <cellStyle name="Normal 7 7 3 2" xfId="37284" xr:uid="{CAF43714-DFF7-4DF0-A32B-A659370F17F1}"/>
    <cellStyle name="Normal 7 7 3_AVA DVA EL" xfId="37285" xr:uid="{3E67E390-2F64-4C9E-B9EC-C3907F353044}"/>
    <cellStyle name="Normal 7 7 4" xfId="37286" xr:uid="{F85AB845-9D31-4D9C-940D-96272BC4310F}"/>
    <cellStyle name="Normal 7 7 5" xfId="37287" xr:uid="{35966AEA-A0B4-451F-8DE0-A8DBD6A78A44}"/>
    <cellStyle name="Normal 7 7_AVA DVA EL" xfId="37288" xr:uid="{5A5BCEF0-5D26-48F7-BD52-7377D46CCE74}"/>
    <cellStyle name="Normal 7 8" xfId="37289" xr:uid="{9851D8C2-4603-48F8-AF47-5522030FA911}"/>
    <cellStyle name="Normal 7 8 2" xfId="37290" xr:uid="{0E8F7FDD-79EC-40B3-8B75-5D6B49BAC4AE}"/>
    <cellStyle name="Normal 7 8 2 2" xfId="37291" xr:uid="{81967C92-C9B2-4F61-A1BA-CD005F823A19}"/>
    <cellStyle name="Normal 7 8 2 3" xfId="37292" xr:uid="{76F86C93-CD77-4CA2-9128-A9DCA0FF5ABA}"/>
    <cellStyle name="Normal 7 8 2_AVA DVA EL" xfId="37293" xr:uid="{57A2388B-D3C2-44DD-B95B-9CE89D8FC892}"/>
    <cellStyle name="Normal 7 8 3" xfId="37294" xr:uid="{5AB27BE7-32D5-42C8-B6A4-15A498FAB76A}"/>
    <cellStyle name="Normal 7 8 3 2" xfId="37295" xr:uid="{CF8BE48E-331A-41BE-87FE-C760A868FB73}"/>
    <cellStyle name="Normal 7 8 3_AVA DVA EL" xfId="37296" xr:uid="{94AA5314-C386-4FA8-9AAC-370EFD919575}"/>
    <cellStyle name="Normal 7 8 4" xfId="37297" xr:uid="{2EA005ED-67F1-4CE0-B0E6-23491384F3CB}"/>
    <cellStyle name="Normal 7 8 5" xfId="37298" xr:uid="{107805BA-DD1E-40FD-BE67-1A34E1DE09FA}"/>
    <cellStyle name="Normal 7 8_AVA DVA EL" xfId="37299" xr:uid="{A27C760B-B761-40E5-8149-2A8B5E0A061F}"/>
    <cellStyle name="Normal 7 9" xfId="37300" xr:uid="{23D95E15-3F30-4B18-B53E-15E02BE48B25}"/>
    <cellStyle name="Normal 7 9 2" xfId="37301" xr:uid="{A8247708-7BC3-4394-8445-73C0FEE69A20}"/>
    <cellStyle name="Normal 7 9 2 2" xfId="37302" xr:uid="{A416AB53-A990-4AE6-B409-E5023B72D87E}"/>
    <cellStyle name="Normal 7 9 2 3" xfId="37303" xr:uid="{3AF16D79-F11C-476E-B382-884CBEF0E4F2}"/>
    <cellStyle name="Normal 7 9 2_AVA DVA EL" xfId="37304" xr:uid="{D0F08D68-E0FA-4075-B2CD-4F5FBE578FF5}"/>
    <cellStyle name="Normal 7 9 3" xfId="37305" xr:uid="{7309A05A-61D0-4C04-AA7F-825EA1F03201}"/>
    <cellStyle name="Normal 7 9_AVA DVA EL" xfId="37306" xr:uid="{66A54D6A-A7C5-414C-BB5E-CABC0D6C2610}"/>
    <cellStyle name="Normal 7_3. Chng in credit spreads" xfId="8372" xr:uid="{8EE781AA-B9F3-4EA9-BD8C-1DFAC6605514}"/>
    <cellStyle name="Normal 70" xfId="37307" xr:uid="{7BBFECBC-17CF-45C2-B3E6-59B3A9F26A21}"/>
    <cellStyle name="Normal 70 2" xfId="37308" xr:uid="{324390A9-03F7-4A8F-903A-587CCA8134D7}"/>
    <cellStyle name="Normal 70 2 2" xfId="37309" xr:uid="{06899A45-FB35-405E-8ED7-62EF558CB2BF}"/>
    <cellStyle name="Normal 70 2 3" xfId="37310" xr:uid="{4C08339A-3145-43E1-A886-BA1068FF9148}"/>
    <cellStyle name="Normal 70 2_AVA DVA EL" xfId="37311" xr:uid="{065C94CD-943D-4EF3-A5C5-EDBECE99BF9C}"/>
    <cellStyle name="Normal 70 3" xfId="37312" xr:uid="{5FF8C0EB-4F40-4EF7-97BF-7E10DD320ECB}"/>
    <cellStyle name="Normal 70 4" xfId="37313" xr:uid="{ADB5A80B-9E9A-415A-8F22-1A6AD105E5C8}"/>
    <cellStyle name="Normal 70_AVA DVA EL" xfId="37314" xr:uid="{C7E90830-8991-4F24-BD1D-1921C5F7054C}"/>
    <cellStyle name="Normal 71" xfId="37315" xr:uid="{5658C268-849E-4C96-8CEA-B6298EFF41EF}"/>
    <cellStyle name="Normal 71 2" xfId="37316" xr:uid="{7488D261-AA9E-46FB-A8A5-CDA2DA230228}"/>
    <cellStyle name="Normal 71 2 2" xfId="37317" xr:uid="{EFC9204B-96F8-4E2C-BD04-3B7D35B8AD48}"/>
    <cellStyle name="Normal 71 2 3" xfId="37318" xr:uid="{9028D8E9-8818-4638-AC52-1B64D7003622}"/>
    <cellStyle name="Normal 71 2_AVA DVA EL" xfId="37319" xr:uid="{01A25B63-B48B-4C7E-8AC3-B5AD2C117F9B}"/>
    <cellStyle name="Normal 71 3" xfId="37320" xr:uid="{FF4CA628-A1EB-4A58-A187-6BCAB0C2104B}"/>
    <cellStyle name="Normal 71 4" xfId="37321" xr:uid="{2C5DA263-B79D-49D4-80BF-90CB1703F185}"/>
    <cellStyle name="Normal 71_AVA DVA EL" xfId="37322" xr:uid="{CE456D4B-E402-4489-A501-FDD00C81C9A6}"/>
    <cellStyle name="Normal 72" xfId="37323" xr:uid="{6E75143D-F625-4BD3-858F-F371D2696045}"/>
    <cellStyle name="Normal 72 2" xfId="37324" xr:uid="{78B4A7EC-5EC1-413B-9AA8-D4E4D2D92302}"/>
    <cellStyle name="Normal 72 2 2" xfId="37325" xr:uid="{43030619-7BEB-4CD1-9737-0421AC966055}"/>
    <cellStyle name="Normal 72 2 3" xfId="37326" xr:uid="{3B367595-BF9C-41DF-AB50-2CF4AC8F84C2}"/>
    <cellStyle name="Normal 72 2_AVA DVA EL" xfId="37327" xr:uid="{6154E410-63B8-450D-9DE4-3A4BCC6C9C2A}"/>
    <cellStyle name="Normal 72 3" xfId="37328" xr:uid="{77F42086-B381-4D4B-B4A9-D213EC031DE3}"/>
    <cellStyle name="Normal 72 3 2" xfId="37329" xr:uid="{7EC1A414-7578-4AF9-ADD6-045B8FFD7B64}"/>
    <cellStyle name="Normal 72 3 3" xfId="37330" xr:uid="{B837F273-B57C-4E7C-9253-1F52B13C6232}"/>
    <cellStyle name="Normal 72 3_AVA DVA EL" xfId="37331" xr:uid="{51C6D4F7-D19A-4278-8968-FB1F543CFFCD}"/>
    <cellStyle name="Normal 72 4" xfId="37332" xr:uid="{2DD71427-6900-4024-8FC5-5219574F1A75}"/>
    <cellStyle name="Normal 72 4 2" xfId="37333" xr:uid="{46F5AA6F-CC4D-41F7-95E0-30E980C43334}"/>
    <cellStyle name="Normal 72 4 3" xfId="37334" xr:uid="{E10DBE8B-5AAC-4BB0-9496-B7120BD5D3E4}"/>
    <cellStyle name="Normal 72 4_AVA DVA EL" xfId="37335" xr:uid="{22B1256A-3772-421C-8FF9-C92B4AF6DFE1}"/>
    <cellStyle name="Normal 72 5" xfId="37336" xr:uid="{A153EB98-D410-495A-A222-6BF616F89A7F}"/>
    <cellStyle name="Normal 72 5 2" xfId="37337" xr:uid="{A3DAEF93-D531-44AE-8B51-6D45420652B5}"/>
    <cellStyle name="Normal 72 5 3" xfId="37338" xr:uid="{B774358D-2FA5-4C3D-B58D-536D6F97C524}"/>
    <cellStyle name="Normal 72 5_AVA DVA EL" xfId="37339" xr:uid="{21C81AA2-C227-48BB-8C19-ECB248B0EE09}"/>
    <cellStyle name="Normal 72 6" xfId="37340" xr:uid="{52F6F892-5BB1-4CD4-91CB-AA6BD6FFBE2A}"/>
    <cellStyle name="Normal 72 6 2" xfId="37341" xr:uid="{13177EDD-20B2-480E-AE18-B6F369A8D453}"/>
    <cellStyle name="Normal 72 6 3" xfId="37342" xr:uid="{EBBDF285-7AE8-40DA-A733-12B3B8B9DD7E}"/>
    <cellStyle name="Normal 72 6_AVA DVA EL" xfId="37343" xr:uid="{CEB501F0-8D3E-46D7-8C6F-89E50CD8BB91}"/>
    <cellStyle name="Normal 72 7" xfId="37344" xr:uid="{F9D6CE1E-74EB-41C1-A5EE-5236D0529C91}"/>
    <cellStyle name="Normal 72 8" xfId="37345" xr:uid="{D1E8E616-ABFD-4936-99D5-B4FCB42A31E0}"/>
    <cellStyle name="Normal 72_AVA DVA EL" xfId="37346" xr:uid="{FDEC02CD-F169-45AE-B1FE-83A422D41EC9}"/>
    <cellStyle name="Normal 73" xfId="37347" xr:uid="{DAEA41E7-B1CB-468E-A497-89F9E2F342DC}"/>
    <cellStyle name="Normal 73 2" xfId="37348" xr:uid="{BD68ED19-DE68-404F-BB3A-B2AF7EFB3AA1}"/>
    <cellStyle name="Normal 73 2 2" xfId="37349" xr:uid="{7208E8F0-1899-4982-A10F-ED2144335774}"/>
    <cellStyle name="Normal 73 2 2 2" xfId="37350" xr:uid="{7C5E7C79-C85A-4CF5-A52A-880F3E667046}"/>
    <cellStyle name="Normal 73 2 2 3" xfId="37351" xr:uid="{72F9D502-F8D0-48DE-A438-ACEDFE42E5C3}"/>
    <cellStyle name="Normal 73 2 2_AVA DVA EL" xfId="37352" xr:uid="{7ADEE4CB-6D3F-4457-A6CD-9F986B27F550}"/>
    <cellStyle name="Normal 73 2 3" xfId="37353" xr:uid="{A54DA263-F40C-4405-B670-7B1EDC32CF24}"/>
    <cellStyle name="Normal 73 2 4" xfId="37354" xr:uid="{342CF876-3384-4E68-B63E-17005EA1FB05}"/>
    <cellStyle name="Normal 73 2_AVA DVA EL" xfId="37355" xr:uid="{AE309EF4-345C-4505-912D-6AA614221B2A}"/>
    <cellStyle name="Normal 73 3" xfId="37356" xr:uid="{79EC2ECC-15ED-4B42-9AD3-638148C32506}"/>
    <cellStyle name="Normal 73 3 2" xfId="37357" xr:uid="{02E1C494-18FF-4C05-AFD9-637F29E69247}"/>
    <cellStyle name="Normal 73 3 3" xfId="37358" xr:uid="{DC4897B9-3FAF-4469-A5E6-53515CEF465B}"/>
    <cellStyle name="Normal 73 3_AVA DVA EL" xfId="37359" xr:uid="{F295321B-BC4D-46A8-BACE-15A6AE1900FA}"/>
    <cellStyle name="Normal 73 4" xfId="37360" xr:uid="{888FAF34-788C-4A54-B75D-B55A0788A68D}"/>
    <cellStyle name="Normal 73 4 2" xfId="37361" xr:uid="{75D37C8A-7EB6-4C79-9801-B71AB738204F}"/>
    <cellStyle name="Normal 73 4 3" xfId="37362" xr:uid="{2CDF7FB7-BD1B-40E9-BFB7-53CA89689F27}"/>
    <cellStyle name="Normal 73 4_AVA DVA EL" xfId="37363" xr:uid="{02829D20-2BAF-4B77-9835-4A45DDD7678C}"/>
    <cellStyle name="Normal 73 5" xfId="37364" xr:uid="{C717AABC-D240-4F57-AEB2-F1807D2CB615}"/>
    <cellStyle name="Normal 73 5 2" xfId="37365" xr:uid="{8B7B9F98-D1AD-4F9D-B2FA-B6E1A56DDBD5}"/>
    <cellStyle name="Normal 73 5 3" xfId="37366" xr:uid="{A9E3ED4F-9F97-4848-B6F0-1063756383F4}"/>
    <cellStyle name="Normal 73 5_AVA DVA EL" xfId="37367" xr:uid="{B065DAD1-198E-47C3-90FB-9BA7101CD115}"/>
    <cellStyle name="Normal 73 6" xfId="37368" xr:uid="{955F31B9-35EB-4544-8044-8950FC7CA3CA}"/>
    <cellStyle name="Normal 73 6 2" xfId="37369" xr:uid="{57C5642D-1F42-4F35-85F8-0C077CF170BB}"/>
    <cellStyle name="Normal 73 6 3" xfId="37370" xr:uid="{3B1741B5-7A63-464E-A663-11CE0AC8DD2C}"/>
    <cellStyle name="Normal 73 6_AVA DVA EL" xfId="37371" xr:uid="{9C81BF0B-15F7-4191-AB46-8BF359586BA6}"/>
    <cellStyle name="Normal 73 7" xfId="37372" xr:uid="{F4773EBD-4E6B-4238-B21C-C6C13F927197}"/>
    <cellStyle name="Normal 73 8" xfId="37373" xr:uid="{A446C0C2-F805-4C88-A24E-D2736DDBA52F}"/>
    <cellStyle name="Normal 73_AVA DVA EL" xfId="37374" xr:uid="{28376C4D-DF91-47B0-98F4-4D55AF24EBDA}"/>
    <cellStyle name="Normal 74" xfId="37375" xr:uid="{CE6249FF-39B0-40D3-BF8F-B87F23970DF8}"/>
    <cellStyle name="Normal 74 2" xfId="37376" xr:uid="{CA35085B-3060-4B94-9207-C3956CE4737E}"/>
    <cellStyle name="Normal 74 2 2" xfId="37377" xr:uid="{45F267DD-DA8E-4D45-B877-5FF57CFD61E1}"/>
    <cellStyle name="Normal 74 2 3" xfId="37378" xr:uid="{E694EBE8-4332-464C-AA93-0DD5C3B04F88}"/>
    <cellStyle name="Normal 74 2_AVA DVA EL" xfId="37379" xr:uid="{A927A328-0C89-49A6-8A70-9662B10C704D}"/>
    <cellStyle name="Normal 74 3" xfId="37380" xr:uid="{24AD6B2D-C162-40F7-A3AC-F2BA958A224F}"/>
    <cellStyle name="Normal 74 3 2" xfId="37381" xr:uid="{5D8AA834-DC57-46FB-B828-2A7BC25C2D0D}"/>
    <cellStyle name="Normal 74 3 3" xfId="37382" xr:uid="{C6A77F57-AF2B-4E02-B343-AFCD64B8693E}"/>
    <cellStyle name="Normal 74 3_AVA DVA EL" xfId="37383" xr:uid="{ABA722F9-B38A-45D3-AC4D-A65A8E4D4F28}"/>
    <cellStyle name="Normal 74 4" xfId="37384" xr:uid="{C8652AC6-3563-4C68-8581-710D6B66714D}"/>
    <cellStyle name="Normal 74 4 2" xfId="37385" xr:uid="{895BB890-CECB-44F9-84D7-AB40D34F971E}"/>
    <cellStyle name="Normal 74 4 3" xfId="37386" xr:uid="{52B221D9-C811-4950-92F1-7978CBD23D32}"/>
    <cellStyle name="Normal 74 4_AVA DVA EL" xfId="37387" xr:uid="{830CE1BE-977B-4505-A652-170EC277A961}"/>
    <cellStyle name="Normal 74 5" xfId="37388" xr:uid="{F965A477-C2FC-44EE-A858-E49276359252}"/>
    <cellStyle name="Normal 74 5 2" xfId="37389" xr:uid="{CF68472B-E322-4CD7-89B6-B25140D03E49}"/>
    <cellStyle name="Normal 74 5 3" xfId="37390" xr:uid="{A8F4FA5A-941D-4F2F-8E30-5989B9EE8DBA}"/>
    <cellStyle name="Normal 74 5_AVA DVA EL" xfId="37391" xr:uid="{9940B11C-6E5B-4584-A99B-13285B4A5869}"/>
    <cellStyle name="Normal 74 6" xfId="37392" xr:uid="{93964A8E-FBC4-47E7-8348-0E6F77799281}"/>
    <cellStyle name="Normal 74 6 2" xfId="37393" xr:uid="{CE32A55D-D05C-4FBA-AA3B-AD3BC723CDA6}"/>
    <cellStyle name="Normal 74 6 3" xfId="37394" xr:uid="{65C60A04-6C90-4FF0-A989-5BB84E704501}"/>
    <cellStyle name="Normal 74 6_AVA DVA EL" xfId="37395" xr:uid="{D4080FA2-7737-4653-80A0-475A08F7F4F6}"/>
    <cellStyle name="Normal 74 7" xfId="37396" xr:uid="{55F17367-AEB0-4AF1-8E7A-CFCDFA6D600B}"/>
    <cellStyle name="Normal 74 8" xfId="37397" xr:uid="{C853BFFA-B813-4CA4-9BE7-D40C900CE92B}"/>
    <cellStyle name="Normal 74_AVA DVA EL" xfId="37398" xr:uid="{B48AFBCF-2F69-414D-8339-DE1D0DD4762C}"/>
    <cellStyle name="Normal 75" xfId="37399" xr:uid="{CD8E1BB9-F387-445E-ABAE-2DD42239DE96}"/>
    <cellStyle name="Normal 75 2" xfId="37400" xr:uid="{2246072E-249E-45C3-9DB1-4F5F667814A0}"/>
    <cellStyle name="Normal 75 2 2" xfId="37401" xr:uid="{3069D450-5FBF-45D3-AB45-4AEC94B7894E}"/>
    <cellStyle name="Normal 75 2 3" xfId="37402" xr:uid="{BCEE560D-AA96-4E4A-ADDB-83C75CE74B4F}"/>
    <cellStyle name="Normal 75 2_AVA DVA EL" xfId="37403" xr:uid="{3BEEA35D-C7D3-4EF6-9042-87113D8C8929}"/>
    <cellStyle name="Normal 75 3" xfId="37404" xr:uid="{56BD4066-4086-4179-A3FB-DCDFD44408BA}"/>
    <cellStyle name="Normal 75 4" xfId="37405" xr:uid="{7CB09E30-20D5-49A2-9745-EB23D209E895}"/>
    <cellStyle name="Normal 75_AVA DVA EL" xfId="37406" xr:uid="{EA3EE0BF-0325-4082-A51A-901327D4C5E8}"/>
    <cellStyle name="Normal 76" xfId="37407" xr:uid="{EA769CBA-DAF6-475D-BA34-896E58F2ADB4}"/>
    <cellStyle name="Normal 76 2" xfId="37408" xr:uid="{24DE2D46-4328-400C-8BB8-AD34EED653DC}"/>
    <cellStyle name="Normal 76 2 2" xfId="37409" xr:uid="{5656E29A-B6B3-4AED-A86E-F41E412807BA}"/>
    <cellStyle name="Normal 76 2 3" xfId="37410" xr:uid="{9F2270C5-B1F7-45F7-B4BA-D97EFDECAF9C}"/>
    <cellStyle name="Normal 76 2_AVA DVA EL" xfId="37411" xr:uid="{5E26EF40-0CCB-4AB4-B8CE-F3CDEBD0C960}"/>
    <cellStyle name="Normal 76 3" xfId="37412" xr:uid="{386C1CA8-6EF6-42DD-AE01-75DFBDC6E2EF}"/>
    <cellStyle name="Normal 76 4" xfId="37413" xr:uid="{16A6EC52-5113-4554-9846-4A46BDE0F901}"/>
    <cellStyle name="Normal 76_AVA DVA EL" xfId="37414" xr:uid="{C820CCDB-4F66-40B2-A35B-BF35BA4CB06B}"/>
    <cellStyle name="Normal 77" xfId="37415" xr:uid="{AAAE7841-8BFD-43E1-BD58-240C945D2D3E}"/>
    <cellStyle name="Normal 77 2" xfId="37416" xr:uid="{2BE25607-E4FD-47B4-8BCD-6E462797DBE6}"/>
    <cellStyle name="Normal 77 2 2" xfId="37417" xr:uid="{2B708C4B-6248-44AC-B62C-4915D47C9620}"/>
    <cellStyle name="Normal 77 2 3" xfId="37418" xr:uid="{9EEE6D7B-D68A-4E59-9892-C13B5B3D5C11}"/>
    <cellStyle name="Normal 77 2_AVA DVA EL" xfId="37419" xr:uid="{8B708C3B-1D14-48E8-B0E1-F6E37126D5C2}"/>
    <cellStyle name="Normal 77 3" xfId="37420" xr:uid="{0ADD4766-5653-4943-92F8-AFE66FC87E46}"/>
    <cellStyle name="Normal 77 3 2" xfId="37421" xr:uid="{2118B43C-62B1-4922-899A-1F9AED3935F1}"/>
    <cellStyle name="Normal 77 3 3" xfId="37422" xr:uid="{066518A9-8A13-4580-BE7D-367F9AD37BB9}"/>
    <cellStyle name="Normal 77 3_AVA DVA EL" xfId="37423" xr:uid="{61A511E2-D0EA-4214-BDF6-11D6659500CD}"/>
    <cellStyle name="Normal 77 4" xfId="37424" xr:uid="{627F6B42-B562-451B-8E99-36BB6F137C62}"/>
    <cellStyle name="Normal 77 5" xfId="37425" xr:uid="{087DD587-CBF2-4B86-BD35-72CDF48BC40A}"/>
    <cellStyle name="Normal 77_AVA DVA EL" xfId="37426" xr:uid="{6B1E2F09-3947-4D7B-87F4-FC32A7F15E59}"/>
    <cellStyle name="Normal 78" xfId="8373" xr:uid="{E9C70254-968F-409A-B194-E15505A33D8C}"/>
    <cellStyle name="Normal 78 2" xfId="37427" xr:uid="{A61A8488-C930-4C0A-BB62-0937975C78F9}"/>
    <cellStyle name="Normal 78 2 2" xfId="37428" xr:uid="{515CDEAB-61BF-4902-96B3-829D9C5FF5B8}"/>
    <cellStyle name="Normal 78 2 3" xfId="37429" xr:uid="{49DD0AC3-62EF-40E5-8A3D-00BDC4593096}"/>
    <cellStyle name="Normal 78 2_AVA DVA EL" xfId="37430" xr:uid="{E19E9005-72B2-4970-8C74-0D37DDE1FA42}"/>
    <cellStyle name="Normal 78 3" xfId="37431" xr:uid="{376A84A3-85EC-48BA-B3BE-1760D039B301}"/>
    <cellStyle name="Normal 78 4" xfId="37432" xr:uid="{42D0383C-CA0C-4B3D-876B-8A912D903F16}"/>
    <cellStyle name="Normal 78_AVA DVA EL" xfId="37433" xr:uid="{54E23374-F1DE-4A0A-A284-41E9DD9F4957}"/>
    <cellStyle name="Normal 79" xfId="8374" xr:uid="{91D7ECA3-1DFD-4EFA-81A1-97007451D760}"/>
    <cellStyle name="Normal 79 2" xfId="8375" xr:uid="{6A39D36F-E1DD-46F1-BB4A-81EE6ECE2198}"/>
    <cellStyle name="Normal 79 2 2" xfId="37434" xr:uid="{8323BEA4-A7A2-4D86-BD9F-2C24549A583B}"/>
    <cellStyle name="Normal 79 2 3" xfId="37435" xr:uid="{86929DB6-5A96-4490-8109-BB4A08C83FA4}"/>
    <cellStyle name="Normal 79 2_AVA DVA EL" xfId="37436" xr:uid="{13A1C17E-1DFA-4FA1-92E0-C89CAA60B9A4}"/>
    <cellStyle name="Normal 79 3" xfId="37437" xr:uid="{8C44CC61-770E-4801-A21E-423AA6F8C0BC}"/>
    <cellStyle name="Normal 79 4" xfId="37438" xr:uid="{FB023D34-89E1-4046-849C-E20BE345DF41}"/>
    <cellStyle name="Normal 79_AVA DVA EL" xfId="37439" xr:uid="{975EE78A-5735-4B36-A395-4F4A61DFCE81}"/>
    <cellStyle name="Normal 8" xfId="8376" xr:uid="{DBD12B9C-B33D-4858-81BE-6F4C0210023D}"/>
    <cellStyle name="Normal 8 10" xfId="37440" xr:uid="{6A38D316-F16A-47E8-BD51-9929E12ED60D}"/>
    <cellStyle name="Normal 8 10 2" xfId="37441" xr:uid="{EF41998F-17F5-4B4D-8CCF-E4390C8BBB71}"/>
    <cellStyle name="Normal 8 10 2 2" xfId="37442" xr:uid="{9D2C4984-64D8-4E1D-9771-38555E1779C0}"/>
    <cellStyle name="Normal 8 10 2 3" xfId="37443" xr:uid="{03DF0A97-8CB7-4F95-9ABF-EDA2462BF0D8}"/>
    <cellStyle name="Normal 8 10 2_AVA DVA EL" xfId="37444" xr:uid="{7E7BA7E1-D720-41F9-BDDA-D31A48D3D5E3}"/>
    <cellStyle name="Normal 8 10 3" xfId="37445" xr:uid="{758E2FD3-DECB-43D8-972A-C061CCA599A4}"/>
    <cellStyle name="Normal 8 10 4" xfId="37446" xr:uid="{B95D44E1-F982-4D8E-A460-C09E7918AB4A}"/>
    <cellStyle name="Normal 8 10_AVA DVA EL" xfId="37447" xr:uid="{C52F8516-B901-4A08-9C3D-AE79CF8CDFAD}"/>
    <cellStyle name="Normal 8 11" xfId="37448" xr:uid="{D98CFA5D-8B54-445D-BDC7-B0097749AD81}"/>
    <cellStyle name="Normal 8 11 2" xfId="37449" xr:uid="{30A5DF92-E799-4E3B-98DD-907FE9004ED8}"/>
    <cellStyle name="Normal 8 11 2 2" xfId="37450" xr:uid="{1EB7EBF7-CF3C-4E60-9645-AEEE0E22940C}"/>
    <cellStyle name="Normal 8 11 2 3" xfId="37451" xr:uid="{16B8BD02-0E6B-4933-8659-D556AEE2ECAA}"/>
    <cellStyle name="Normal 8 11 2_AVA DVA EL" xfId="37452" xr:uid="{EF452BED-6CC1-437B-A83B-85EC0130C2AA}"/>
    <cellStyle name="Normal 8 11 3" xfId="37453" xr:uid="{1E397F07-823D-4D2C-951E-656C9EE1A0C5}"/>
    <cellStyle name="Normal 8 11 3 2" xfId="37454" xr:uid="{7AC7A388-6D01-4475-9F78-93B4879EA0AE}"/>
    <cellStyle name="Normal 8 11 3 3" xfId="37455" xr:uid="{B426E0A3-2C7E-4C62-81ED-05FC7F820836}"/>
    <cellStyle name="Normal 8 11 3_AVA DVA EL" xfId="37456" xr:uid="{AD992E56-FE3D-4443-ABAF-4F819A8480B5}"/>
    <cellStyle name="Normal 8 11 4" xfId="37457" xr:uid="{DB255D57-35CB-41FB-B938-04C079B025DC}"/>
    <cellStyle name="Normal 8 11 5" xfId="37458" xr:uid="{2A1925B3-2578-4A8A-AB30-7771A91EDB63}"/>
    <cellStyle name="Normal 8 11_AVA DVA EL" xfId="37459" xr:uid="{895539A7-B721-4FE3-A8D0-E47EF74A97A3}"/>
    <cellStyle name="Normal 8 12" xfId="37460" xr:uid="{7E69E1FB-3EE4-482F-AD42-1E2C3CBA36EB}"/>
    <cellStyle name="Normal 8 12 2" xfId="37461" xr:uid="{36BD459A-486A-47BE-87D2-9A79A77AD693}"/>
    <cellStyle name="Normal 8 12 2 2" xfId="37462" xr:uid="{B5732E64-0F85-4E9C-9898-9DBC5612F3C3}"/>
    <cellStyle name="Normal 8 12 2 3" xfId="37463" xr:uid="{E095F079-7C15-4F09-8B69-0382B0F9ECE2}"/>
    <cellStyle name="Normal 8 12 2_AVA DVA EL" xfId="37464" xr:uid="{75E8A3E9-B793-4AFC-BDFD-52256DAEE770}"/>
    <cellStyle name="Normal 8 12 3" xfId="37465" xr:uid="{B4866EF8-CA1E-445F-B200-910B97459B61}"/>
    <cellStyle name="Normal 8 12 4" xfId="37466" xr:uid="{97CB5822-99D5-459C-B722-BAEDEC343C82}"/>
    <cellStyle name="Normal 8 12_AVA DVA EL" xfId="37467" xr:uid="{8063C9BC-08A5-4AE2-A336-014D91586CA3}"/>
    <cellStyle name="Normal 8 13" xfId="37468" xr:uid="{329F8803-F1D7-4A0A-A0F4-CB6623C10744}"/>
    <cellStyle name="Normal 8 13 2" xfId="37469" xr:uid="{5D87A3AA-9675-4818-8FA1-4DEC496F6496}"/>
    <cellStyle name="Normal 8 13 2 2" xfId="37470" xr:uid="{DEFA6EE5-8ACA-4A0C-A170-55EDBD4C9146}"/>
    <cellStyle name="Normal 8 13 2 3" xfId="37471" xr:uid="{BB9D692E-1DE2-4DED-B24D-C3373D6672AB}"/>
    <cellStyle name="Normal 8 13 2_AVA DVA EL" xfId="37472" xr:uid="{6B3DCE11-CD3C-47C8-AC8C-05AD800E19BE}"/>
    <cellStyle name="Normal 8 13 3" xfId="37473" xr:uid="{EF94207A-E88B-4712-86C7-E2F264382438}"/>
    <cellStyle name="Normal 8 13 4" xfId="37474" xr:uid="{944264D2-D5D6-4480-A2F5-1301EF476D77}"/>
    <cellStyle name="Normal 8 13_AVA DVA EL" xfId="37475" xr:uid="{6CE70CC1-8708-433A-9E60-7A53D8AE5CFD}"/>
    <cellStyle name="Normal 8 14" xfId="37476" xr:uid="{2DC75FB9-0380-4248-8D00-DD3B6248BF24}"/>
    <cellStyle name="Normal 8 14 2" xfId="37477" xr:uid="{F680EBE5-36B0-4B81-8450-DB5670692714}"/>
    <cellStyle name="Normal 8 14 2 2" xfId="37478" xr:uid="{161A75E8-9451-40AD-B7D1-5DC59D91BAE8}"/>
    <cellStyle name="Normal 8 14 2 3" xfId="37479" xr:uid="{AFB46343-C41B-47BC-80EB-89A5E1600C95}"/>
    <cellStyle name="Normal 8 14 2_AVA DVA EL" xfId="37480" xr:uid="{6365BE73-051C-442E-809F-CCADAD1B84B0}"/>
    <cellStyle name="Normal 8 14 3" xfId="37481" xr:uid="{1260781B-A941-4F75-A545-E7B74ABF173E}"/>
    <cellStyle name="Normal 8 14 4" xfId="37482" xr:uid="{CB1D3677-831D-41FD-9E2F-A3F5CB58A325}"/>
    <cellStyle name="Normal 8 14_AVA DVA EL" xfId="37483" xr:uid="{EC8CF73F-FBE5-4FDC-8D21-3BB86ADC1B8B}"/>
    <cellStyle name="Normal 8 15" xfId="37484" xr:uid="{F1BBBFC9-C539-4014-ACB0-43F9A5F723B0}"/>
    <cellStyle name="Normal 8 15 2" xfId="37485" xr:uid="{417A61CD-D983-483B-B55B-3F90029456C6}"/>
    <cellStyle name="Normal 8 15 3" xfId="37486" xr:uid="{4D41CFCF-66EE-44FE-8893-520BE6B57897}"/>
    <cellStyle name="Normal 8 15_AVA DVA EL" xfId="37487" xr:uid="{7B48980B-9115-4D43-A7C5-93669B31BCCE}"/>
    <cellStyle name="Normal 8 16" xfId="37488" xr:uid="{68EAC396-F8C6-4F48-99E7-4540C4651DF5}"/>
    <cellStyle name="Normal 8 16 2" xfId="37489" xr:uid="{D9F06B99-AB10-4632-B067-9A6AB87A113E}"/>
    <cellStyle name="Normal 8 16 3" xfId="37490" xr:uid="{79011900-263D-438B-8142-F664E795B069}"/>
    <cellStyle name="Normal 8 16_AVA DVA EL" xfId="37491" xr:uid="{E520C546-666E-445B-9FC6-9DBDA00602D1}"/>
    <cellStyle name="Normal 8 17" xfId="37492" xr:uid="{60E44EB7-8190-4701-AF24-3368191DBC43}"/>
    <cellStyle name="Normal 8 17 2" xfId="37493" xr:uid="{0F3294DD-7765-4826-9D58-75525699BBB9}"/>
    <cellStyle name="Normal 8 17 3" xfId="37494" xr:uid="{400E3BB2-E3D5-4CFB-803A-9AA9D8433CDC}"/>
    <cellStyle name="Normal 8 17_AVA DVA EL" xfId="37495" xr:uid="{C60063B5-F639-4D47-A6CA-1DE54F92DDF4}"/>
    <cellStyle name="Normal 8 18" xfId="37496" xr:uid="{4A73E21D-EF5A-4B8E-B624-45278098FE6A}"/>
    <cellStyle name="Normal 8 19" xfId="37497" xr:uid="{4CEC8655-7A05-48FC-9435-19BDCFF16BAA}"/>
    <cellStyle name="Normal 8 2" xfId="8377" xr:uid="{85ABEF55-F2AD-40CE-99D4-70EB127DDD1B}"/>
    <cellStyle name="Normal 8 2 10" xfId="37498" xr:uid="{68F4A299-58EA-42AB-9C71-10262AB21056}"/>
    <cellStyle name="Normal 8 2 10 2" xfId="37499" xr:uid="{6F903C66-A9F1-403A-A3E3-BA3B44DFF7EF}"/>
    <cellStyle name="Normal 8 2 10 2 2" xfId="37500" xr:uid="{62294D97-EBE2-4BAB-87D0-8E7C7E0B6AC6}"/>
    <cellStyle name="Normal 8 2 10 2 3" xfId="37501" xr:uid="{46B1A997-B6F7-4EF1-8CF4-E54809DD8F4E}"/>
    <cellStyle name="Normal 8 2 10 2_AVA DVA EL" xfId="37502" xr:uid="{C4B475B1-BA88-4168-9BE0-F71291B580B5}"/>
    <cellStyle name="Normal 8 2 10 3" xfId="37503" xr:uid="{A2F76087-8806-43E9-868D-7B3157A86C18}"/>
    <cellStyle name="Normal 8 2 10 3 2" xfId="37504" xr:uid="{51CD55FD-4019-4572-A93F-22FFF7995BE1}"/>
    <cellStyle name="Normal 8 2 10 3 3" xfId="37505" xr:uid="{80E6498E-BBB3-438F-90B9-D670F6FAC221}"/>
    <cellStyle name="Normal 8 2 10 3_AVA DVA EL" xfId="37506" xr:uid="{DD5AF076-EDD7-4574-8AC7-041BBEA0945C}"/>
    <cellStyle name="Normal 8 2 10 4" xfId="37507" xr:uid="{23B6DCFE-4390-4AA7-97DD-25BEECC446B5}"/>
    <cellStyle name="Normal 8 2 10 5" xfId="37508" xr:uid="{7DDE47D3-A527-458F-AE18-555083099630}"/>
    <cellStyle name="Normal 8 2 10_AVA DVA EL" xfId="37509" xr:uid="{9670426B-CDAD-4AB4-8607-988F5052C442}"/>
    <cellStyle name="Normal 8 2 11" xfId="37510" xr:uid="{D816ADF6-83A5-42D6-A481-046AB028173E}"/>
    <cellStyle name="Normal 8 2 11 2" xfId="37511" xr:uid="{98CD6557-B776-4E0C-97C8-43C99579A93E}"/>
    <cellStyle name="Normal 8 2 11 2 2" xfId="37512" xr:uid="{A9C725A7-8506-4992-88AB-C3613D987A13}"/>
    <cellStyle name="Normal 8 2 11 2 3" xfId="37513" xr:uid="{1E4CB82F-D1D3-42DD-9DBE-1B4AE0B08DE3}"/>
    <cellStyle name="Normal 8 2 11 2_AVA DVA EL" xfId="37514" xr:uid="{D3801632-16A2-4E86-8193-8A1F1E2659B7}"/>
    <cellStyle name="Normal 8 2 11 3" xfId="37515" xr:uid="{A3875FBA-E08B-4BEA-81DB-997DFEC2A2AF}"/>
    <cellStyle name="Normal 8 2 11 4" xfId="37516" xr:uid="{0D71AC26-F6D8-49B1-B733-E08C33FFE8F6}"/>
    <cellStyle name="Normal 8 2 11_AVA DVA EL" xfId="37517" xr:uid="{6053F41F-CA26-43EA-8CA3-D46FFC62556F}"/>
    <cellStyle name="Normal 8 2 12" xfId="37518" xr:uid="{2DED241F-C9C4-4160-AD45-3F14F1FFFFE0}"/>
    <cellStyle name="Normal 8 2 12 2" xfId="37519" xr:uid="{0CECE02E-D3D1-4253-95A0-1B0291452384}"/>
    <cellStyle name="Normal 8 2 12 2 2" xfId="37520" xr:uid="{72FEFA73-56BB-4098-83BA-2DF202B9A647}"/>
    <cellStyle name="Normal 8 2 12 2 3" xfId="37521" xr:uid="{A9ABAFE9-ECDE-4885-9506-1E978BF29A28}"/>
    <cellStyle name="Normal 8 2 12 2_AVA DVA EL" xfId="37522" xr:uid="{49535E07-88E5-4333-B514-F5A07BADB52A}"/>
    <cellStyle name="Normal 8 2 12 3" xfId="37523" xr:uid="{15EBA96D-9C4C-4370-ADF1-5AFAC40F0D1A}"/>
    <cellStyle name="Normal 8 2 12 4" xfId="37524" xr:uid="{8020D69B-D7D0-4BE5-B0E4-5B11596DF088}"/>
    <cellStyle name="Normal 8 2 12_AVA DVA EL" xfId="37525" xr:uid="{E311862E-2522-4076-8F53-E4F5C9001E2D}"/>
    <cellStyle name="Normal 8 2 13" xfId="37526" xr:uid="{C86EDEF6-098D-4C0F-9B11-508396C338AA}"/>
    <cellStyle name="Normal 8 2 13 2" xfId="37527" xr:uid="{FE2869BE-C6EF-4ADD-9FC5-6C0E811AA4CD}"/>
    <cellStyle name="Normal 8 2 13 3" xfId="37528" xr:uid="{A43719F3-1EC6-403E-BD66-D80328A9E2A6}"/>
    <cellStyle name="Normal 8 2 13_AVA DVA EL" xfId="37529" xr:uid="{6E687C93-822C-4D1B-AAEC-336319CB16A1}"/>
    <cellStyle name="Normal 8 2 14" xfId="37530" xr:uid="{97057257-5E7E-4924-BCCA-87A3B58CEA7A}"/>
    <cellStyle name="Normal 8 2 14 2" xfId="37531" xr:uid="{189E787A-07C6-4EAF-8E7D-6FEED65B7BAC}"/>
    <cellStyle name="Normal 8 2 14 3" xfId="37532" xr:uid="{C2C95421-62BB-4E65-B793-0B78F7F0F95C}"/>
    <cellStyle name="Normal 8 2 14_AVA DVA EL" xfId="37533" xr:uid="{F2E68C0E-01ED-432C-8F70-8F3CA9E69969}"/>
    <cellStyle name="Normal 8 2 15" xfId="37534" xr:uid="{6F7F02FC-081C-4AA4-9E2A-CE9CF0CED854}"/>
    <cellStyle name="Normal 8 2 15 2" xfId="37535" xr:uid="{57182155-59D4-49EA-95A8-42FBCAC06CE4}"/>
    <cellStyle name="Normal 8 2 15_AVA DVA EL" xfId="37536" xr:uid="{C09110C8-B5F2-44FE-AB5E-73F4978FDAE6}"/>
    <cellStyle name="Normal 8 2 16" xfId="37537" xr:uid="{C049094F-4EEE-49B6-B616-BB1031C5467C}"/>
    <cellStyle name="Normal 8 2 17" xfId="37538" xr:uid="{71F24836-974D-48AC-8AB3-9A4CBE461EC6}"/>
    <cellStyle name="Normal 8 2 2" xfId="8378" xr:uid="{02740DF1-F947-473B-9FED-2D40B5B762BE}"/>
    <cellStyle name="Normal 8 2 2 10" xfId="37539" xr:uid="{562E5F7A-77EC-43CE-8B73-810CC25F61FE}"/>
    <cellStyle name="Normal 8 2 2 10 2" xfId="37540" xr:uid="{7BD73028-240C-4F40-A0DB-14D01641B518}"/>
    <cellStyle name="Normal 8 2 2 10_AVA DVA EL" xfId="37541" xr:uid="{F7FE01B1-4B5E-4186-805C-48ED002C8550}"/>
    <cellStyle name="Normal 8 2 2 11" xfId="37542" xr:uid="{CBE21FFB-76EC-4336-9E76-1F00D300B480}"/>
    <cellStyle name="Normal 8 2 2 2" xfId="37543" xr:uid="{2BD7330C-1678-4931-B0C0-A5DC91D99BE2}"/>
    <cellStyle name="Normal 8 2 2 2 2" xfId="37544" xr:uid="{0B46D075-D2CA-4556-B9AA-9426B823D2CA}"/>
    <cellStyle name="Normal 8 2 2 2 2 2" xfId="37545" xr:uid="{5C8CB0B6-DE14-4320-8F74-DD60956A9BCB}"/>
    <cellStyle name="Normal 8 2 2 2 2 2 2" xfId="37546" xr:uid="{749BA6C7-3BBC-4F7C-BD7F-618A38DB1EB5}"/>
    <cellStyle name="Normal 8 2 2 2 2 2_AVA DVA EL" xfId="37547" xr:uid="{3EAD86C8-08F2-4BDF-8790-DD48A9CD047B}"/>
    <cellStyle name="Normal 8 2 2 2 2 3" xfId="37548" xr:uid="{B622CE46-F758-4E42-8941-F9781AC74522}"/>
    <cellStyle name="Normal 8 2 2 2 2_Balanse bankkonsern" xfId="37549" xr:uid="{3B36A6B7-99E4-4EED-9D18-55D3B59CB6D9}"/>
    <cellStyle name="Normal 8 2 2 2 3" xfId="37550" xr:uid="{3ACA64F5-BC20-42B0-AB41-8CAF66C83350}"/>
    <cellStyle name="Normal 8 2 2 2 3 2" xfId="37551" xr:uid="{974AE694-2A9A-4E02-B914-FFEB672C58B9}"/>
    <cellStyle name="Normal 8 2 2 2 3 2 2" xfId="37552" xr:uid="{7F7003EE-F051-4DF7-89BA-148FB36ABE60}"/>
    <cellStyle name="Normal 8 2 2 2 3 2_AVA DVA EL" xfId="37553" xr:uid="{7D0A3ED9-6D06-4E19-861B-EA2DCFD77814}"/>
    <cellStyle name="Normal 8 2 2 2 3 3" xfId="37554" xr:uid="{5EBDCB78-F2BF-45F3-8448-22EC22724706}"/>
    <cellStyle name="Normal 8 2 2 2 3_Balanse bankkonsern" xfId="37555" xr:uid="{C188D0B2-1FDE-4DBF-AFBC-3946EF5A8232}"/>
    <cellStyle name="Normal 8 2 2 2 4" xfId="37556" xr:uid="{369A0DAE-41F4-4DA5-88D1-6EF379D83148}"/>
    <cellStyle name="Normal 8 2 2 2 4 2" xfId="37557" xr:uid="{2F0684A4-5718-45B3-A190-7884F01893DC}"/>
    <cellStyle name="Normal 8 2 2 2 4 2 2" xfId="37558" xr:uid="{2B364324-FBEF-42E8-88CF-846D43DA28FC}"/>
    <cellStyle name="Normal 8 2 2 2 4 2_AVA DVA EL" xfId="37559" xr:uid="{902A695A-E102-4E61-8B90-20598FBFAB86}"/>
    <cellStyle name="Normal 8 2 2 2 4 3" xfId="37560" xr:uid="{5A31DE72-7096-44F8-AA64-D40C136C511B}"/>
    <cellStyle name="Normal 8 2 2 2 4 4" xfId="37561" xr:uid="{DF52A2ED-87EB-45C6-AF4A-08F7DCCAC819}"/>
    <cellStyle name="Normal 8 2 2 2 4_AVA DVA EL" xfId="37562" xr:uid="{8836A256-709F-44E4-9372-644336B4B3E1}"/>
    <cellStyle name="Normal 8 2 2 2 5" xfId="37563" xr:uid="{9991F304-4356-477D-B8FB-518AE015EBD7}"/>
    <cellStyle name="Normal 8 2 2 2 5 2" xfId="37564" xr:uid="{64BC3E48-9A1E-4561-90ED-A117F4CD7FBE}"/>
    <cellStyle name="Normal 8 2 2 2 5 3" xfId="37565" xr:uid="{C1164629-C224-4733-9530-8DD9D1E8C0CF}"/>
    <cellStyle name="Normal 8 2 2 2 5_AVA DVA EL" xfId="37566" xr:uid="{8BADF29B-5A32-4C2F-96C6-C3B1F9C7EACC}"/>
    <cellStyle name="Normal 8 2 2 2 6" xfId="37567" xr:uid="{1BC86B8C-372A-4950-9FA5-39CBEB86C9FE}"/>
    <cellStyle name="Normal 8 2 2 2 6 2" xfId="37568" xr:uid="{9E5AB155-F8FD-4816-92E2-B7D88DB41776}"/>
    <cellStyle name="Normal 8 2 2 2 6_AVA DVA EL" xfId="37569" xr:uid="{E5F43BF3-8D78-44C5-85EC-9A2BB5F0FFA4}"/>
    <cellStyle name="Normal 8 2 2 2 7" xfId="37570" xr:uid="{E5E159A6-957F-43AB-98BF-B44DF19706A8}"/>
    <cellStyle name="Normal 8 2 2 2_Balanse bankkonsern" xfId="37571" xr:uid="{593D741C-8CC5-4454-8FE2-CEFADC19ECC2}"/>
    <cellStyle name="Normal 8 2 2 3" xfId="37572" xr:uid="{1D7AA36C-5635-4B76-BB23-2B0ED2F035F7}"/>
    <cellStyle name="Normal 8 2 2 3 2" xfId="37573" xr:uid="{4253A7F0-CAD3-4756-A54B-FF6A3BDC5997}"/>
    <cellStyle name="Normal 8 2 2 3 3" xfId="37574" xr:uid="{2CC4E2CA-8497-4151-8561-E993D5C457F1}"/>
    <cellStyle name="Normal 8 2 2 3 4" xfId="37575" xr:uid="{0D88491C-7970-4820-ADE0-5BA03984588F}"/>
    <cellStyle name="Normal 8 2 2 3 4 2" xfId="37576" xr:uid="{F162820F-9FBD-4FCB-B727-2BBDA88BA736}"/>
    <cellStyle name="Normal 8 2 2 3 4 3" xfId="37577" xr:uid="{C062E780-4B8E-4263-9535-474E7E368055}"/>
    <cellStyle name="Normal 8 2 2 3 4_AVA DVA EL" xfId="37578" xr:uid="{7D533628-C8DC-46A1-A222-9DE86EE9852A}"/>
    <cellStyle name="Normal 8 2 2 3 5" xfId="37579" xr:uid="{0382CAA8-5632-477E-873C-EFD412447156}"/>
    <cellStyle name="Normal 8 2 2 3 5 2" xfId="37580" xr:uid="{CE996B38-2B05-4F25-9F3F-40DC63AE4875}"/>
    <cellStyle name="Normal 8 2 2 3 5_AVA DVA EL" xfId="37581" xr:uid="{876D4DC5-55AA-4064-A15B-34F8DCC83B78}"/>
    <cellStyle name="Normal 8 2 2 3 6" xfId="37582" xr:uid="{FE5F7F16-BCAA-4E59-8F9F-B9B99880798E}"/>
    <cellStyle name="Normal 8 2 2 3 7" xfId="37583" xr:uid="{BBEF0D2B-960D-47F6-AA07-8CD41A0FE35B}"/>
    <cellStyle name="Normal 8 2 2 3_Balanse bankkonsern" xfId="37584" xr:uid="{21459409-B773-4E38-9237-29A9B60FAC21}"/>
    <cellStyle name="Normal 8 2 2 4" xfId="37585" xr:uid="{B7E9EDC6-D8B2-4DB2-9141-3BF00A70428A}"/>
    <cellStyle name="Normal 8 2 2 4 2" xfId="37586" xr:uid="{6CA23BC9-35FB-45E4-964F-0F822E9216B1}"/>
    <cellStyle name="Normal 8 2 2 4 3" xfId="37587" xr:uid="{CA31165B-FD45-4729-B4D4-7615E9E9E8EF}"/>
    <cellStyle name="Normal 8 2 2 4 4" xfId="37588" xr:uid="{E08691D3-F384-46B2-8386-60B354C28945}"/>
    <cellStyle name="Normal 8 2 2 4 4 2" xfId="37589" xr:uid="{0862854A-A72F-4904-92E2-29422AEEBAD8}"/>
    <cellStyle name="Normal 8 2 2 4 4 3" xfId="37590" xr:uid="{2A7ABE48-F05B-45C2-A833-7CD0ED4BA0E1}"/>
    <cellStyle name="Normal 8 2 2 4 4_AVA DVA EL" xfId="37591" xr:uid="{0D18DA76-E14D-407F-A569-A1E2417C1836}"/>
    <cellStyle name="Normal 8 2 2 4 5" xfId="37592" xr:uid="{8070FD7E-7D8A-48F3-A3BE-A2F91B528284}"/>
    <cellStyle name="Normal 8 2 2 4 5 2" xfId="37593" xr:uid="{CA57FE46-09C4-449E-985D-85EBBDBCAF4C}"/>
    <cellStyle name="Normal 8 2 2 4 5_AVA DVA EL" xfId="37594" xr:uid="{251E4D5F-A098-4DA2-AE57-2A5390499DCC}"/>
    <cellStyle name="Normal 8 2 2 4 6" xfId="37595" xr:uid="{CD552BCF-4DFF-4D0A-8FC7-EBB911361EF2}"/>
    <cellStyle name="Normal 8 2 2 4 7" xfId="37596" xr:uid="{CD16D306-C2D1-4514-8A7A-3C30E958EF5E}"/>
    <cellStyle name="Normal 8 2 2 4_Balanse bankkonsern" xfId="37597" xr:uid="{F7A82E4D-35CA-4F73-8B6D-3AC8139C4257}"/>
    <cellStyle name="Normal 8 2 2 5" xfId="37598" xr:uid="{CED6BC2E-6CF0-466C-A0E3-30F3D656AC95}"/>
    <cellStyle name="Normal 8 2 2 5 2" xfId="37599" xr:uid="{FA3CB7DA-C97B-448B-98E5-C38A31FD36ED}"/>
    <cellStyle name="Normal 8 2 2 5 2 2" xfId="37600" xr:uid="{1BD3ED37-5807-4D1C-8403-02B4A21FA4BA}"/>
    <cellStyle name="Normal 8 2 2 5 2 3" xfId="37601" xr:uid="{59D62CED-DE96-427C-B809-6980C217C684}"/>
    <cellStyle name="Normal 8 2 2 5 2_AVA DVA EL" xfId="37602" xr:uid="{E57811F5-FF5E-497C-8703-1D8FF2C49FAA}"/>
    <cellStyle name="Normal 8 2 2 5 3" xfId="37603" xr:uid="{49D7F9A4-DCDA-4E19-9278-45A780661061}"/>
    <cellStyle name="Normal 8 2 2 5 3 2" xfId="37604" xr:uid="{8B9A81A7-E5E0-46DD-A213-24A4B2EA2FD2}"/>
    <cellStyle name="Normal 8 2 2 5 3_AVA DVA EL" xfId="37605" xr:uid="{DB6A4390-D92E-41B7-925E-1D7FB03D0712}"/>
    <cellStyle name="Normal 8 2 2 5 4" xfId="37606" xr:uid="{8026F89A-4E5D-4445-A5CB-4C56C97138B8}"/>
    <cellStyle name="Normal 8 2 2 5 5" xfId="37607" xr:uid="{2B7361F1-C404-455E-A721-B23211AFD589}"/>
    <cellStyle name="Normal 8 2 2 5_Balanse bankkonsern" xfId="37608" xr:uid="{CFD57BF2-7CF5-4488-AD4D-EB42EF17B137}"/>
    <cellStyle name="Normal 8 2 2 6" xfId="37609" xr:uid="{03590752-43BE-4FFE-89FD-610BBD456850}"/>
    <cellStyle name="Normal 8 2 2 6 2" xfId="37610" xr:uid="{1D6CFF29-46B8-4F82-A3E9-F6247A8D7772}"/>
    <cellStyle name="Normal 8 2 2 6 2 2" xfId="37611" xr:uid="{EC972E12-4630-4A6A-A979-670AE137794C}"/>
    <cellStyle name="Normal 8 2 2 6 2 3" xfId="37612" xr:uid="{72F74501-850F-4CC6-B1F1-0D1467BAA620}"/>
    <cellStyle name="Normal 8 2 2 6 2_AVA DVA EL" xfId="37613" xr:uid="{03B099BF-150C-48A4-A464-FD5C704420E8}"/>
    <cellStyle name="Normal 8 2 2 6 3" xfId="37614" xr:uid="{DF3B8A3A-7890-485E-8472-7E7A6E1AE9F9}"/>
    <cellStyle name="Normal 8 2 2 6 3 2" xfId="37615" xr:uid="{257508DD-18AE-4F45-A7C1-3D2599A3A1E0}"/>
    <cellStyle name="Normal 8 2 2 6 3_AVA DVA EL" xfId="37616" xr:uid="{86E53978-2A34-4730-B509-5A2868214E05}"/>
    <cellStyle name="Normal 8 2 2 6 4" xfId="37617" xr:uid="{0B1F3DAD-5B78-49C6-9E85-878E144E4087}"/>
    <cellStyle name="Normal 8 2 2 6 5" xfId="37618" xr:uid="{58773782-C95A-4F92-94C5-858F70E97945}"/>
    <cellStyle name="Normal 8 2 2 6_Balanse bankkonsern" xfId="37619" xr:uid="{CD871EAE-E5EA-47AA-ACCB-0C6457ED7252}"/>
    <cellStyle name="Normal 8 2 2 7" xfId="37620" xr:uid="{7DBF65AA-E8EE-4E9F-B657-5DDEB352CAB7}"/>
    <cellStyle name="Normal 8 2 2 7 2" xfId="37621" xr:uid="{061E610C-61A6-40C5-8DEE-7024CA0C6BE3}"/>
    <cellStyle name="Normal 8 2 2 7 3" xfId="37622" xr:uid="{D0051D35-39FF-4925-8E2B-03CF21A1982F}"/>
    <cellStyle name="Normal 8 2 2 7_AVA DVA EL" xfId="37623" xr:uid="{9BB2B1D7-01E1-4E4A-9DBC-DB6E6ED674A7}"/>
    <cellStyle name="Normal 8 2 2 8" xfId="37624" xr:uid="{E82C0CD6-4605-4C1C-A90B-5173012870EE}"/>
    <cellStyle name="Normal 8 2 2 8 2" xfId="37625" xr:uid="{9F9A464C-533D-4066-933F-02B43F6A1676}"/>
    <cellStyle name="Normal 8 2 2 8 3" xfId="37626" xr:uid="{801EAC65-485D-4448-A377-BCF4F41AC325}"/>
    <cellStyle name="Normal 8 2 2 8_AVA DVA EL" xfId="37627" xr:uid="{9F327F7F-2621-4B6F-8313-EE95AEA6367F}"/>
    <cellStyle name="Normal 8 2 2 9" xfId="37628" xr:uid="{5A3014FB-45D2-496E-B8AF-C3DAEBBD6630}"/>
    <cellStyle name="Normal 8 2 2 9 2" xfId="37629" xr:uid="{9B4C51B3-4216-4A6E-BE6C-844B7C87828B}"/>
    <cellStyle name="Normal 8 2 2 9 3" xfId="37630" xr:uid="{11B3DEDD-41D1-4842-81AF-C12C53C22A8C}"/>
    <cellStyle name="Normal 8 2 2 9_AVA DVA EL" xfId="37631" xr:uid="{A33FB85C-907A-4070-962A-F2BB949B532E}"/>
    <cellStyle name="Normal 8 2 2_Balanse bankkonsern" xfId="37632" xr:uid="{E45D90E0-BF95-4C56-8506-6563EA1226C5}"/>
    <cellStyle name="Normal 8 2 3" xfId="37633" xr:uid="{0123F62C-F9B0-4C0D-A404-2CB06ABB56EA}"/>
    <cellStyle name="Normal 8 2 3 2" xfId="37634" xr:uid="{23ED3D38-53C6-413B-A319-DE177B72423B}"/>
    <cellStyle name="Normal 8 2 3 2 2" xfId="37635" xr:uid="{A4A67FC9-7A64-4E3E-A43E-AF91AC3CB2F0}"/>
    <cellStyle name="Normal 8 2 3 2 3" xfId="37636" xr:uid="{43BAFA58-01D3-4CA8-86BF-8CB470B01195}"/>
    <cellStyle name="Normal 8 2 3 2 4" xfId="37637" xr:uid="{B56E0968-FF55-4B89-B87C-FE5C5BAE5334}"/>
    <cellStyle name="Normal 8 2 3 2 4 2" xfId="37638" xr:uid="{6882CCC4-B857-45A2-8E01-4F433E3C0D9B}"/>
    <cellStyle name="Normal 8 2 3 2 4_AVA DVA EL" xfId="37639" xr:uid="{C33802B1-419F-4FA6-8A46-591295DF532A}"/>
    <cellStyle name="Normal 8 2 3 2 5" xfId="37640" xr:uid="{82ED92F5-BA0C-4992-A672-1D440671D448}"/>
    <cellStyle name="Normal 8 2 3 2_Balanse bankkonsern" xfId="37641" xr:uid="{630D28F0-7A41-4695-9656-8233B911E8C3}"/>
    <cellStyle name="Normal 8 2 3 3" xfId="37642" xr:uid="{F0199156-5D9A-4AF5-B7C5-BF4015ADB7C3}"/>
    <cellStyle name="Normal 8 2 3 3 2" xfId="37643" xr:uid="{E490FCDE-D961-4D2F-842D-2976B5CB89ED}"/>
    <cellStyle name="Normal 8 2 3 3 3" xfId="37644" xr:uid="{B9F57CE6-6437-4EA2-BAFF-829C0E8D005E}"/>
    <cellStyle name="Normal 8 2 3 3 4" xfId="37645" xr:uid="{D54CD44E-1DE7-4357-93F4-0124149CC048}"/>
    <cellStyle name="Normal 8 2 3 3 4 2" xfId="37646" xr:uid="{DA61295C-90BA-4259-98AE-015C51A55FB9}"/>
    <cellStyle name="Normal 8 2 3 3 4_AVA DVA EL" xfId="37647" xr:uid="{C2B8505F-821E-4584-A95F-FAE832DDFFBC}"/>
    <cellStyle name="Normal 8 2 3 3 5" xfId="37648" xr:uid="{CFB7CC7F-1ED4-4E52-9EC4-3A86E0ED81A6}"/>
    <cellStyle name="Normal 8 2 3 3_Balanse bankkonsern" xfId="37649" xr:uid="{3AAFAC86-4DBA-429F-844D-6A10FD183376}"/>
    <cellStyle name="Normal 8 2 3 4" xfId="37650" xr:uid="{39EBEC0F-AD8B-42CD-9FDC-567F907FDBBE}"/>
    <cellStyle name="Normal 8 2 3 4 2" xfId="37651" xr:uid="{DAA2808D-B987-496A-8119-6A61592A8E96}"/>
    <cellStyle name="Normal 8 2 3 4 3" xfId="37652" xr:uid="{E0D0E6A0-3522-43B4-B551-EAE068747391}"/>
    <cellStyle name="Normal 8 2 3 4 4" xfId="37653" xr:uid="{DB19C11D-427C-4D5B-B39D-9F0BAD56BD40}"/>
    <cellStyle name="Normal 8 2 3 4 4 2" xfId="37654" xr:uid="{99A8E5DD-F581-4B19-AD79-75BD4DCAC057}"/>
    <cellStyle name="Normal 8 2 3 4 4_AVA DVA EL" xfId="37655" xr:uid="{A0794081-D3ED-49FA-967B-8C78DF4FCDC5}"/>
    <cellStyle name="Normal 8 2 3 4 5" xfId="37656" xr:uid="{59E64AD0-931A-42BA-83CF-D23C6084DBAB}"/>
    <cellStyle name="Normal 8 2 3 4_Balanse bankkonsern" xfId="37657" xr:uid="{6E67553B-1C52-4F21-8598-8F1AD8EEEFFF}"/>
    <cellStyle name="Normal 8 2 3 5" xfId="37658" xr:uid="{8816B300-4200-427F-86AC-A0FD829B208A}"/>
    <cellStyle name="Normal 8 2 3 5 2" xfId="37659" xr:uid="{AD715954-1F6D-4521-BD78-4048E6D1BFEB}"/>
    <cellStyle name="Normal 8 2 3 5 2 2" xfId="37660" xr:uid="{F0CC91A4-DF05-4C8D-9694-DBDFC3EDB032}"/>
    <cellStyle name="Normal 8 2 3 5 2_AVA DVA EL" xfId="37661" xr:uid="{4E7DF219-15D0-4F4A-B1A8-0889402FD398}"/>
    <cellStyle name="Normal 8 2 3 5 3" xfId="37662" xr:uid="{4FD038FB-2FB0-461F-92D1-632C3F8D3F86}"/>
    <cellStyle name="Normal 8 2 3 5_Balanse bankkonsern" xfId="37663" xr:uid="{97B37DBE-3659-469D-B468-AE3E48E7ACE0}"/>
    <cellStyle name="Normal 8 2 3 6" xfId="37664" xr:uid="{E1FA39E8-EC0E-44E1-ABDF-556C3727FE60}"/>
    <cellStyle name="Normal 8 2 3 7" xfId="37665" xr:uid="{29F6B0A0-66E2-4A87-8C17-BD077A51F557}"/>
    <cellStyle name="Normal 8 2 3 7 2" xfId="37666" xr:uid="{968ADAFC-3DDF-48F7-8BE3-91A13FB0E434}"/>
    <cellStyle name="Normal 8 2 3 7 3" xfId="37667" xr:uid="{F1C45476-0E7A-42A9-9DDD-E44C0C381CC9}"/>
    <cellStyle name="Normal 8 2 3 7_AVA DVA EL" xfId="37668" xr:uid="{F29A2938-B1DD-48DF-801E-A99155B5FD02}"/>
    <cellStyle name="Normal 8 2 3 8" xfId="37669" xr:uid="{C1F88F66-F9BF-4ABE-8720-9B9A492A66B4}"/>
    <cellStyle name="Normal 8 2 3 8 2" xfId="37670" xr:uid="{783CA283-E53A-4671-829D-CFEE94519905}"/>
    <cellStyle name="Normal 8 2 3 8_AVA DVA EL" xfId="37671" xr:uid="{C7EC27C8-B471-41EA-A1BA-23EAA8AD25CB}"/>
    <cellStyle name="Normal 8 2 3 9" xfId="37672" xr:uid="{661C57B9-3F3D-45B2-BC3D-A1620B6812EC}"/>
    <cellStyle name="Normal 8 2 3_Balanse bankkonsern" xfId="37673" xr:uid="{0BB6F46B-DE5E-4A6F-B0C1-6BA485E02187}"/>
    <cellStyle name="Normal 8 2 4" xfId="37674" xr:uid="{80FA457D-4B29-4DB3-BEAD-F6DD148AE6D5}"/>
    <cellStyle name="Normal 8 2 4 2" xfId="37675" xr:uid="{677931B5-4AA0-482C-926E-B91E6D8456B4}"/>
    <cellStyle name="Normal 8 2 4 3" xfId="37676" xr:uid="{22E90255-8623-4BC4-8E5C-D25907283401}"/>
    <cellStyle name="Normal 8 2 4 4" xfId="37677" xr:uid="{8C88DEA7-5901-423A-A8FC-A524E2EAC9E8}"/>
    <cellStyle name="Normal 8 2 4 4 2" xfId="37678" xr:uid="{D001B073-C00C-418D-8043-6F0E7E46AF89}"/>
    <cellStyle name="Normal 8 2 4 4 3" xfId="37679" xr:uid="{B49E67D7-AA7C-4CEB-A52E-1AF4F953A73B}"/>
    <cellStyle name="Normal 8 2 4 4_AVA DVA EL" xfId="37680" xr:uid="{61ACC7B8-A41A-42BE-B2BC-B10C4BBF54F7}"/>
    <cellStyle name="Normal 8 2 4 5" xfId="37681" xr:uid="{62F35581-6018-4C2A-BAAC-07211507DBBF}"/>
    <cellStyle name="Normal 8 2 4 5 2" xfId="37682" xr:uid="{C7820671-36AB-4362-8041-F4FA8B4ACBF5}"/>
    <cellStyle name="Normal 8 2 4 5_AVA DVA EL" xfId="37683" xr:uid="{31643CFE-B92A-431F-9B4C-EEB1A98DDF15}"/>
    <cellStyle name="Normal 8 2 4 6" xfId="37684" xr:uid="{544D653E-581B-4952-BF8E-14CC792E0C27}"/>
    <cellStyle name="Normal 8 2 4 7" xfId="37685" xr:uid="{CAEE1C1C-C309-4426-9126-9E9A9E6D9486}"/>
    <cellStyle name="Normal 8 2 4_Balanse bankkonsern" xfId="37686" xr:uid="{82748080-4EF9-4975-AE8E-25DC9A6D6609}"/>
    <cellStyle name="Normal 8 2 5" xfId="37687" xr:uid="{5E5CAE8C-BCAB-4324-8558-CC9E9535F5BD}"/>
    <cellStyle name="Normal 8 2 5 2" xfId="37688" xr:uid="{E5AB6E6F-DE0C-460E-9A6F-BECF2B371AD6}"/>
    <cellStyle name="Normal 8 2 5 3" xfId="37689" xr:uid="{6C8DDF0E-BE32-4B9F-B147-900F0889CFF1}"/>
    <cellStyle name="Normal 8 2 5 4" xfId="37690" xr:uid="{BDEB71CD-324D-475B-8772-3DF88E568802}"/>
    <cellStyle name="Normal 8 2 5 4 2" xfId="37691" xr:uid="{DFC971E6-15E6-44DB-AFF7-C4D66C71E84B}"/>
    <cellStyle name="Normal 8 2 5 4 3" xfId="37692" xr:uid="{C4DB8586-E432-4BC8-ADAB-9DA0EB4DFF92}"/>
    <cellStyle name="Normal 8 2 5 4_AVA DVA EL" xfId="37693" xr:uid="{FD1FDDF4-347A-4E55-B01E-248AC70CB504}"/>
    <cellStyle name="Normal 8 2 5 5" xfId="37694" xr:uid="{AEC08CB0-F785-4358-89A2-BC41499C60FE}"/>
    <cellStyle name="Normal 8 2 5 5 2" xfId="37695" xr:uid="{2126C700-D29A-44F5-8776-EA149929413D}"/>
    <cellStyle name="Normal 8 2 5 5_AVA DVA EL" xfId="37696" xr:uid="{E6DEB1C3-EA05-418E-A777-FEA1BABBCF5D}"/>
    <cellStyle name="Normal 8 2 5 6" xfId="37697" xr:uid="{60ED4A5C-E39F-4EEF-89F8-8AA0A610BD1C}"/>
    <cellStyle name="Normal 8 2 5 7" xfId="37698" xr:uid="{EEFCE072-6F7B-4F91-B73D-59AFF54C7841}"/>
    <cellStyle name="Normal 8 2 5_Balanse bankkonsern" xfId="37699" xr:uid="{165F93FE-C718-4A9D-9852-BB016E071A34}"/>
    <cellStyle name="Normal 8 2 6" xfId="37700" xr:uid="{980F0542-3605-4C3D-A8FA-5E7EB76FCC8F}"/>
    <cellStyle name="Normal 8 2 6 2" xfId="37701" xr:uid="{289459ED-E2E0-415E-900D-AD506FF22E45}"/>
    <cellStyle name="Normal 8 2 6 3" xfId="37702" xr:uid="{700AF233-99CB-4B84-826C-59395A3948FA}"/>
    <cellStyle name="Normal 8 2 6 4" xfId="37703" xr:uid="{F1C28933-9D05-466A-A406-968563DCD8BC}"/>
    <cellStyle name="Normal 8 2 6 4 2" xfId="37704" xr:uid="{B38A6919-CECF-41EB-BF29-AACC5FB7D680}"/>
    <cellStyle name="Normal 8 2 6 4 3" xfId="37705" xr:uid="{A042944A-573F-46D0-A797-B45473B2E55F}"/>
    <cellStyle name="Normal 8 2 6 4_AVA DVA EL" xfId="37706" xr:uid="{FA9DE599-4B23-42A7-A2D2-3330A8AE87A9}"/>
    <cellStyle name="Normal 8 2 6 5" xfId="37707" xr:uid="{ED8CAB33-586C-48FB-9C83-2DDA42D59AD5}"/>
    <cellStyle name="Normal 8 2 6 5 2" xfId="37708" xr:uid="{6D94B35F-A606-40DB-B763-3A80830F3CC1}"/>
    <cellStyle name="Normal 8 2 6 5_AVA DVA EL" xfId="37709" xr:uid="{5C4BE634-8E58-4062-8263-11064DF9F0D1}"/>
    <cellStyle name="Normal 8 2 6 6" xfId="37710" xr:uid="{0572A3F8-D4FE-4377-9DBA-5E686975CE5D}"/>
    <cellStyle name="Normal 8 2 6 7" xfId="37711" xr:uid="{802A85D8-D8BD-41CE-A25A-2195B2EB7781}"/>
    <cellStyle name="Normal 8 2 6_Balanse bankkonsern" xfId="37712" xr:uid="{228125B4-8354-449A-8070-8C1D7861EAF5}"/>
    <cellStyle name="Normal 8 2 7" xfId="37713" xr:uid="{6DF6F74A-679B-420A-9980-8B1A2E428CC4}"/>
    <cellStyle name="Normal 8 2 7 2" xfId="37714" xr:uid="{5D726D90-4BDE-43D5-8AEF-4A2BC5A204F9}"/>
    <cellStyle name="Normal 8 2 7 2 2" xfId="37715" xr:uid="{A1B126D5-EABF-42E5-8356-D712A811EC51}"/>
    <cellStyle name="Normal 8 2 7 2 3" xfId="37716" xr:uid="{E6D04844-612E-4443-8D0E-E0ED26F94744}"/>
    <cellStyle name="Normal 8 2 7 2_AVA DVA EL" xfId="37717" xr:uid="{0B8543A3-5075-4976-A610-03A774EB014E}"/>
    <cellStyle name="Normal 8 2 7 3" xfId="37718" xr:uid="{515FEA4F-CD9A-4C2E-A199-28A089CF00E0}"/>
    <cellStyle name="Normal 8 2 7 3 2" xfId="37719" xr:uid="{D1B02F81-E430-44C8-8A17-D0AB7E2C38CF}"/>
    <cellStyle name="Normal 8 2 7 3_AVA DVA EL" xfId="37720" xr:uid="{0E99B43B-2D41-406F-A137-929B0AF775FC}"/>
    <cellStyle name="Normal 8 2 7 4" xfId="37721" xr:uid="{A8253E56-859C-4304-BF58-9CE2BFEC6DF1}"/>
    <cellStyle name="Normal 8 2 7 5" xfId="37722" xr:uid="{C04E19DE-B308-4A8E-BBFC-D043293001DC}"/>
    <cellStyle name="Normal 8 2 7_Balanse bankkonsern" xfId="37723" xr:uid="{81831CEB-35A1-4273-9CAF-81CBC9867F26}"/>
    <cellStyle name="Normal 8 2 8" xfId="37724" xr:uid="{05B15AD8-F961-4C74-A047-B20487AB4D33}"/>
    <cellStyle name="Normal 8 2 8 2" xfId="37725" xr:uid="{C0C3D0E6-7483-48C3-896A-BC569ABF3378}"/>
    <cellStyle name="Normal 8 2 8 2 2" xfId="37726" xr:uid="{293DC479-387D-49E3-8FD4-40AA51969A9D}"/>
    <cellStyle name="Normal 8 2 8 2 3" xfId="37727" xr:uid="{5D1B8FFB-9BC1-4674-94F4-4485A5D39F37}"/>
    <cellStyle name="Normal 8 2 8 2_AVA DVA EL" xfId="37728" xr:uid="{4FF948A4-A475-4D09-A4F5-6AF06D8095F4}"/>
    <cellStyle name="Normal 8 2 8_Balanse bankkonsern" xfId="37729" xr:uid="{6158139A-484A-4B61-8293-FA6A76079DB5}"/>
    <cellStyle name="Normal 8 2 9" xfId="37730" xr:uid="{E708E5F5-5A8C-48F1-AC84-057B493E1522}"/>
    <cellStyle name="Normal 8 2 9 2" xfId="37731" xr:uid="{8EDAF1AA-B10C-48C2-ABFB-F9D50E2773C3}"/>
    <cellStyle name="Normal 8 2 9 2 2" xfId="37732" xr:uid="{D00B7D25-BDD2-4C52-865C-A42ADDD0C2F0}"/>
    <cellStyle name="Normal 8 2 9 2 3" xfId="37733" xr:uid="{56E3026E-6353-4D65-AF39-FA81CC37FEE7}"/>
    <cellStyle name="Normal 8 2 9 2_AVA DVA EL" xfId="37734" xr:uid="{77F39BA7-4221-4683-A6A2-EC58601377EF}"/>
    <cellStyle name="Normal 8 2 9 3" xfId="37735" xr:uid="{BF6E4C12-A60B-46E4-A2FC-F6B344BA6DDE}"/>
    <cellStyle name="Normal 8 2 9 3 2" xfId="37736" xr:uid="{6C231F41-4DFB-4045-A426-E3B1D9BB694B}"/>
    <cellStyle name="Normal 8 2 9 3 3" xfId="37737" xr:uid="{4C6B0F10-8128-4E85-BF4A-65042CAD15BD}"/>
    <cellStyle name="Normal 8 2 9 3_AVA DVA EL" xfId="37738" xr:uid="{2D155398-CDE0-4C34-9C63-BC29196CFD98}"/>
    <cellStyle name="Normal 8 2 9 4" xfId="37739" xr:uid="{EFF98CCE-2598-466C-8F2D-2A66CFBEA006}"/>
    <cellStyle name="Normal 8 2 9 5" xfId="37740" xr:uid="{A6CD8B7A-528B-48A4-9540-5AA2E8F3BAB2}"/>
    <cellStyle name="Normal 8 2 9_AVA DVA EL" xfId="37741" xr:uid="{50F66C5A-E714-4790-B84F-F55248477119}"/>
    <cellStyle name="Normal 8 2_3. Chng in credit spreads" xfId="8379" xr:uid="{3F3001C9-7A74-4ED1-81A8-D29B39DBB7B0}"/>
    <cellStyle name="Normal 8 3" xfId="8380" xr:uid="{1F2BED62-C606-4C4D-B7AC-4B1CF2EC7B70}"/>
    <cellStyle name="Normal 8 3 10" xfId="37742" xr:uid="{8064EDC7-BAB1-4399-94CD-E9AAF5DDF0AB}"/>
    <cellStyle name="Normal 8 3 10 2" xfId="37743" xr:uid="{841A82CA-DCE4-4B4C-8B3B-1F57D8CF06E9}"/>
    <cellStyle name="Normal 8 3 10 2 2" xfId="37744" xr:uid="{94344B9B-3EB9-418D-8679-BEEF9C3103FB}"/>
    <cellStyle name="Normal 8 3 10 2 3" xfId="37745" xr:uid="{F6DC4B8B-0C5A-4656-A742-AD682D01D5AD}"/>
    <cellStyle name="Normal 8 3 10 2_AVA DVA EL" xfId="37746" xr:uid="{19FF222D-6C9E-4413-93AD-74E02A2D2CC6}"/>
    <cellStyle name="Normal 8 3 10 3" xfId="37747" xr:uid="{8E42F083-E907-443F-8011-2EBD55CC69D5}"/>
    <cellStyle name="Normal 8 3 10 4" xfId="37748" xr:uid="{8229EB60-794B-4957-A580-B1D54A822687}"/>
    <cellStyle name="Normal 8 3 10_AVA DVA EL" xfId="37749" xr:uid="{A1641B45-1ADD-46C9-BEE0-674687672696}"/>
    <cellStyle name="Normal 8 3 11" xfId="37750" xr:uid="{D21A60F8-DF07-42C8-8460-885663BFC4CC}"/>
    <cellStyle name="Normal 8 3 11 2" xfId="37751" xr:uid="{B17392DA-9193-4EF0-8199-96A6EBE2A5FF}"/>
    <cellStyle name="Normal 8 3 11 2 2" xfId="37752" xr:uid="{071A4301-9A8E-4BC4-9CDA-652FA161D815}"/>
    <cellStyle name="Normal 8 3 11 2 3" xfId="37753" xr:uid="{54A3E9EB-58AD-4545-8002-B2E2BB76C23D}"/>
    <cellStyle name="Normal 8 3 11 2_AVA DVA EL" xfId="37754" xr:uid="{1304A9CB-B833-41C6-A972-DEF4BA3F5EE0}"/>
    <cellStyle name="Normal 8 3 11 3" xfId="37755" xr:uid="{A80749D6-F3A0-416D-929D-16A6604A9C5E}"/>
    <cellStyle name="Normal 8 3 11 4" xfId="37756" xr:uid="{680F3EFB-2001-44F4-9E4E-BDF7BE518E99}"/>
    <cellStyle name="Normal 8 3 11_AVA DVA EL" xfId="37757" xr:uid="{EB3C6ED7-CAC9-4B22-8D9A-B6EFD2491CA8}"/>
    <cellStyle name="Normal 8 3 12" xfId="37758" xr:uid="{B97A5138-D6EA-4062-9E14-1666ECECDDAF}"/>
    <cellStyle name="Normal 8 3 12 2" xfId="37759" xr:uid="{8D21CF10-823F-4036-9A01-00D98F1080F3}"/>
    <cellStyle name="Normal 8 3 12 2 2" xfId="37760" xr:uid="{F0706F22-B942-4031-9441-5EFB86C3035A}"/>
    <cellStyle name="Normal 8 3 12 2 3" xfId="37761" xr:uid="{45530CD3-1EFD-4EF4-845A-E1C8999CDC62}"/>
    <cellStyle name="Normal 8 3 12 2_AVA DVA EL" xfId="37762" xr:uid="{0797F884-4B1E-498B-ACEF-15042C2F88BA}"/>
    <cellStyle name="Normal 8 3 12 3" xfId="37763" xr:uid="{B7BABC86-9F07-412E-96C7-86579C2A0E36}"/>
    <cellStyle name="Normal 8 3 12 4" xfId="37764" xr:uid="{61DB65BB-90E9-4EAD-97BC-8A535533EF80}"/>
    <cellStyle name="Normal 8 3 12_AVA DVA EL" xfId="37765" xr:uid="{94E65953-E877-4263-BB9A-0423B3836882}"/>
    <cellStyle name="Normal 8 3 13" xfId="37766" xr:uid="{C253B6C4-BE35-4CC8-AEC3-0C9225C6DDF8}"/>
    <cellStyle name="Normal 8 3 13 2" xfId="37767" xr:uid="{0CF53219-99A2-47DA-9DBF-92FEE9B8C29D}"/>
    <cellStyle name="Normal 8 3 13 3" xfId="37768" xr:uid="{D084A15E-2A44-4B66-A0EE-E879A0F9E5E6}"/>
    <cellStyle name="Normal 8 3 13_AVA DVA EL" xfId="37769" xr:uid="{A0BABFC9-D0B8-45BD-B46F-0049CE0B3AE9}"/>
    <cellStyle name="Normal 8 3 14" xfId="37770" xr:uid="{82497986-024C-4284-AC47-590837668ECA}"/>
    <cellStyle name="Normal 8 3 14 2" xfId="37771" xr:uid="{47CEED8A-8CF2-4457-96A1-3F019CE22EC2}"/>
    <cellStyle name="Normal 8 3 14 3" xfId="37772" xr:uid="{A6E2C74A-6E20-4657-9883-0E33C0A5C891}"/>
    <cellStyle name="Normal 8 3 14_AVA DVA EL" xfId="37773" xr:uid="{56A38719-8145-465E-8FA5-450A335D4DA8}"/>
    <cellStyle name="Normal 8 3 15" xfId="37774" xr:uid="{B42551CC-CCD3-475C-AE37-853EBE4EAB17}"/>
    <cellStyle name="Normal 8 3 16" xfId="37775"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776" xr:uid="{5F5FCF5F-045E-4D6F-8532-19D30887FC35}"/>
    <cellStyle name="Normal 8 3 2 2 2_AVA DVA EL" xfId="37777" xr:uid="{3C2448F5-1FFA-4A2D-A69E-CC4FFAB055AD}"/>
    <cellStyle name="Normal 8 3 2 2 3" xfId="37778" xr:uid="{7E6EC547-642B-4623-80F7-3E6A8D8D3B39}"/>
    <cellStyle name="Normal 8 3 2 2 4" xfId="37779"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780" xr:uid="{AA301546-BACB-4E8C-B6A3-396BC817E457}"/>
    <cellStyle name="Normal 8 3 2 3_3. Chng in credit spreads" xfId="8387" xr:uid="{9EB8E8D2-22CA-433B-8B39-2DD82705A977}"/>
    <cellStyle name="Normal 8 3 2 4" xfId="8388" xr:uid="{17116040-6E45-4F1B-B4BC-391B6AC3799B}"/>
    <cellStyle name="Normal 8 3 2 4 2" xfId="37781" xr:uid="{765CEF3B-EADA-471B-A147-B9F619647E17}"/>
    <cellStyle name="Normal 8 3 2 4 3" xfId="37782" xr:uid="{BAAADE9C-C067-4C72-9EB8-92E04A31D449}"/>
    <cellStyle name="Normal 8 3 2 4_AVA DVA EL" xfId="37783" xr:uid="{EF21FB57-FA46-49FF-83F2-C139BE301DF8}"/>
    <cellStyle name="Normal 8 3 2 5" xfId="37784" xr:uid="{D45F915C-1CA3-4BCC-AF0E-E143F4B1900D}"/>
    <cellStyle name="Normal 8 3 2 5 2" xfId="37785" xr:uid="{CF32CB28-97D6-4C04-9268-F717F3E34571}"/>
    <cellStyle name="Normal 8 3 2 5 3" xfId="37786" xr:uid="{6420F30F-4407-4CE0-9956-CF665C67C584}"/>
    <cellStyle name="Normal 8 3 2 5_AVA DVA EL" xfId="37787" xr:uid="{A95F5074-05F6-45B1-9E46-976117150442}"/>
    <cellStyle name="Normal 8 3 2 6" xfId="37788" xr:uid="{01C2C72F-743C-4A33-B6BD-B29BAD010FF1}"/>
    <cellStyle name="Normal 8 3 2 7" xfId="37789"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790" xr:uid="{4822F016-00CC-4D36-AA41-D13790476682}"/>
    <cellStyle name="Normal 8 3 3 2_AVA DVA EL" xfId="37791" xr:uid="{1B6F3E96-997C-4BFA-AF6C-1CFD47CE58E6}"/>
    <cellStyle name="Normal 8 3 3 3" xfId="37792" xr:uid="{67F1FE6D-490E-4A98-833C-B6B0C9549787}"/>
    <cellStyle name="Normal 8 3 3 4" xfId="37793"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794" xr:uid="{A5A138EA-9141-4220-A7E5-17FCCF2C0070}"/>
    <cellStyle name="Normal 8 3 4 2_AVA DVA EL" xfId="37795" xr:uid="{8BEBAA72-F3D6-421E-84EE-DE576B77A150}"/>
    <cellStyle name="Normal 8 3 4 3" xfId="37796" xr:uid="{2E2E08A9-7E79-4F67-90EE-9E6CF0BC8A2C}"/>
    <cellStyle name="Normal 8 3 4 4" xfId="37797" xr:uid="{79F73741-1632-4DCB-B7B8-7A23F12B20AA}"/>
    <cellStyle name="Normal 8 3 4_3. Chng in credit spreads" xfId="8395" xr:uid="{21365BE9-F728-41A8-BDBD-9EFCC1C07DE2}"/>
    <cellStyle name="Normal 8 3 5" xfId="37798" xr:uid="{870DF512-01FF-43BB-801E-F9E25D3FBD15}"/>
    <cellStyle name="Normal 8 3 5 2" xfId="37799" xr:uid="{5B288DA4-CDAF-4473-8F8B-934791F63F0C}"/>
    <cellStyle name="Normal 8 3 5 2 2" xfId="37800" xr:uid="{6BADD6DA-D8BA-4A63-8145-E8099128B012}"/>
    <cellStyle name="Normal 8 3 5 2_AVA DVA EL" xfId="37801" xr:uid="{35422693-D040-4C86-BE98-53E86B11EF58}"/>
    <cellStyle name="Normal 8 3 5 3" xfId="37802" xr:uid="{F9D878C3-CAAF-4E11-A180-092C7AB63DDF}"/>
    <cellStyle name="Normal 8 3 5 4" xfId="37803" xr:uid="{BD50BFDB-FE00-42CE-8ABA-6B08839A4AB3}"/>
    <cellStyle name="Normal 8 3 5_AVA DVA EL" xfId="37804" xr:uid="{5EF87E0E-F870-4B5E-BDB7-97A01BDF8A7E}"/>
    <cellStyle name="Normal 8 3 6" xfId="37805" xr:uid="{F6EED1DA-DA53-4A0A-B583-564D074FE67B}"/>
    <cellStyle name="Normal 8 3 6 2" xfId="37806" xr:uid="{2FDB7E26-4605-4871-AE1B-CFCFEEA4F06F}"/>
    <cellStyle name="Normal 8 3 6 2 2" xfId="37807" xr:uid="{280E1FFC-2FFD-47D9-BE6D-826A44911D3C}"/>
    <cellStyle name="Normal 8 3 6 2_AVA DVA EL" xfId="37808" xr:uid="{F7626564-558A-4E11-84A8-40C8E6210868}"/>
    <cellStyle name="Normal 8 3 6 3" xfId="37809" xr:uid="{B52134EA-DDA6-4CD6-BE9B-9AB1543683A6}"/>
    <cellStyle name="Normal 8 3 6 4" xfId="37810" xr:uid="{9D16C90A-605A-49E0-ADF7-57FDF66184E5}"/>
    <cellStyle name="Normal 8 3 6_AVA DVA EL" xfId="37811" xr:uid="{1C5144DC-C659-4810-97F0-A8CCF4BB9632}"/>
    <cellStyle name="Normal 8 3 7" xfId="37812" xr:uid="{96AFF02A-6126-40FE-85DF-3B6A7883C1DE}"/>
    <cellStyle name="Normal 8 3 7 2" xfId="37813" xr:uid="{202D4CB3-0A74-49B2-B13A-2E609D59B800}"/>
    <cellStyle name="Normal 8 3 7 3" xfId="37814" xr:uid="{532447A5-A1DD-404C-9CC5-38C0EB116D83}"/>
    <cellStyle name="Normal 8 3 7_AVA DVA EL" xfId="37815" xr:uid="{28EFB52A-41B4-47E2-B17B-E22B007B592D}"/>
    <cellStyle name="Normal 8 3 8" xfId="37816" xr:uid="{CB8D2169-4785-4A40-94B2-B8FC8694C4B8}"/>
    <cellStyle name="Normal 8 3 8 2" xfId="37817" xr:uid="{49636098-D0D5-4BD6-857A-02B6A113A5FF}"/>
    <cellStyle name="Normal 8 3 8 3" xfId="37818" xr:uid="{56BD1F8F-D0CD-4CC4-ACC0-9CA6AF465781}"/>
    <cellStyle name="Normal 8 3 8_AVA DVA EL" xfId="37819" xr:uid="{244F4509-C722-4C28-83FB-8D10DEEE2ADC}"/>
    <cellStyle name="Normal 8 3 9" xfId="37820" xr:uid="{80B66EB2-2610-418A-B5E6-488A4FB02C7E}"/>
    <cellStyle name="Normal 8 3 9 2" xfId="37821" xr:uid="{BC818C05-1EB3-41CF-A55C-48078EA0FA96}"/>
    <cellStyle name="Normal 8 3 9 2 2" xfId="37822" xr:uid="{4635039A-072F-4E26-B043-4FAA1445B1B3}"/>
    <cellStyle name="Normal 8 3 9 2 3" xfId="37823" xr:uid="{0A0E802C-8AC4-44E3-A3B0-C6F54BBBFAD6}"/>
    <cellStyle name="Normal 8 3 9 2_AVA DVA EL" xfId="37824" xr:uid="{69DC768A-3366-4952-9668-1C13EF0A1468}"/>
    <cellStyle name="Normal 8 3 9 3" xfId="37825" xr:uid="{BBD5E2E9-A319-4C8F-B99F-AE39F8C28B77}"/>
    <cellStyle name="Normal 8 3 9 4" xfId="37826" xr:uid="{42C3936A-5D84-4CCB-93B7-9E2441CF7EDA}"/>
    <cellStyle name="Normal 8 3 9_AVA DVA EL" xfId="37827"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28"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29" xr:uid="{7801FD81-64DC-42E8-AC9E-3612D867977B}"/>
    <cellStyle name="Normal 8 4 4_3. Chng in credit spreads" xfId="8412" xr:uid="{5CBFD692-9905-4EBD-A515-4F7A26D2539D}"/>
    <cellStyle name="Normal 8 4 5" xfId="8413" xr:uid="{31585968-D56D-452C-B668-AA175B612973}"/>
    <cellStyle name="Normal 8 4 5 2" xfId="37830" xr:uid="{C0177F4E-8E4D-4B91-BE2E-3F2596330429}"/>
    <cellStyle name="Normal 8 4 5 3" xfId="37831" xr:uid="{5787C883-8A1B-4FA0-924F-D078DD870D47}"/>
    <cellStyle name="Normal 8 4 5_AVA DVA EL" xfId="37832" xr:uid="{D5E582CE-50A0-459C-90D0-509FBBB0BAB5}"/>
    <cellStyle name="Normal 8 4 6" xfId="37833" xr:uid="{02A34002-64B5-4939-822A-B0FD4D344BB9}"/>
    <cellStyle name="Normal 8 4 6 2" xfId="37834" xr:uid="{CAC30A5D-475B-4D8C-B154-AD561CB1A410}"/>
    <cellStyle name="Normal 8 4 6_AVA DVA EL" xfId="37835" xr:uid="{A0E76EFF-3470-4E83-8553-C9B0CAD838F1}"/>
    <cellStyle name="Normal 8 4 7" xfId="37836"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37"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38"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39" xr:uid="{E0E2A0EA-715E-48C9-B16C-4B164D268264}"/>
    <cellStyle name="Normal 8 6 2 3" xfId="37840" xr:uid="{88DFB7BA-F74F-4542-8A6E-D46149E722AE}"/>
    <cellStyle name="Normal 8 6 2_AVA DVA EL" xfId="37841" xr:uid="{3CE12ACE-504B-4EF8-B26B-6C27DDA23984}"/>
    <cellStyle name="Normal 8 6 3" xfId="37842" xr:uid="{FE534F18-14D0-41D5-A69E-913F08CA3097}"/>
    <cellStyle name="Normal 8 6 3 2" xfId="37843" xr:uid="{12E9B14B-8279-4B6B-A34E-3E55CF4AAC0C}"/>
    <cellStyle name="Normal 8 6 3_AVA DVA EL" xfId="37844" xr:uid="{E787600B-A00B-4899-A842-BEF5082438FC}"/>
    <cellStyle name="Normal 8 6 4" xfId="37845" xr:uid="{245A9A59-740D-40A6-91FD-73E80B20280E}"/>
    <cellStyle name="Normal 8 6 5" xfId="37846"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47" xr:uid="{9A7A853A-7F46-4081-8BFA-920F00046D75}"/>
    <cellStyle name="Normal 8 7 2 3" xfId="37848" xr:uid="{F3FFC2A9-F55C-45AB-915A-7554232EE09B}"/>
    <cellStyle name="Normal 8 7 2_AVA DVA EL" xfId="37849" xr:uid="{12104433-DC19-4DEC-8690-6D0CFDE7A470}"/>
    <cellStyle name="Normal 8 7 3" xfId="37850" xr:uid="{2036F022-760D-4428-AC14-C9FB5AE8286E}"/>
    <cellStyle name="Normal 8 7 3 2" xfId="37851" xr:uid="{8C8DC373-5A06-4D4B-B3B3-906B8FF51ADB}"/>
    <cellStyle name="Normal 8 7 3_AVA DVA EL" xfId="37852" xr:uid="{09A6CC1E-D7C9-40DE-84BA-EEEF35F516A3}"/>
    <cellStyle name="Normal 8 7 4" xfId="37853" xr:uid="{F9211990-DE78-4F85-8B9A-154D7A527C14}"/>
    <cellStyle name="Normal 8 7 5" xfId="37854" xr:uid="{FFA5AE7D-0847-4ABE-A2E7-7B9917CBBBC1}"/>
    <cellStyle name="Normal 8 7 6" xfId="37855"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856" xr:uid="{5D411740-12BF-4286-B0E9-F7658F8744B1}"/>
    <cellStyle name="Normal 8 8 2 3" xfId="37857" xr:uid="{BABB484B-0603-4D71-BC15-5AFA21DE1B2F}"/>
    <cellStyle name="Normal 8 8 2_AVA DVA EL" xfId="37858" xr:uid="{04DE827A-C039-46F0-9B62-8D1BE7EEF40B}"/>
    <cellStyle name="Normal 8 8 3" xfId="37859" xr:uid="{61ED9FD6-F83E-40A7-B483-265E8D370969}"/>
    <cellStyle name="Normal 8 8 3 2" xfId="37860" xr:uid="{89005C09-7D80-4038-8F52-C7F90441B7E0}"/>
    <cellStyle name="Normal 8 8 3_AVA DVA EL" xfId="37861" xr:uid="{0CD0474B-E10E-4497-907C-FFCC39754267}"/>
    <cellStyle name="Normal 8 8 4" xfId="37862" xr:uid="{10003046-4D72-4D2A-B19B-FF6F1BDD7936}"/>
    <cellStyle name="Normal 8 8 5" xfId="37863" xr:uid="{1F487D35-4AF4-4836-BE6A-0C1A8E7997EB}"/>
    <cellStyle name="Normal 8 8 6" xfId="37864" xr:uid="{5F92BD06-ACAC-4ACC-852C-72033F8F6ABE}"/>
    <cellStyle name="Normal 8 8_3. Chng in credit spreads" xfId="8432" xr:uid="{38C45391-1913-4475-9203-3A25A545C674}"/>
    <cellStyle name="Normal 8 9" xfId="8433" xr:uid="{FEA7F6AE-A9BA-4C1C-84BE-83CFACC5CE62}"/>
    <cellStyle name="Normal 8 9 2" xfId="37865" xr:uid="{BC1D7FCE-4234-458D-A669-0F79A707C7B7}"/>
    <cellStyle name="Normal 8 9 2 2" xfId="37866" xr:uid="{C22474C1-F7D6-4076-B300-7C1AD2DDB49E}"/>
    <cellStyle name="Normal 8 9 2 3" xfId="37867" xr:uid="{CEA1D83D-A954-4A89-A47E-36A2E155B5CF}"/>
    <cellStyle name="Normal 8 9 2_AVA DVA EL" xfId="37868" xr:uid="{D210F0D5-EDE2-4885-995B-89A6C7DC1F5F}"/>
    <cellStyle name="Normal 8 9 3" xfId="37869" xr:uid="{22CC5C10-613F-42E0-B6A1-C2ED7EC6C6AD}"/>
    <cellStyle name="Normal 8 9 4" xfId="37870" xr:uid="{9FA2F1FB-1E4C-4ABF-A209-BD4B723A174B}"/>
    <cellStyle name="Normal 8 9_AVA DVA EL" xfId="37871" xr:uid="{6CF792D4-6059-44E3-AA62-CD86F5460F89}"/>
    <cellStyle name="Normal 8_3. Chng in credit spreads" xfId="8434" xr:uid="{CFD8F101-CECE-4E66-8EB9-BF407AC9ED91}"/>
    <cellStyle name="Normal 80" xfId="37872" xr:uid="{2F518A26-C22E-4A04-A94A-D4CFCFFA547E}"/>
    <cellStyle name="Normal 80 2" xfId="37873" xr:uid="{EE11D468-E95A-47DA-A49C-246D6AD7F9D9}"/>
    <cellStyle name="Normal 80 3" xfId="37874" xr:uid="{0992C280-43B2-4B4A-BA35-3B2E24576E60}"/>
    <cellStyle name="Normal 80_AVA DVA EL" xfId="37875" xr:uid="{B78A0D6B-78E6-4348-9908-8806BCD30D4B}"/>
    <cellStyle name="Normal 81" xfId="37876" xr:uid="{DF48FDC1-B42B-4000-B347-15F149297302}"/>
    <cellStyle name="Normal 81 2" xfId="37877" xr:uid="{B26C7D3D-1CF5-4A9B-AECC-F8FDAF03C7E3}"/>
    <cellStyle name="Normal 81 3" xfId="37878" xr:uid="{3F9959C3-295A-43C3-A873-08525E73F2EB}"/>
    <cellStyle name="Normal 81_AVA DVA EL" xfId="37879" xr:uid="{A4D62603-1DEF-4EA7-B3F9-7BFBB39789CA}"/>
    <cellStyle name="Normal 82" xfId="37880" xr:uid="{2EA2AFDD-ADD9-4B73-B833-7B4122509143}"/>
    <cellStyle name="Normal 82 2" xfId="37881" xr:uid="{1249F0CE-69DE-43E6-B6CE-685AF2D9709A}"/>
    <cellStyle name="Normal 82 3" xfId="37882" xr:uid="{B4DB5A5F-FC3F-4D38-B8FF-0F02C5B543AA}"/>
    <cellStyle name="Normal 82_AVA DVA EL" xfId="37883" xr:uid="{ADF10078-2895-4ACD-A24E-AECA9524F368}"/>
    <cellStyle name="Normal 83" xfId="37884" xr:uid="{FEA3372F-EC5F-4090-B8E7-CFF3A03307FD}"/>
    <cellStyle name="Normal 83 2" xfId="37885" xr:uid="{6C9B41FA-F2B7-4B88-872C-3CB0740E7C51}"/>
    <cellStyle name="Normal 83 3" xfId="37886" xr:uid="{1AB25277-94C5-4750-B482-70D3FCC9A22D}"/>
    <cellStyle name="Normal 83_AVA DVA EL" xfId="37887" xr:uid="{A3A6CE6B-E011-42C2-925B-152C50ADA5D6}"/>
    <cellStyle name="Normal 84" xfId="37888" xr:uid="{F4FAAA9C-E39C-492C-94DD-9B8FA682A2FC}"/>
    <cellStyle name="Normal 84 2" xfId="37889" xr:uid="{EC674D61-6E18-4C1D-BBFD-5CC4F81CC8D2}"/>
    <cellStyle name="Normal 84 3" xfId="37890" xr:uid="{CD7048DA-60C1-4830-A098-A2EC82703675}"/>
    <cellStyle name="Normal 84_AVA DVA EL" xfId="37891" xr:uid="{EFC3CFC2-DE6E-4EB3-8030-571E1805C056}"/>
    <cellStyle name="Normal 85" xfId="37892" xr:uid="{66986971-4A1A-4E51-9DF2-FCC0F861ACBA}"/>
    <cellStyle name="Normal 85 2" xfId="37893" xr:uid="{8287520D-0DC2-4D10-9EF8-D5F71EEA79E9}"/>
    <cellStyle name="Normal 85 3" xfId="37894" xr:uid="{59B68F9E-1F64-4A72-B504-6E3F44DE87D5}"/>
    <cellStyle name="Normal 85_AVA DVA EL" xfId="37895" xr:uid="{314BD4CC-28F4-40BE-965F-B4CB15848D8A}"/>
    <cellStyle name="Normal 86" xfId="37896" xr:uid="{96212E55-A27B-4412-B415-E1AAC02D2721}"/>
    <cellStyle name="Normal 86 2" xfId="37897" xr:uid="{3BB390F6-FD3F-4E85-A6B9-0D743DD757F6}"/>
    <cellStyle name="Normal 86 3" xfId="37898" xr:uid="{2EFF7503-7E01-4DD3-8FD1-C302FA11B760}"/>
    <cellStyle name="Normal 86_AVA DVA EL" xfId="37899" xr:uid="{3B1C9FCF-CF54-49D4-A4E9-9AA47B3B79DD}"/>
    <cellStyle name="Normal 87" xfId="37900" xr:uid="{DC904CBD-8514-469E-B97A-8F5A824EA7E8}"/>
    <cellStyle name="Normal 87 2" xfId="37901" xr:uid="{A07EA737-6824-428B-A958-E26994C2A67C}"/>
    <cellStyle name="Normal 87 3" xfId="37902" xr:uid="{AB585DE3-14F9-45CA-ABCD-6CB8ED3D951F}"/>
    <cellStyle name="Normal 87_AVA DVA EL" xfId="37903" xr:uid="{0389FFDB-D02A-403A-A520-A75AD7DF95D8}"/>
    <cellStyle name="Normal 88" xfId="37904" xr:uid="{08981D47-E4F4-4F9F-AED6-D0E4A5B3E51B}"/>
    <cellStyle name="Normal 88 2" xfId="37905" xr:uid="{AA83D463-8F04-4F73-B1E0-0E706F418F6D}"/>
    <cellStyle name="Normal 88 3" xfId="37906" xr:uid="{FE495CB3-EBFE-4D1E-AE55-482F2DAC6BED}"/>
    <cellStyle name="Normal 88_AVA DVA EL" xfId="37907" xr:uid="{E206DA60-ED01-42EA-A27D-626761EAE802}"/>
    <cellStyle name="Normal 89" xfId="37908" xr:uid="{FF2745ED-90C1-4ABD-9E9C-8B157DE50421}"/>
    <cellStyle name="Normal 89 2" xfId="37909" xr:uid="{EBA782B2-A4AF-4546-B97F-333F38A5CDE4}"/>
    <cellStyle name="Normal 89 3" xfId="37910" xr:uid="{0D632E37-B385-4B8E-AF3D-7ECCF9AD7514}"/>
    <cellStyle name="Normal 89_AVA DVA EL" xfId="37911" xr:uid="{43AE133B-83AB-4FEB-AB86-E81BC18BFE5E}"/>
    <cellStyle name="Normal 9" xfId="8435" xr:uid="{CF81FDD5-9ECB-4D47-88F2-02FECB079625}"/>
    <cellStyle name="Normal 9 10" xfId="37912" xr:uid="{671AAA18-1EF7-4FBE-9031-393CB63FF938}"/>
    <cellStyle name="Normal 9 10 2" xfId="37913" xr:uid="{F2A4CBFA-E1A6-4835-B3A0-26191E3C2DED}"/>
    <cellStyle name="Normal 9 10_AVA DVA EL" xfId="37914" xr:uid="{ABF99EE8-6139-4BC3-92A0-9243E2DE015B}"/>
    <cellStyle name="Normal 9 11" xfId="37915" xr:uid="{1F2A0BAF-0A34-445C-BA72-E69568186D8F}"/>
    <cellStyle name="Normal 9 11 2" xfId="37916" xr:uid="{9AFF8228-2982-4D2B-902B-CF3FF473F144}"/>
    <cellStyle name="Normal 9 11 2 2" xfId="37917" xr:uid="{49C3C85D-C661-4E19-9ED7-9457D006AE1E}"/>
    <cellStyle name="Normal 9 11 2_AVA DVA EL" xfId="37918" xr:uid="{985ECD38-4FCF-48B4-857B-AD02B8D0A699}"/>
    <cellStyle name="Normal 9 11 3" xfId="37919" xr:uid="{C71707ED-04A3-4EA6-BD13-4BA907310A4C}"/>
    <cellStyle name="Normal 9 11_4Q16" xfId="37920" xr:uid="{F59B01F5-1203-41C7-B260-8ABC30E0883D}"/>
    <cellStyle name="Normal 9 12" xfId="37921" xr:uid="{71A150AA-30FB-444E-BE03-5F6EAF9096FF}"/>
    <cellStyle name="Normal 9 12 2" xfId="37922" xr:uid="{F11D2441-181C-4C03-A67D-E8003FBB85C4}"/>
    <cellStyle name="Normal 9 12_AVA DVA EL" xfId="37923" xr:uid="{8C91B1A1-4789-47B2-804D-4079A35132BF}"/>
    <cellStyle name="Normal 9 13" xfId="37924" xr:uid="{36613B0D-0444-444F-A1A9-8DA2BDCFD764}"/>
    <cellStyle name="Normal 9 13 2" xfId="37925" xr:uid="{089E2CD0-8F81-42B1-84DD-9C1976D3D186}"/>
    <cellStyle name="Normal 9 13_AVA DVA EL" xfId="37926" xr:uid="{8E2DDA76-B34C-4D3D-8D3E-7EDCE6B47B7E}"/>
    <cellStyle name="Normal 9 14" xfId="37927" xr:uid="{52A098CB-5C6D-4C38-A649-4412DAECB5E2}"/>
    <cellStyle name="Normal 9 14 2" xfId="37928" xr:uid="{2AAA95EE-720D-412D-88E9-BCBD18E16D71}"/>
    <cellStyle name="Normal 9 14 3" xfId="37929" xr:uid="{D17255A5-DB32-48EF-A018-284B8ED4CC75}"/>
    <cellStyle name="Normal 9 14_AVA DVA EL" xfId="37930" xr:uid="{C4FC2DA5-A026-4C1C-B2C6-F7A75525B434}"/>
    <cellStyle name="Normal 9 15" xfId="37931" xr:uid="{F410D624-39DF-41BD-B40F-4AFD401FA56F}"/>
    <cellStyle name="Normal 9 15 2" xfId="37932" xr:uid="{903EDF68-A0DC-49F0-A9C3-F127F64D939B}"/>
    <cellStyle name="Normal 9 15 3" xfId="37933" xr:uid="{F27B5430-19CB-4E33-9809-284D74381098}"/>
    <cellStyle name="Normal 9 15_AVA DVA EL" xfId="37934" xr:uid="{C7A36827-1824-463A-BECB-9E3A0A3F6675}"/>
    <cellStyle name="Normal 9 16" xfId="37935" xr:uid="{839D1FC5-BE38-44F0-8110-A68044628D5F}"/>
    <cellStyle name="Normal 9 17" xfId="37936" xr:uid="{B123F0ED-9303-48B5-9489-C709B38AAE43}"/>
    <cellStyle name="Normal 9 2" xfId="8436" xr:uid="{E5C8C719-7A95-4C1D-9889-A8C6E12D13A7}"/>
    <cellStyle name="Normal 9 2 2" xfId="8437" xr:uid="{951593DB-2A71-4E36-82E6-4E8742A4AA2E}"/>
    <cellStyle name="Normal 9 2 2 2" xfId="37937" xr:uid="{6504CCC7-1749-4209-B68D-6410B5790AAB}"/>
    <cellStyle name="Normal 9 2 2 2 2" xfId="37938" xr:uid="{208E12A5-3241-4B00-84FC-7BAE67D1A6EF}"/>
    <cellStyle name="Normal 9 2 2 2 2 2" xfId="37939" xr:uid="{82837C9A-5364-4F66-AA35-D781DE27C5DA}"/>
    <cellStyle name="Normal 9 2 2 2 2 3" xfId="37940" xr:uid="{9ED1991C-F371-4C2B-90CE-6A934940F723}"/>
    <cellStyle name="Normal 9 2 2 2 2_AVA DVA EL" xfId="37941" xr:uid="{79878655-A7C8-45A8-9D71-6E84D93CE788}"/>
    <cellStyle name="Normal 9 2 2 2 3" xfId="37942" xr:uid="{74D1DE8A-0CEA-4A15-AE78-5D799BF47032}"/>
    <cellStyle name="Normal 9 2 2 2 3 2" xfId="37943" xr:uid="{1A396AB1-A4AD-46DE-8DB2-69226223BD22}"/>
    <cellStyle name="Normal 9 2 2 2 3 3" xfId="37944" xr:uid="{EAE58853-B806-4259-9EC0-291D2D234F2A}"/>
    <cellStyle name="Normal 9 2 2 2 3_AVA DVA EL" xfId="37945" xr:uid="{7E0FE761-B725-4E6C-9081-8714D29C87A9}"/>
    <cellStyle name="Normal 9 2 2 2 4" xfId="37946" xr:uid="{17D0DEDD-5212-4F5C-AE64-3B60365C826E}"/>
    <cellStyle name="Normal 9 2 2 2 4 2" xfId="37947" xr:uid="{8C67984B-64D6-4BB1-BC1F-74C86CF86574}"/>
    <cellStyle name="Normal 9 2 2 2 4 3" xfId="37948" xr:uid="{DAAD958A-7777-4789-9CD1-457273065E54}"/>
    <cellStyle name="Normal 9 2 2 2 4_AVA DVA EL" xfId="37949" xr:uid="{A05C30D6-55C0-4853-9175-CD881B81D990}"/>
    <cellStyle name="Normal 9 2 2 2 5" xfId="37950" xr:uid="{AE202995-04AB-488B-A117-474B7E254F3A}"/>
    <cellStyle name="Normal 9 2 2 2 5 2" xfId="37951" xr:uid="{EA4B1381-D4A0-4C77-805C-7E672839CD26}"/>
    <cellStyle name="Normal 9 2 2 2 5 3" xfId="37952" xr:uid="{036316FC-8D78-430B-9FE5-F3FF5ED3173C}"/>
    <cellStyle name="Normal 9 2 2 2 5_AVA DVA EL" xfId="37953" xr:uid="{3946FDA8-52F5-4AD0-B1B9-343CD58544CB}"/>
    <cellStyle name="Normal 9 2 2 2 6" xfId="37954" xr:uid="{6E1E3F5E-6993-4225-A102-F540373DF3B3}"/>
    <cellStyle name="Normal 9 2 2 2 7" xfId="37955" xr:uid="{A30CE37B-9271-4014-B0E0-59DD7B64575C}"/>
    <cellStyle name="Normal 9 2 2 2_AVA DVA EL" xfId="37956" xr:uid="{8BF1EB14-318A-4A61-9CD5-37F0A32F01B3}"/>
    <cellStyle name="Normal 9 2 2 3" xfId="37957" xr:uid="{65C55C8B-9A57-4968-9F4A-B7ABB6D44E27}"/>
    <cellStyle name="Normal 9 2 2 3 2" xfId="37958" xr:uid="{49E3B7F1-57AE-474C-B4F8-B59AAA01A5A7}"/>
    <cellStyle name="Normal 9 2 2 3 3" xfId="37959" xr:uid="{F7E0AF1A-D085-407C-B67E-C2AABA90848C}"/>
    <cellStyle name="Normal 9 2 2 3_AVA DVA EL" xfId="37960" xr:uid="{A3CB7820-D7A4-4306-939F-000A5220170C}"/>
    <cellStyle name="Normal 9 2 2 4" xfId="37961" xr:uid="{4920FFA2-E82F-4C95-B542-89BD638430BC}"/>
    <cellStyle name="Normal 9 2 2 4 2" xfId="37962" xr:uid="{49C068D0-BE5C-4A4E-86E3-FF2AE54E14D2}"/>
    <cellStyle name="Normal 9 2 2 4 3" xfId="37963" xr:uid="{F2119240-D732-4387-AE6E-9B55F4327F45}"/>
    <cellStyle name="Normal 9 2 2 4_AVA DVA EL" xfId="37964" xr:uid="{43C3E28A-135E-40BD-A8D4-2F3F97F73B14}"/>
    <cellStyle name="Normal 9 2 2 5" xfId="37965" xr:uid="{4C3DD483-E261-4A78-9123-8B4E970AE91B}"/>
    <cellStyle name="Normal 9 2 2 5 2" xfId="37966" xr:uid="{A16D0DBA-A2B4-49FA-ABE3-572B73CC217C}"/>
    <cellStyle name="Normal 9 2 2 5 3" xfId="37967" xr:uid="{968823D3-C832-44D6-8625-970585F6BA0A}"/>
    <cellStyle name="Normal 9 2 2 5_AVA DVA EL" xfId="37968" xr:uid="{C2895458-580B-428E-8B7A-A3FCF28BC5BB}"/>
    <cellStyle name="Normal 9 2 2 6" xfId="37969" xr:uid="{A568DA4E-6F19-4CD8-8AEE-1F760E9DB508}"/>
    <cellStyle name="Normal 9 2 2 6 2" xfId="37970" xr:uid="{D8D131E8-73A8-48BC-8DF4-1EED4DD83A65}"/>
    <cellStyle name="Normal 9 2 2 6 3" xfId="37971" xr:uid="{4994150D-0176-4F1E-A112-8EB6A0314C88}"/>
    <cellStyle name="Normal 9 2 2 6_AVA DVA EL" xfId="37972" xr:uid="{B1C7BFAF-FAC4-4831-8DA7-EE51AC07DCDE}"/>
    <cellStyle name="Normal 9 2 2 7" xfId="37973" xr:uid="{CFDBDAF4-270C-4F24-862C-44D4E5418597}"/>
    <cellStyle name="Normal 9 2 2_AVA DVA EL" xfId="37974" xr:uid="{F507A519-2586-43F7-AEF9-5D8EE37437E0}"/>
    <cellStyle name="Normal 9 2 3" xfId="37975" xr:uid="{72741300-9DF4-4A93-A4B3-F81997FAD92A}"/>
    <cellStyle name="Normal 9 2 3 2" xfId="37976" xr:uid="{F4A27CF0-D20C-47AA-81C3-74ECB12F71E2}"/>
    <cellStyle name="Normal 9 2 3 2 2" xfId="37977" xr:uid="{D3ACC942-7EF4-487B-8412-4180C9DBF116}"/>
    <cellStyle name="Normal 9 2 3 2 3" xfId="37978" xr:uid="{133D7405-EFD5-40F3-9383-F8B4C318FA6F}"/>
    <cellStyle name="Normal 9 2 3 2_AVA DVA EL" xfId="37979" xr:uid="{5FD11651-B6D0-4C1D-A7D2-8C3F2B8283DE}"/>
    <cellStyle name="Normal 9 2 3 3" xfId="37980" xr:uid="{1770DE60-3855-436B-88C7-CFD181BF53F9}"/>
    <cellStyle name="Normal 9 2 3 3 2" xfId="37981" xr:uid="{CB99B54C-F63D-4408-93B6-4F48B0D0FBB9}"/>
    <cellStyle name="Normal 9 2 3 3 3" xfId="37982" xr:uid="{2755D89C-3057-48BB-BF89-0766DA9939DE}"/>
    <cellStyle name="Normal 9 2 3 3_AVA DVA EL" xfId="37983" xr:uid="{41CE05D3-A8A1-401F-B5F6-84165B7960A3}"/>
    <cellStyle name="Normal 9 2 3 4" xfId="37984" xr:uid="{E8A95EFA-6628-4DF9-913D-A317173864D3}"/>
    <cellStyle name="Normal 9 2 3 4 2" xfId="37985" xr:uid="{AF99AFDC-1420-448E-9CC7-0C8B5576078E}"/>
    <cellStyle name="Normal 9 2 3 4 3" xfId="37986" xr:uid="{31958326-CF48-447B-87A6-2E161951188A}"/>
    <cellStyle name="Normal 9 2 3 4_AVA DVA EL" xfId="37987" xr:uid="{32E188E1-A087-41B4-A8A9-930F67104A22}"/>
    <cellStyle name="Normal 9 2 3 5" xfId="37988" xr:uid="{835DE92E-8401-487C-B9B7-98A007158614}"/>
    <cellStyle name="Normal 9 2 3 5 2" xfId="37989" xr:uid="{EC3C67FB-6802-4223-A213-D31FDE49DF65}"/>
    <cellStyle name="Normal 9 2 3 5 3" xfId="37990" xr:uid="{A0B737BF-3E91-4025-8341-7C556B7990FD}"/>
    <cellStyle name="Normal 9 2 3 5_AVA DVA EL" xfId="37991" xr:uid="{1CC9618F-4989-4A91-ADCB-720DC5E0D704}"/>
    <cellStyle name="Normal 9 2 3 6" xfId="37992" xr:uid="{5B039604-411C-4CDA-8A2B-21E8E007A0F3}"/>
    <cellStyle name="Normal 9 2 3 7" xfId="37993" xr:uid="{EC6606C1-22F0-4AEF-81FD-0D2A09581087}"/>
    <cellStyle name="Normal 9 2 3_AVA DVA EL" xfId="37994" xr:uid="{755E0798-72DF-40F1-A232-8C3A0B37DBC0}"/>
    <cellStyle name="Normal 9 2 4" xfId="37995" xr:uid="{F99ADC52-9F1D-49E9-98FC-0BC081533E34}"/>
    <cellStyle name="Normal 9 2 4 2" xfId="37996" xr:uid="{9F314880-4F8A-4CC3-A806-B1A78B307C2B}"/>
    <cellStyle name="Normal 9 2 4 2 2" xfId="37997" xr:uid="{02BB7648-FC08-47CF-87C5-DFDAB70AABCB}"/>
    <cellStyle name="Normal 9 2 4 2_AVA DVA EL" xfId="37998" xr:uid="{71140F24-A7F5-46A6-B5DB-33E2ECAC87F3}"/>
    <cellStyle name="Normal 9 2 4 3" xfId="37999" xr:uid="{CF62E5A0-C280-4ECA-8B32-6F31B240DDB3}"/>
    <cellStyle name="Normal 9 2 4 4" xfId="38000" xr:uid="{D5AAB89E-5827-46D1-A16F-5A773E02DCDB}"/>
    <cellStyle name="Normal 9 2 4_AVA DVA EL" xfId="38001" xr:uid="{8F557091-D7CD-40CD-8DEB-A2398959F509}"/>
    <cellStyle name="Normal 9 2 5" xfId="38002" xr:uid="{74BEBE34-6064-402A-BB1F-61209077F748}"/>
    <cellStyle name="Normal 9 2 5 2" xfId="38003" xr:uid="{E2646FCE-2735-4C16-BD29-C7D6890DEC64}"/>
    <cellStyle name="Normal 9 2 5 2 2" xfId="38004" xr:uid="{543FA555-404A-4D90-869C-6F18201EDDF7}"/>
    <cellStyle name="Normal 9 2 5 2_AVA DVA EL" xfId="38005" xr:uid="{240AD99B-2433-4333-9BE6-4AD3574057DB}"/>
    <cellStyle name="Normal 9 2 5 3" xfId="38006" xr:uid="{3CA248A2-0ABF-4DE7-AD68-C5DE167D491D}"/>
    <cellStyle name="Normal 9 2 5 4" xfId="38007" xr:uid="{D9BBAAE2-74C5-4CFF-9E6F-A3B73633F97F}"/>
    <cellStyle name="Normal 9 2 5_AVA DVA EL" xfId="38008" xr:uid="{DDFFF759-95F5-4DAA-8D11-03A88E887A1D}"/>
    <cellStyle name="Normal 9 2 6" xfId="38009" xr:uid="{CD2EA9BA-D856-4F01-BAF7-A75276DE8130}"/>
    <cellStyle name="Normal 9 2 6 2" xfId="38010" xr:uid="{D8FAACAF-3C1C-4B2C-A2AD-25989BAF2A4F}"/>
    <cellStyle name="Normal 9 2 6 3" xfId="38011" xr:uid="{51E737DD-E41F-4B6F-AFEE-1B99B89602BC}"/>
    <cellStyle name="Normal 9 2 6_AVA DVA EL" xfId="38012" xr:uid="{230232E8-04D5-4B3B-B7D1-F3CF9D829F19}"/>
    <cellStyle name="Normal 9 2 7" xfId="38013" xr:uid="{A9481724-1C8F-496D-AA60-9A831610BC87}"/>
    <cellStyle name="Normal 9 2 7 2" xfId="38014" xr:uid="{A989C04C-58FF-4512-95D2-85D6224A6A0B}"/>
    <cellStyle name="Normal 9 2 7 3" xfId="38015" xr:uid="{F0F6511C-8CD6-4689-B0C9-610616455A10}"/>
    <cellStyle name="Normal 9 2 7_AVA DVA EL" xfId="38016" xr:uid="{CDFCD202-3BD6-49BF-BB81-7678BA8BF00D}"/>
    <cellStyle name="Normal 9 2 8" xfId="38017"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18" xr:uid="{F90E2BE5-200B-47D5-BE55-90E0DBA0144F}"/>
    <cellStyle name="Normal 9 3 2 2 2" xfId="38019" xr:uid="{798F0926-43F7-44E7-9CEF-F73D5D5BA230}"/>
    <cellStyle name="Normal 9 3 2 2 3" xfId="38020" xr:uid="{3503494B-9059-4D65-B7BC-7103147FC869}"/>
    <cellStyle name="Normal 9 3 2 2_AVA DVA EL" xfId="38021" xr:uid="{A9D0CD06-4318-4A87-9F08-D7A0ED4DEB3B}"/>
    <cellStyle name="Normal 9 3 2 3" xfId="38022" xr:uid="{52C2357A-2B0C-4920-964E-B5534764EA12}"/>
    <cellStyle name="Normal 9 3 2 3 2" xfId="38023" xr:uid="{414BD2EB-A514-4AA3-814B-0A0463036101}"/>
    <cellStyle name="Normal 9 3 2 3 3" xfId="38024" xr:uid="{7251B7EF-D21C-4B53-B5F9-32D4EFC08BD3}"/>
    <cellStyle name="Normal 9 3 2 3_AVA DVA EL" xfId="38025" xr:uid="{56350CFE-5E85-4E80-B2B8-E0D4083C3961}"/>
    <cellStyle name="Normal 9 3 2 4" xfId="38026" xr:uid="{8BBFCEB8-CB2D-44FD-B7C0-8E0D94B96F97}"/>
    <cellStyle name="Normal 9 3 2 4 2" xfId="38027" xr:uid="{EC743631-13EA-4923-904C-FAD684FE2E5C}"/>
    <cellStyle name="Normal 9 3 2 4 3" xfId="38028" xr:uid="{B550E130-3D8A-4C8E-85FE-319EE88B4A13}"/>
    <cellStyle name="Normal 9 3 2 4_AVA DVA EL" xfId="38029" xr:uid="{2E0EA8A4-14EC-47DE-B407-FE0E6BACADBE}"/>
    <cellStyle name="Normal 9 3 2 5" xfId="38030" xr:uid="{1FF5390A-39B2-4265-A381-7E20F02C410E}"/>
    <cellStyle name="Normal 9 3 2 5 2" xfId="38031" xr:uid="{DB9095CD-5C47-4E98-B250-C9D48CF5F944}"/>
    <cellStyle name="Normal 9 3 2 5 3" xfId="38032" xr:uid="{8A273333-9811-46D5-A1C0-F74BDDCF4312}"/>
    <cellStyle name="Normal 9 3 2 5_AVA DVA EL" xfId="38033" xr:uid="{C4A20F62-F77D-44A5-A521-20B4C5693BDE}"/>
    <cellStyle name="Normal 9 3 2 6" xfId="38034" xr:uid="{27931CF8-CDFF-4B23-BDC2-DB1A8148E31C}"/>
    <cellStyle name="Normal 9 3 2 7" xfId="38035" xr:uid="{7CDB7095-3BF9-4396-B175-A483419F2442}"/>
    <cellStyle name="Normal 9 3 2_AVA DVA EL" xfId="38036" xr:uid="{C9013C62-1678-4612-AA10-CC8A7C8E10C7}"/>
    <cellStyle name="Normal 9 3 3" xfId="38037" xr:uid="{3F61C8A0-9806-4690-B86E-3CF4FB17DBE1}"/>
    <cellStyle name="Normal 9 3 3 2" xfId="38038" xr:uid="{767B80DF-699C-430A-85F3-0405DB7C9958}"/>
    <cellStyle name="Normal 9 3 3 2 2" xfId="38039" xr:uid="{1A47B748-569D-46BE-A62C-4334085AF9A1}"/>
    <cellStyle name="Normal 9 3 3 2_AVA DVA EL" xfId="38040" xr:uid="{AA7EA15C-4F36-490A-8080-3529EB780F4B}"/>
    <cellStyle name="Normal 9 3 3 3" xfId="38041" xr:uid="{ED43B812-AB68-456F-A450-386BF63FDFD6}"/>
    <cellStyle name="Normal 9 3 3 4" xfId="38042" xr:uid="{0BB3344C-E163-4447-B1CA-23BD22265EBC}"/>
    <cellStyle name="Normal 9 3 3_AVA DVA EL" xfId="38043" xr:uid="{9C8A76A8-1943-4972-B2C3-9ACFABCDE213}"/>
    <cellStyle name="Normal 9 3 4" xfId="38044" xr:uid="{3A551E56-2AFD-4EBA-B0CA-71B9C2B6A048}"/>
    <cellStyle name="Normal 9 3 4 2" xfId="38045" xr:uid="{5792D5D0-188D-4829-82B4-9C226AB7EF06}"/>
    <cellStyle name="Normal 9 3 4 3" xfId="38046" xr:uid="{931D1755-6820-4FA4-B29F-7DD923683D07}"/>
    <cellStyle name="Normal 9 3 4_AVA DVA EL" xfId="38047" xr:uid="{8E03F880-B087-4059-895C-88B2E25CBADA}"/>
    <cellStyle name="Normal 9 3 5" xfId="38048" xr:uid="{D1BBCB67-3663-410C-98B7-0831DAB491D2}"/>
    <cellStyle name="Normal 9 3 5 2" xfId="38049" xr:uid="{2B7542F6-B911-4B71-8928-5909D5D48743}"/>
    <cellStyle name="Normal 9 3 5 3" xfId="38050" xr:uid="{C76FC1E6-34BD-4809-9AB2-1836306DAB4C}"/>
    <cellStyle name="Normal 9 3 5_AVA DVA EL" xfId="38051" xr:uid="{A18E410D-624E-4730-BEB9-2F95C8E93511}"/>
    <cellStyle name="Normal 9 3 6" xfId="38052" xr:uid="{38481766-AC71-4E66-BA68-97C79DADA28F}"/>
    <cellStyle name="Normal 9 3 6 2" xfId="38053" xr:uid="{FF192116-2209-40A9-874B-596ECB972C11}"/>
    <cellStyle name="Normal 9 3 6 3" xfId="38054" xr:uid="{672EC9D1-C9FC-4ABF-9F79-18C5B13222B4}"/>
    <cellStyle name="Normal 9 3 6_AVA DVA EL" xfId="38055" xr:uid="{EC2D9B15-7338-42D6-8A88-9171CDC8CB5E}"/>
    <cellStyle name="Normal 9 3 7" xfId="38056" xr:uid="{E538F051-0F31-4BCD-8FB6-650D12480BFA}"/>
    <cellStyle name="Normal 9 3_3. Chng in credit spreads" xfId="8441" xr:uid="{C86B7124-D02F-4FB8-8CA3-751D121915C5}"/>
    <cellStyle name="Normal 9 4" xfId="8442" xr:uid="{FE4724E1-5701-4C7C-96AE-FE1E8136DBE5}"/>
    <cellStyle name="Normal 9 4 2" xfId="38057" xr:uid="{40574617-38B2-4972-87CA-EEEF660EC733}"/>
    <cellStyle name="Normal 9 4 2 2" xfId="38058" xr:uid="{5EDD0773-905B-46AB-B74F-C2CF8A844D19}"/>
    <cellStyle name="Normal 9 4 2 2 2" xfId="38059" xr:uid="{2D82E609-B637-4361-AF10-074BF76840A2}"/>
    <cellStyle name="Normal 9 4 2 2_AVA DVA EL" xfId="38060" xr:uid="{A670B664-3B3D-442D-B3DA-1ACE7AA05170}"/>
    <cellStyle name="Normal 9 4 2 3" xfId="38061" xr:uid="{B724D1D0-C87C-4451-9869-12BD3F343A2C}"/>
    <cellStyle name="Normal 9 4 2 4" xfId="38062" xr:uid="{CB3ED872-E326-40E6-8A72-1BAAC2E38ACE}"/>
    <cellStyle name="Normal 9 4 2_AVA DVA EL" xfId="38063" xr:uid="{BC6A515C-C5DF-4484-B9D2-D66A42F75C5E}"/>
    <cellStyle name="Normal 9 4 3" xfId="38064" xr:uid="{63484792-A276-4AE7-B20A-5CA7338D7FC9}"/>
    <cellStyle name="Normal 9 4 3 2" xfId="38065" xr:uid="{5218F73F-C89E-4282-951E-B8981D6A40F1}"/>
    <cellStyle name="Normal 9 4 3 3" xfId="38066" xr:uid="{C1150B55-A8CD-453A-AA49-54C8813908B0}"/>
    <cellStyle name="Normal 9 4 3_AVA DVA EL" xfId="38067" xr:uid="{964AA5D8-B746-4B7C-92AF-1A692DE6C2A5}"/>
    <cellStyle name="Normal 9 4 4" xfId="38068" xr:uid="{5AEAF0F1-6C5D-47DF-B691-D6E5D6A7837E}"/>
    <cellStyle name="Normal 9 4 4 2" xfId="38069" xr:uid="{7C450D59-8966-4EAF-BCB8-9E7056142869}"/>
    <cellStyle name="Normal 9 4 4 3" xfId="38070" xr:uid="{D66ED9A5-BCCB-45D8-B908-54BDE2AF90DE}"/>
    <cellStyle name="Normal 9 4 4_AVA DVA EL" xfId="38071" xr:uid="{9687D543-2B80-491B-987E-CED91A577C42}"/>
    <cellStyle name="Normal 9 4 5" xfId="38072" xr:uid="{A122D341-5D57-4933-8EA1-27212A0E3708}"/>
    <cellStyle name="Normal 9 4 5 2" xfId="38073" xr:uid="{07D6B3B6-3864-431B-A9B8-821F5B805DA8}"/>
    <cellStyle name="Normal 9 4 5 3" xfId="38074" xr:uid="{D3EC5DFF-C019-463E-AA70-78A5521E73D6}"/>
    <cellStyle name="Normal 9 4 5_AVA DVA EL" xfId="38075" xr:uid="{6A065710-D0C8-470A-9434-A7E54FE82326}"/>
    <cellStyle name="Normal 9 4 6" xfId="38076" xr:uid="{4AF461EA-7246-4EB9-8674-E747673CA729}"/>
    <cellStyle name="Normal 9 4 6 2" xfId="38077" xr:uid="{1FFD9D53-507B-4416-A327-77BE0F8E8891}"/>
    <cellStyle name="Normal 9 4 6_AVA DVA EL" xfId="38078" xr:uid="{68D103F2-0E44-4B74-8169-B66D81AAF136}"/>
    <cellStyle name="Normal 9 4 7" xfId="38079" xr:uid="{105B36E7-43C9-4552-B37A-20E399BE31E7}"/>
    <cellStyle name="Normal 9 4_AVA DVA EL" xfId="38080" xr:uid="{D2F67695-9D37-49A2-998E-32BDB6A60F8F}"/>
    <cellStyle name="Normal 9 5" xfId="38081" xr:uid="{A0F361E4-88EF-464B-BAA6-87F64C935689}"/>
    <cellStyle name="Normal 9 5 2" xfId="38082" xr:uid="{B1AB0402-CCBE-4369-AA23-925BD9CA3AC5}"/>
    <cellStyle name="Normal 9 5 2 2" xfId="38083" xr:uid="{49B1844D-03D2-4466-A600-88E2ECD2E335}"/>
    <cellStyle name="Normal 9 5 2 3" xfId="38084" xr:uid="{BE988A89-9860-43AA-BB8E-510F59599FF9}"/>
    <cellStyle name="Normal 9 5 2_AVA DVA EL" xfId="38085" xr:uid="{D6CA6DAB-28ED-4D8C-86F5-16B6E1715D76}"/>
    <cellStyle name="Normal 9 5 3" xfId="38086" xr:uid="{53A4B682-329A-4123-8653-B2CBBA3F8382}"/>
    <cellStyle name="Normal 9 5 3 2" xfId="38087" xr:uid="{5DDF288A-EBD5-43DA-B81B-B3EF868A7236}"/>
    <cellStyle name="Normal 9 5 3_AVA DVA EL" xfId="38088" xr:uid="{496830B9-9D53-48F3-8F9A-069BDE2020EE}"/>
    <cellStyle name="Normal 9 5 4" xfId="38089" xr:uid="{41EC42E8-8C56-4469-B495-0D0335B389AF}"/>
    <cellStyle name="Normal 9 5 5" xfId="38090" xr:uid="{480DE4D5-1E93-4C47-8C81-CD9B887F8B33}"/>
    <cellStyle name="Normal 9 5_AVA DVA EL" xfId="38091" xr:uid="{C23DCE91-8C79-48C2-96AD-541AFB94916B}"/>
    <cellStyle name="Normal 9 6" xfId="38092" xr:uid="{73BAFEDA-53FD-4D52-B9DB-62521A331302}"/>
    <cellStyle name="Normal 9 6 2" xfId="38093" xr:uid="{69C5696F-CF61-40D4-8B9C-5D4E68E7F3A8}"/>
    <cellStyle name="Normal 9 6 2 2" xfId="38094" xr:uid="{74F5E811-AAB3-4DD8-A361-5D25C8941005}"/>
    <cellStyle name="Normal 9 6 2 3" xfId="38095" xr:uid="{90F390DF-EC57-4F72-AE11-D909886F9963}"/>
    <cellStyle name="Normal 9 6 2_AVA DVA EL" xfId="38096" xr:uid="{A5BA2980-9D72-4A5D-9CA0-5ED12C7AC809}"/>
    <cellStyle name="Normal 9 6 3" xfId="38097" xr:uid="{0502A042-335A-452B-84D4-FD429BD0DEAD}"/>
    <cellStyle name="Normal 9 6 3 2" xfId="38098" xr:uid="{6591339F-6F3B-422F-BD01-83CFFA6B36EA}"/>
    <cellStyle name="Normal 9 6 3_AVA DVA EL" xfId="38099" xr:uid="{2464BCBE-B8E7-4949-ABC7-06DC9D1AED29}"/>
    <cellStyle name="Normal 9 6 4" xfId="38100" xr:uid="{DFEC16F3-6962-4F17-9CD5-478551A13F51}"/>
    <cellStyle name="Normal 9 6 5" xfId="38101" xr:uid="{E4911B1A-5020-48DE-AD14-05AD19EFCFA3}"/>
    <cellStyle name="Normal 9 6_AVA DVA EL" xfId="38102" xr:uid="{4720BB11-40B6-4D81-8EC2-BBA8286638A7}"/>
    <cellStyle name="Normal 9 7" xfId="38103" xr:uid="{084A2642-5AA6-4A26-A746-BC96C5E1B391}"/>
    <cellStyle name="Normal 9 7 2" xfId="38104" xr:uid="{D52600C6-5612-4AA8-8CEB-1F65A4EA67E3}"/>
    <cellStyle name="Normal 9 7 2 2" xfId="38105" xr:uid="{8E6884F0-5656-48EC-8186-AF0670B66110}"/>
    <cellStyle name="Normal 9 7 2 3" xfId="38106" xr:uid="{5E02BE44-19B8-4D99-99BD-92024ED7A909}"/>
    <cellStyle name="Normal 9 7 2_AVA DVA EL" xfId="38107" xr:uid="{DC880E42-C0F7-4674-9A85-EB6103C4B44C}"/>
    <cellStyle name="Normal 9 7 3" xfId="38108" xr:uid="{818B55BE-B35A-45AA-AFDB-174E4ECA1BDC}"/>
    <cellStyle name="Normal 9 7 3 2" xfId="38109" xr:uid="{19A72402-2F1D-4116-9FBA-4214AA25DD8E}"/>
    <cellStyle name="Normal 9 7 3_AVA DVA EL" xfId="38110" xr:uid="{25A033B2-4A03-4558-AE62-0C687032FF13}"/>
    <cellStyle name="Normal 9 7 4" xfId="38111" xr:uid="{5EC205ED-868D-4F9B-92FF-0E3B924CBE2D}"/>
    <cellStyle name="Normal 9 7 5" xfId="38112" xr:uid="{A9082823-4618-4233-9E08-82734694CBC6}"/>
    <cellStyle name="Normal 9 7_AVA DVA EL" xfId="38113" xr:uid="{624BA772-9299-46E1-9E7C-7AB1A7213B87}"/>
    <cellStyle name="Normal 9 8" xfId="38114" xr:uid="{5A5145C7-87D5-4836-AB77-4BD3D28B3CEB}"/>
    <cellStyle name="Normal 9 8 2" xfId="38115" xr:uid="{1F34F699-7C29-49DC-908E-08FB771D265D}"/>
    <cellStyle name="Normal 9 8 2 2" xfId="38116" xr:uid="{E9ED6F30-1B40-4A86-8D38-CEF1E14C7AB7}"/>
    <cellStyle name="Normal 9 8 2 3" xfId="38117" xr:uid="{58B75658-F794-46BD-9D3E-590DFAEE18DD}"/>
    <cellStyle name="Normal 9 8 2_AVA DVA EL" xfId="38118" xr:uid="{FFB05F34-6C5A-4F04-B0A2-B4B80E2CBA7A}"/>
    <cellStyle name="Normal 9 8 3" xfId="38119" xr:uid="{180AA750-E3C1-434E-94F7-6FEEE94A62B8}"/>
    <cellStyle name="Normal 9 8 3 2" xfId="38120" xr:uid="{5FD51E95-900A-4D7B-AB7F-10C2A6B275E3}"/>
    <cellStyle name="Normal 9 8 3_AVA DVA EL" xfId="38121" xr:uid="{313A670C-2AD4-474D-B16F-8FB0717EB303}"/>
    <cellStyle name="Normal 9 8 4" xfId="38122" xr:uid="{C4A1CF7A-37FF-4E2F-9C6E-8B02555A3DD5}"/>
    <cellStyle name="Normal 9 8 5" xfId="38123" xr:uid="{384BC2BF-6DC2-420B-A3D3-1C4FD0C14F11}"/>
    <cellStyle name="Normal 9 8_AVA DVA EL" xfId="38124" xr:uid="{E76752EF-F083-44F6-A443-188D2D5193F4}"/>
    <cellStyle name="Normal 9 9" xfId="38125" xr:uid="{5CF6852D-8123-4E61-9CFB-781D6F66C127}"/>
    <cellStyle name="Normal 9 9 2" xfId="38126" xr:uid="{A8641C9F-AFA0-49BF-BC02-977D575A6C2E}"/>
    <cellStyle name="Normal 9 9 2 2" xfId="38127" xr:uid="{FC88BBCD-E813-4F6A-AEB2-FE9837CE1895}"/>
    <cellStyle name="Normal 9 9 2 3" xfId="38128" xr:uid="{131B9B70-A3AC-4C52-802C-90A290E999E2}"/>
    <cellStyle name="Normal 9 9 2_AVA DVA EL" xfId="38129" xr:uid="{2B500212-EAB5-468C-A910-D5EFDCE6E886}"/>
    <cellStyle name="Normal 9 9 3" xfId="38130" xr:uid="{EA5883C6-5260-418C-9870-617D49131AB9}"/>
    <cellStyle name="Normal 9 9_AVA DVA EL" xfId="38131" xr:uid="{F339A1A8-CA7A-479E-BE5F-117379E33A5D}"/>
    <cellStyle name="Normal 9_3. Chng in credit spreads" xfId="8443" xr:uid="{DDE8F984-8827-40F2-96BE-389F3EF2891B}"/>
    <cellStyle name="Normal 90" xfId="38132" xr:uid="{E4F18D97-9237-4E52-B65D-7D3F6991DC56}"/>
    <cellStyle name="Normal 90 2" xfId="38133" xr:uid="{E0A396D5-49D0-4E36-BA3B-A92AC1A3F0D7}"/>
    <cellStyle name="Normal 90 3" xfId="38134" xr:uid="{DFFEA2DF-2BE9-4B07-9CE5-CDAB5FB65686}"/>
    <cellStyle name="Normal 90_AVA DVA EL" xfId="38135" xr:uid="{ED10A0AB-FF00-4A42-AAD5-A9CE70F0F598}"/>
    <cellStyle name="Normal 91" xfId="38136" xr:uid="{3B4A9FA3-B31E-46D1-8AA4-7E4E371D1786}"/>
    <cellStyle name="Normal 91 2" xfId="38137" xr:uid="{B80CFC35-645E-4E5F-B3F8-00FB8466935D}"/>
    <cellStyle name="Normal 91 3" xfId="38138" xr:uid="{A32DF728-B2CA-4FE5-91ED-EEEB2B035752}"/>
    <cellStyle name="Normal 91_AVA DVA EL" xfId="38139" xr:uid="{14A775E7-2B0C-4BE9-A647-437FAC6C8769}"/>
    <cellStyle name="Normal 92" xfId="38140" xr:uid="{5FBDBC6A-AE37-4DF2-BF48-C03B62DE6103}"/>
    <cellStyle name="Normal 92 2" xfId="38141" xr:uid="{6B15ACEB-185C-4A8A-BE9F-69E80A51B697}"/>
    <cellStyle name="Normal 92 2 2" xfId="38142" xr:uid="{C22B05F3-686B-4267-BE46-531F6D8E67E4}"/>
    <cellStyle name="Normal 92 2 3" xfId="38143" xr:uid="{37389369-3DA7-45AE-B5A5-13A743267AC1}"/>
    <cellStyle name="Normal 92 2_AVA DVA EL" xfId="38144" xr:uid="{E09F5795-5475-4A6E-BF84-68DEEEF3DA24}"/>
    <cellStyle name="Normal 92 3" xfId="38145" xr:uid="{1555991A-575D-45A1-A4A1-DC1646C7AC61}"/>
    <cellStyle name="Normal 92 4" xfId="38146" xr:uid="{233CCD15-898C-4B8C-A201-FD8EE8B43000}"/>
    <cellStyle name="Normal 92_AVA DVA EL" xfId="38147" xr:uid="{41EC5FF4-7DFF-4208-9BB6-E689C25AB703}"/>
    <cellStyle name="Normal 93" xfId="38148" xr:uid="{13695346-122C-48FF-A5B5-6B72C9F21655}"/>
    <cellStyle name="Normal 93 2" xfId="38149" xr:uid="{40BF9180-8E0D-4996-9937-4FC68BDA4ADC}"/>
    <cellStyle name="Normal 93 2 2" xfId="38150" xr:uid="{9EF8501D-14CA-4512-BA28-6A5C4596BC73}"/>
    <cellStyle name="Normal 93 2 3" xfId="38151" xr:uid="{20C18A83-2F60-4CDA-88E6-954E002D22FF}"/>
    <cellStyle name="Normal 93 2_AVA DVA EL" xfId="38152" xr:uid="{3C43E818-085A-4435-9241-99558E7329BB}"/>
    <cellStyle name="Normal 93 3" xfId="38153" xr:uid="{47C8FCD5-94A7-4792-9ECA-94AF65C0367D}"/>
    <cellStyle name="Normal 93 4" xfId="38154" xr:uid="{AF764AF8-B302-456A-8755-15C796C5FC3F}"/>
    <cellStyle name="Normal 93_AVA DVA EL" xfId="38155" xr:uid="{5C962937-0119-45E6-A21E-28EC9AD52E81}"/>
    <cellStyle name="Normal 94" xfId="38156" xr:uid="{5C58BAE5-E158-4C40-917A-90E5D675F0F6}"/>
    <cellStyle name="Normal 94 2" xfId="38157" xr:uid="{44189889-03CC-4274-A8A2-496ADE9D629B}"/>
    <cellStyle name="Normal 94 2 2" xfId="38158" xr:uid="{77B56D70-4BA0-4E3E-8AB8-7CBFA66680D7}"/>
    <cellStyle name="Normal 94 2 3" xfId="38159" xr:uid="{B938DBB3-B094-4AB8-8C49-D8D10DBF78F0}"/>
    <cellStyle name="Normal 94 2_AVA DVA EL" xfId="38160" xr:uid="{B46D6165-7101-4AD1-80B8-9808B985D047}"/>
    <cellStyle name="Normal 94 3" xfId="38161" xr:uid="{287C2845-76E3-45E4-9B10-F9DF8FD4D69D}"/>
    <cellStyle name="Normal 94 4" xfId="38162" xr:uid="{BD0A5E35-5ADF-4CD5-923C-B226359CDA41}"/>
    <cellStyle name="Normal 94_AVA DVA EL" xfId="38163" xr:uid="{AB8D5A50-13EE-4297-8C14-68C4C512A537}"/>
    <cellStyle name="Normal 95" xfId="38164" xr:uid="{36DF9CDF-746C-4DE8-A29D-367868459CE8}"/>
    <cellStyle name="Normal 95 2" xfId="38165" xr:uid="{04692EFB-0C1C-47D7-87B6-0BEF95A7B7F0}"/>
    <cellStyle name="Normal 95 2 2" xfId="38166" xr:uid="{3624F96A-C86D-47E6-B3AE-E28745F6E0F1}"/>
    <cellStyle name="Normal 95 2 3" xfId="38167" xr:uid="{BE3BB8FD-9664-4284-B717-9250AD2BC8DC}"/>
    <cellStyle name="Normal 95 2_AVA DVA EL" xfId="38168" xr:uid="{BAF18D96-EF1D-462D-87BB-3E8FFC17D5A9}"/>
    <cellStyle name="Normal 95 3" xfId="38169" xr:uid="{7157DEBC-3DEF-465D-8A07-50D56C259FDA}"/>
    <cellStyle name="Normal 95 4" xfId="38170" xr:uid="{D791525C-8F53-4294-B2E4-9B066850BF58}"/>
    <cellStyle name="Normal 95_AVA DVA EL" xfId="38171" xr:uid="{EAA5113A-1AF1-4731-8295-144A7D237A40}"/>
    <cellStyle name="Normal 96" xfId="38172" xr:uid="{0A6232EF-016B-4030-83AA-1E39CDF47CEB}"/>
    <cellStyle name="Normal 96 2" xfId="38173" xr:uid="{3AB01F8F-ECD5-461B-8499-33990D0F1DE4}"/>
    <cellStyle name="Normal 96 2 2" xfId="38174" xr:uid="{073B33AA-128D-4404-9879-253F7732F9CC}"/>
    <cellStyle name="Normal 96 2 3" xfId="38175" xr:uid="{64C737CB-22F2-46A7-B159-112A75317694}"/>
    <cellStyle name="Normal 96 2_AVA DVA EL" xfId="38176" xr:uid="{3577620E-9C39-4CF1-B7DE-3364EECE8AF2}"/>
    <cellStyle name="Normal 96 3" xfId="38177" xr:uid="{05BC7395-AA09-4D01-AD09-1D6FDD26C1E6}"/>
    <cellStyle name="Normal 96 4" xfId="38178" xr:uid="{7E468E9B-E2C8-4CEC-B238-0320E0AB1A81}"/>
    <cellStyle name="Normal 96_AVA DVA EL" xfId="38179" xr:uid="{03DA641A-102F-4D7A-B893-533F82ECF55A}"/>
    <cellStyle name="Normal 97" xfId="38180" xr:uid="{E32644CE-ADE6-4946-BC65-012A25599C0A}"/>
    <cellStyle name="Normal 97 2" xfId="38181" xr:uid="{4B0B4AA3-D242-4A72-B09E-54201D47BEC4}"/>
    <cellStyle name="Normal 97 3" xfId="38182" xr:uid="{AD66873C-09CC-49F0-9DD2-A5320535D44B}"/>
    <cellStyle name="Normal 97_AVA DVA EL" xfId="38183" xr:uid="{26AA512F-8BD2-42FE-BEF9-6F137AC31FA0}"/>
    <cellStyle name="Normal 98" xfId="38184" xr:uid="{E719BCC4-1ADC-4B01-9A8B-4CE140081313}"/>
    <cellStyle name="Normal 98 2" xfId="38185" xr:uid="{D2829D78-1C01-4E96-A153-C483EC7ABD58}"/>
    <cellStyle name="Normal 98 3" xfId="38186" xr:uid="{BE8A3A6F-7622-4BC8-AE7B-1F9BB5A5FEED}"/>
    <cellStyle name="Normal 98_AVA DVA EL" xfId="38187" xr:uid="{C0D5B20F-E8B8-4EEE-869F-95B42A088B85}"/>
    <cellStyle name="Normal 99" xfId="38188" xr:uid="{05593174-C7E7-4776-A6BC-03A06C8BF557}"/>
    <cellStyle name="Normal 99 2" xfId="38189" xr:uid="{FD5FD4CD-62E9-48C8-BA36-A0D42651161D}"/>
    <cellStyle name="Normal 99 3" xfId="38190" xr:uid="{445D4EBA-5F4B-4A53-9011-2248F84054AA}"/>
    <cellStyle name="Normal 99_AVA DVA EL" xfId="38191"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192" xr:uid="{8095D822-07EF-4752-81B3-30B4CED47951}"/>
    <cellStyle name="Normal Cells 3 2 3" xfId="38193" xr:uid="{BC24909E-7DC2-4576-8A66-2328DF0C7683}"/>
    <cellStyle name="Normal Cells 3 2_AVA DVA EL" xfId="38194" xr:uid="{01AF41D3-A6B2-49B6-8A70-340C7E4E8FC4}"/>
    <cellStyle name="Normal Cells 3 3" xfId="38195" xr:uid="{2B01529D-8435-4E4D-934A-600619437B3C}"/>
    <cellStyle name="Normal Cells 3 4" xfId="38196" xr:uid="{C5385382-A2D8-4FA6-8CEB-5C90D8520A2F}"/>
    <cellStyle name="Normal Cells 3_3. Chng in credit spreads" xfId="8451" xr:uid="{AA5C10E5-6D13-4730-B5CE-1C4240468FAE}"/>
    <cellStyle name="Normal Cells 4" xfId="38197" xr:uid="{4C80276E-BC72-4512-A230-6B4C7CA7C709}"/>
    <cellStyle name="Normal Cells_1" xfId="8452" xr:uid="{2CC83326-BB66-40B0-988E-4AF2239831B5}"/>
    <cellStyle name="Normal ej noll" xfId="8453" xr:uid="{2931B0CE-EFB4-4785-BF49-1B1BCAA43474}"/>
    <cellStyle name="Normal ej noll 2" xfId="38198" xr:uid="{F41E06E6-4D73-4010-BB97-AD2D0DC76EAF}"/>
    <cellStyle name="Normal ej noll 3" xfId="38199" xr:uid="{8EF251A7-E12A-4FDC-A8CB-2F052EFD87F0}"/>
    <cellStyle name="Normal ej noll låst" xfId="8454" xr:uid="{B0098473-3816-4F23-B34D-C2255CE58B8E}"/>
    <cellStyle name="Normal ej noll låst 2" xfId="38200" xr:uid="{27BAFCBB-40CF-4F28-9195-A83D6654E04D}"/>
    <cellStyle name="Normal ej noll låst 3" xfId="38201" xr:uid="{C67BEA81-4837-4AD9-AF2B-49B249FE3A59}"/>
    <cellStyle name="Normal ej noll låst_AVA DVA EL" xfId="38202"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64"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03" xr:uid="{5B175594-5E45-4478-B327-68D5EEE5F16B}"/>
    <cellStyle name="Normal2 3" xfId="38204" xr:uid="{FCD7162F-6F35-4459-90AA-0ACD583A1910}"/>
    <cellStyle name="Normal2_AVA DVA EL" xfId="38205" xr:uid="{79EFD63A-DA6F-459F-B7ED-3FDCB4E97DD4}"/>
    <cellStyle name="Normale_2011 04 14 Templates for stress test_bcl" xfId="38206" xr:uid="{FB68DE80-E394-4BF5-AF02-70F29A0BEB0E}"/>
    <cellStyle name="NormalGB" xfId="8457" xr:uid="{D0E4E853-7DCC-4D58-BB65-C7C84D713AEF}"/>
    <cellStyle name="NormalGB 2" xfId="38207" xr:uid="{1F358CE5-5DBC-4732-884E-66F0184FA6CE}"/>
    <cellStyle name="NormalGB 3" xfId="38208" xr:uid="{8717A7AD-31F7-4BD9-8D9B-15AC0A2B6EC3}"/>
    <cellStyle name="NormalGB_AVA DVA EL" xfId="38209" xr:uid="{C565281A-F881-4A1E-A050-7DD030AB49F8}"/>
    <cellStyle name="Normalny_2007 10 11 nazwy departamentów i skróty" xfId="8458" xr:uid="{2A26349F-98B0-47F8-94BC-AA8ECA77509A}"/>
    <cellStyle name="Notas" xfId="38210" xr:uid="{DF9A9B97-1D50-4759-89AE-60C35EE980F2}"/>
    <cellStyle name="Notas 2" xfId="38211" xr:uid="{E50E0890-94DB-4D46-B87F-ABE2BE933235}"/>
    <cellStyle name="Notas 2 2" xfId="38212" xr:uid="{2A9FD5A8-CA8B-4AF3-A883-890BC202D5DF}"/>
    <cellStyle name="Notas 2_AVA DVA EL" xfId="38213" xr:uid="{7E6358E5-CFF0-4904-813D-E01E5423B0C2}"/>
    <cellStyle name="Notas 3" xfId="38214" xr:uid="{EFC1E1F0-9576-49B5-9EE0-900BC90EEAC6}"/>
    <cellStyle name="Notas_4Q16" xfId="38215" xr:uid="{F031F8CB-7FB3-4309-94EC-8165384E2EE1}"/>
    <cellStyle name="Note" xfId="8459" xr:uid="{BA590CF2-CA20-49AC-83C2-2B535BACFED7}"/>
    <cellStyle name="Note 10" xfId="38216" xr:uid="{7856319F-D951-4574-9DB7-D5596480818B}"/>
    <cellStyle name="Note 10 2" xfId="38217" xr:uid="{49048282-B8B7-453B-96B9-513B09B2FE24}"/>
    <cellStyle name="Note 10 2 2" xfId="38218" xr:uid="{1FC59812-8307-453F-BCFC-CF5212143C32}"/>
    <cellStyle name="Note 10 2 3" xfId="38219" xr:uid="{0BDC62ED-93B1-401F-A4B8-9E01BA8FF77B}"/>
    <cellStyle name="Note 10 2_AVA DVA EL" xfId="38220" xr:uid="{44191614-8EC4-46E9-98BA-4C58B8E32DEC}"/>
    <cellStyle name="Note 10 3" xfId="38221" xr:uid="{EE8CDA22-5123-4FFE-AAC1-165E4F015850}"/>
    <cellStyle name="Note 10 4" xfId="38222" xr:uid="{518CCA14-3EF3-47AF-B917-08CE772BE7E7}"/>
    <cellStyle name="Note 10_AVA DVA EL" xfId="38223" xr:uid="{DCECD9FC-D718-4A8F-872B-DB9C9AD8A404}"/>
    <cellStyle name="Note 11" xfId="38224" xr:uid="{EC96FB3A-E7C5-4E2B-AACD-E511156730B7}"/>
    <cellStyle name="Note 11 2" xfId="38225" xr:uid="{B6011B6B-0B65-4127-8340-9E42C36E35A3}"/>
    <cellStyle name="Note 11 3" xfId="38226" xr:uid="{1FEFDABE-A07E-4745-878E-6984FBCCF848}"/>
    <cellStyle name="Note 11_AVA DVA EL" xfId="38227" xr:uid="{20B8D92D-E613-48FE-BBFE-3DDCDC756DCE}"/>
    <cellStyle name="Note 12" xfId="38228" xr:uid="{8A327FE1-9A2F-4094-AFCF-6AEBDB8E6D6D}"/>
    <cellStyle name="Note 12 2" xfId="38229" xr:uid="{6E626685-AE4B-4396-9178-43E3A24E4E5E}"/>
    <cellStyle name="Note 12 3" xfId="38230" xr:uid="{D801C7A5-170A-4C20-B7AE-C4422308045A}"/>
    <cellStyle name="Note 12_AVA DVA EL" xfId="38231" xr:uid="{186EBD9C-4766-454E-B53F-E0F862031E58}"/>
    <cellStyle name="Note 13" xfId="38232" xr:uid="{626DB644-89F2-4E5E-AC0A-68A155BD7174}"/>
    <cellStyle name="Note 13 2" xfId="38233" xr:uid="{03B08BBC-FA29-46D1-BB41-8A47ADBF94C5}"/>
    <cellStyle name="Note 13 3" xfId="38234" xr:uid="{0419D55A-109D-4BB4-8CD3-177469EF03F4}"/>
    <cellStyle name="Note 13_AVA DVA EL" xfId="38235" xr:uid="{FF7D765D-485A-4E6A-883F-F6384374109D}"/>
    <cellStyle name="Note 14" xfId="38236" xr:uid="{E1ABA0B5-ED55-4B90-A1A5-91D09FCC48AD}"/>
    <cellStyle name="Note 15" xfId="38237" xr:uid="{5A7F707E-5BAC-4A8D-AADE-9F404D3F526B}"/>
    <cellStyle name="Note 16" xfId="38238" xr:uid="{C767E4E1-AF33-4EF6-9F70-D30656C9830C}"/>
    <cellStyle name="Note 18" xfId="42731" xr:uid="{686A1B35-1A96-4F6E-9663-58C6CE995924}"/>
    <cellStyle name="Note 19" xfId="42769" xr:uid="{960DCA90-B6E0-4AB6-B96B-9CC474A30A39}"/>
    <cellStyle name="Note 2" xfId="8460" xr:uid="{E551AC55-283C-4016-9443-588BAA020100}"/>
    <cellStyle name="Note 2 2" xfId="8461" xr:uid="{19189265-5F42-46E3-A726-79E6D7990466}"/>
    <cellStyle name="Note 2 2 2" xfId="38239" xr:uid="{4748036D-48B1-474B-B219-F85AC970615A}"/>
    <cellStyle name="Note 2 2 2 2" xfId="38240" xr:uid="{E2A3802D-522C-407E-98F7-785D0B8835AC}"/>
    <cellStyle name="Note 2 2 2 2 2" xfId="38241" xr:uid="{DEC6C247-C093-4B84-909C-53B36F8E1FE5}"/>
    <cellStyle name="Note 2 2 2 2 3" xfId="38242" xr:uid="{C28B18E8-E6EC-48D4-8676-ED0C6B37D505}"/>
    <cellStyle name="Note 2 2 2 2_AVA DVA EL" xfId="38243" xr:uid="{64824299-A244-4476-B049-A8B2E55C3D0E}"/>
    <cellStyle name="Note 2 2 2 3" xfId="38244" xr:uid="{9A13C36F-885D-4D50-9409-245265885CD6}"/>
    <cellStyle name="Note 2 2 2_AVA DVA EL" xfId="38245" xr:uid="{D26043F5-6480-405F-92C0-2DBE3E2C1096}"/>
    <cellStyle name="Note 2 2 3" xfId="38246" xr:uid="{E8DC4ECD-11D0-42E6-B9E1-1A77E3F48924}"/>
    <cellStyle name="Note 2 2 3 2" xfId="38247" xr:uid="{BD19B163-607A-4951-8664-212E705F88EF}"/>
    <cellStyle name="Note 2 2 3 3" xfId="38248" xr:uid="{2CA817EB-1F33-4637-9E77-CE4FCE2B63B0}"/>
    <cellStyle name="Note 2 2 3_AVA DVA EL" xfId="38249" xr:uid="{EE86F164-99D9-4B98-A50C-07B07F2F7220}"/>
    <cellStyle name="Note 2 2 4" xfId="38250" xr:uid="{DDECB29B-5FA1-4206-9D8B-F43BB8ECE79A}"/>
    <cellStyle name="Note 2 2 4 2" xfId="38251" xr:uid="{C57B28FF-D012-4BA2-9D4A-30CE089C59EC}"/>
    <cellStyle name="Note 2 2 4 3" xfId="38252" xr:uid="{2CDC771D-38C0-48BA-A219-566BB7B767EA}"/>
    <cellStyle name="Note 2 2 4_AVA DVA EL" xfId="38253" xr:uid="{50A40DB9-1C5F-4AB6-BB6A-E724E4227A36}"/>
    <cellStyle name="Note 2 2 5" xfId="38254" xr:uid="{E03EAB32-C4C6-45C5-BBE2-D16D3323F57A}"/>
    <cellStyle name="Note 2 2 5 2" xfId="38255" xr:uid="{4CDDF86B-E02B-4122-B2C4-0E53E97F7CA8}"/>
    <cellStyle name="Note 2 2 5 3" xfId="38256" xr:uid="{54D06F32-F140-4EB5-B86B-0FFF4F11316B}"/>
    <cellStyle name="Note 2 2 5_AVA DVA EL" xfId="38257" xr:uid="{3902A080-4363-4765-8C3E-33100CBBA4A1}"/>
    <cellStyle name="Note 2 2 6" xfId="38258" xr:uid="{9802392C-4F48-48CC-B89D-4B53B73308E9}"/>
    <cellStyle name="Note 2 2 6 2" xfId="38259" xr:uid="{F0315387-508F-499A-894B-B6AC9EE1D77C}"/>
    <cellStyle name="Note 2 2 6 3" xfId="38260" xr:uid="{18F86B07-1E83-4E59-9B53-EE14D5E26316}"/>
    <cellStyle name="Note 2 2 6_AVA DVA EL" xfId="38261" xr:uid="{1B9D43F3-B12C-4F82-AD43-0DA96FECA06C}"/>
    <cellStyle name="Note 2 2 7" xfId="38262" xr:uid="{4F055745-6EC5-4593-97D9-2947A060D1DA}"/>
    <cellStyle name="Note 2 2_4Q16" xfId="38263" xr:uid="{7B0B9F36-89CA-4E88-BE3D-CDA03547897C}"/>
    <cellStyle name="Note 2 3" xfId="38264" xr:uid="{075820AE-1309-4602-AE05-9D4C3971744B}"/>
    <cellStyle name="Note 2 3 2" xfId="38265" xr:uid="{52A7E56B-9334-4390-B0FA-362E0B230B1B}"/>
    <cellStyle name="Note 2 3 2 2" xfId="38266" xr:uid="{4296BC2A-919D-446B-9954-65E869A78148}"/>
    <cellStyle name="Note 2 3 2 3" xfId="38267" xr:uid="{D282F27E-59BF-4F61-B961-785BB165FA61}"/>
    <cellStyle name="Note 2 3 2_AVA DVA EL" xfId="38268" xr:uid="{D29E8386-C6CE-42FC-B747-9F7A532B2661}"/>
    <cellStyle name="Note 2 3 3" xfId="38269" xr:uid="{850C7350-1D61-4473-98F0-7A2A912F3F62}"/>
    <cellStyle name="Note 2 3_AVA DVA EL" xfId="38270" xr:uid="{73C92E9A-8630-4810-BBDE-DAA1256AC2D0}"/>
    <cellStyle name="Note 2 4" xfId="38271" xr:uid="{1E23F435-175E-4F59-B7E1-F25804BC5C7A}"/>
    <cellStyle name="Note 2 4 2" xfId="38272" xr:uid="{57FE5EB8-45CF-48C5-8B93-E5F596F15099}"/>
    <cellStyle name="Note 2 4 2 2" xfId="38273" xr:uid="{8B9026E0-D207-4B56-8B5F-811BC9F5CBF8}"/>
    <cellStyle name="Note 2 4 2 3" xfId="38274" xr:uid="{15F41AD6-9E81-4850-B5D0-CE7162C23BE6}"/>
    <cellStyle name="Note 2 4 2_AVA DVA EL" xfId="38275" xr:uid="{81AE6270-9FA9-45DE-8E93-5A490B85A4F0}"/>
    <cellStyle name="Note 2 4 3" xfId="38276" xr:uid="{FEFEE677-C4AA-4815-894E-7B2DFCF25510}"/>
    <cellStyle name="Note 2 4_AVA DVA EL" xfId="38277" xr:uid="{3521BCF7-0A64-47F8-8146-3B6EA657B8F5}"/>
    <cellStyle name="Note 2 5" xfId="38278" xr:uid="{D5618608-242B-4DA0-8037-0FBB1B622395}"/>
    <cellStyle name="Note 2 5 2" xfId="38279" xr:uid="{FCF4A11B-12D0-48E3-8D43-7814E8B9CC20}"/>
    <cellStyle name="Note 2 5 3" xfId="38280" xr:uid="{017FC923-ECA6-4A58-A740-67DFD2F6A4C9}"/>
    <cellStyle name="Note 2 5_AVA DVA EL" xfId="38281" xr:uid="{E96AE973-03BE-4189-BECF-5B5B39F91893}"/>
    <cellStyle name="Note 2 6" xfId="38282" xr:uid="{2D8D0096-EB84-41B5-B2BE-7D74FB56A83A}"/>
    <cellStyle name="Note 2 6 2" xfId="38283" xr:uid="{F692F02A-7693-485C-91FA-A87FF0F09013}"/>
    <cellStyle name="Note 2 6 2 2" xfId="38284" xr:uid="{F242B418-B29A-445B-B267-80B4F729072D}"/>
    <cellStyle name="Note 2 6 2 3" xfId="38285" xr:uid="{09E29B01-5938-4DC9-A581-6E2BAB7B7929}"/>
    <cellStyle name="Note 2 6 2_AVA DVA EL" xfId="38286" xr:uid="{47960D9C-521B-4064-B8E1-3432D2B46428}"/>
    <cellStyle name="Note 2 6 3" xfId="38287" xr:uid="{EA7824B8-6824-4C3E-9FA6-A8EA26515EA9}"/>
    <cellStyle name="Note 2 6 3 2" xfId="38288" xr:uid="{03D6B8EE-AA72-44D9-B6AF-4BE375E42206}"/>
    <cellStyle name="Note 2 6 3 3" xfId="38289" xr:uid="{69FFB9DB-6B68-4F8A-AA3C-14CDCB400D6C}"/>
    <cellStyle name="Note 2 6 3_AVA DVA EL" xfId="38290" xr:uid="{FDFC908A-2674-43F8-8C7B-9EB700D61FFD}"/>
    <cellStyle name="Note 2 6 4" xfId="38291" xr:uid="{5DA85ECB-1C10-4A90-BCB5-8847FBE90421}"/>
    <cellStyle name="Note 2 6 5" xfId="38292" xr:uid="{22E7DD67-D421-4A29-91D7-D2BE65343826}"/>
    <cellStyle name="Note 2 6_AVA DVA EL" xfId="38293" xr:uid="{0EADA51B-0138-4FA8-BCE2-5DA373174A9B}"/>
    <cellStyle name="Note 2 7" xfId="38294" xr:uid="{6FC53013-2CD2-4C0C-943C-AAD948B5CC19}"/>
    <cellStyle name="Note 2 7 2" xfId="38295" xr:uid="{A6B0E724-2E2D-41BD-AC0C-659B2F47C647}"/>
    <cellStyle name="Note 2 7 3" xfId="38296" xr:uid="{EA7B5658-CE96-473B-98FD-97E44EAB0384}"/>
    <cellStyle name="Note 2 7_AVA DVA EL" xfId="38297" xr:uid="{3681DAF1-35E0-449F-85B7-8764E9A87C9C}"/>
    <cellStyle name="Note 2 8" xfId="38298" xr:uid="{B2AC6E3F-C4B5-4CAF-808D-D9B6296F42E4}"/>
    <cellStyle name="Note 2 8 2" xfId="38299" xr:uid="{C7C1C346-905C-488D-868A-AA121CBBA5C3}"/>
    <cellStyle name="Note 2 8 3" xfId="38300" xr:uid="{9DAC9168-F0B1-44D2-9E7A-E44F416D0EB8}"/>
    <cellStyle name="Note 2 8_AVA DVA EL" xfId="38301" xr:uid="{26091FBF-8F9A-401D-B30A-B902DA227D1C}"/>
    <cellStyle name="Note 2 9" xfId="38302" xr:uid="{6DDB7498-922D-4DFF-B75A-18076B08144F}"/>
    <cellStyle name="Note 2_3. Chng in credit spreads" xfId="8462" xr:uid="{4F4357CE-A8FE-46C4-97C2-ACD816503247}"/>
    <cellStyle name="Note 20" xfId="42807" xr:uid="{321567D3-7125-4C38-AA0E-CC518C8F7614}"/>
    <cellStyle name="Note 3" xfId="8463" xr:uid="{0A0F5ECE-9961-4501-8F70-6A1B670CDA62}"/>
    <cellStyle name="Note 3 2" xfId="38303" xr:uid="{DF74EC77-DF9B-4B59-B268-A4A22C92C398}"/>
    <cellStyle name="Note 3 2 2" xfId="38304" xr:uid="{1C3D31BF-9295-45A2-BE3B-59D16CAC72FB}"/>
    <cellStyle name="Note 3 2 2 2" xfId="38305" xr:uid="{77E96041-7CDE-45C8-A444-674492876BD5}"/>
    <cellStyle name="Note 3 2 2 3" xfId="38306" xr:uid="{7F975C83-CF0E-4922-8D1C-F9092B268422}"/>
    <cellStyle name="Note 3 2 2_AVA DVA EL" xfId="38307" xr:uid="{C8E2A2FC-CAF4-4E3E-9EBA-DC7138933E5F}"/>
    <cellStyle name="Note 3 2 3" xfId="38308" xr:uid="{F2BB5B45-AEF9-4F03-A616-18E05C64ACC9}"/>
    <cellStyle name="Note 3 2 4" xfId="38309" xr:uid="{B7FB43A3-84F6-43A7-817C-4A1385B9874C}"/>
    <cellStyle name="Note 3 2_AVA DVA EL" xfId="38310" xr:uid="{7585ECA7-86A4-4BE6-AA96-B997C5EA2773}"/>
    <cellStyle name="Note 3 3" xfId="38311" xr:uid="{D9378427-534D-4E54-AF0F-60F9E81AE6B5}"/>
    <cellStyle name="Note 3 3 2" xfId="38312" xr:uid="{0A067596-17BC-41BA-99A9-AEA6035D1B51}"/>
    <cellStyle name="Note 3 3 3" xfId="38313" xr:uid="{C4A59FCE-C458-44AB-A866-C986B017B6E5}"/>
    <cellStyle name="Note 3 3_AVA DVA EL" xfId="38314" xr:uid="{E6E04CB0-528B-4C02-A63F-5940144496E0}"/>
    <cellStyle name="Note 3 4" xfId="38315" xr:uid="{263CD07A-F8B4-4CA9-9A58-8AB11CCC7610}"/>
    <cellStyle name="Note 3_Adj_Balance_Sheet" xfId="41659" xr:uid="{B4D6562C-17D1-4DFA-AD87-572E4502294A}"/>
    <cellStyle name="Note 4" xfId="38316" xr:uid="{6CA61137-1ADB-4CCE-A44E-4EDB308C92E8}"/>
    <cellStyle name="Note 4 2" xfId="38317" xr:uid="{0175806D-E2D9-4A63-8AF9-7707BCE2B736}"/>
    <cellStyle name="Note 4 2 2" xfId="38318" xr:uid="{7BF77CD2-F8E0-4059-90EE-0B62927329AD}"/>
    <cellStyle name="Note 4 2 3" xfId="38319" xr:uid="{60F7DFD4-BBDA-4780-9D36-2C90149F8FC5}"/>
    <cellStyle name="Note 4 2_AVA DVA EL" xfId="38320" xr:uid="{C763104A-2343-4887-94D8-9A0C003FA4C3}"/>
    <cellStyle name="Note 4 3" xfId="38321" xr:uid="{BDC7EC80-1BCC-49BE-95CC-ABFDDFAFD605}"/>
    <cellStyle name="Note 4 3 2" xfId="38322" xr:uid="{F5EEA52D-1FE4-4FD4-A37E-BC1566C07994}"/>
    <cellStyle name="Note 4 3 3" xfId="38323" xr:uid="{7ED6BD2F-8E81-4062-BF07-91F5AD467787}"/>
    <cellStyle name="Note 4 3_AVA DVA EL" xfId="38324" xr:uid="{82D1172E-E31A-4991-B0EC-2DBA5B7199FB}"/>
    <cellStyle name="Note 4 4" xfId="38325" xr:uid="{45A614E3-9DE2-4A84-9D11-261BC96B9D9E}"/>
    <cellStyle name="Note 4 4 2" xfId="38326" xr:uid="{C6C1F0C0-36EE-43C9-9939-D8CFC7F742A7}"/>
    <cellStyle name="Note 4 4 3" xfId="38327" xr:uid="{83A14130-6E37-41EA-8BD8-64BF9DB7CD42}"/>
    <cellStyle name="Note 4 4_AVA DVA EL" xfId="38328" xr:uid="{A46A204C-F282-4F0D-B0E6-8372DA095B70}"/>
    <cellStyle name="Note 4 5" xfId="38329" xr:uid="{57A17735-FB05-4E7C-A833-40478F819642}"/>
    <cellStyle name="Note 4 6" xfId="38330" xr:uid="{A6C325FD-C287-4EB6-92A0-6C5622ECBEC1}"/>
    <cellStyle name="Note 4_AVA DVA EL" xfId="38331" xr:uid="{1E70A6AA-1C36-4545-8FD0-6710C8CA71D0}"/>
    <cellStyle name="Note 5" xfId="38332" xr:uid="{74D0AC10-5B91-43BE-86D2-752092A418E8}"/>
    <cellStyle name="Note 5 2" xfId="38333" xr:uid="{9F54DD84-5896-4380-9251-D20B3AAF5CEC}"/>
    <cellStyle name="Note 5 2 2" xfId="38334" xr:uid="{03EBAC15-6AFD-4948-859D-15361339362F}"/>
    <cellStyle name="Note 5 2 3" xfId="38335" xr:uid="{0E33F50D-C0FD-413F-A148-3A0403E10D96}"/>
    <cellStyle name="Note 5 2_AVA DVA EL" xfId="38336" xr:uid="{70A333A1-D3A9-46F0-85ED-DB94DF91AC6E}"/>
    <cellStyle name="Note 5 3" xfId="38337" xr:uid="{8BE05A50-AC87-4D7F-9DF3-9064718166AA}"/>
    <cellStyle name="Note 5 3 2" xfId="38338" xr:uid="{E0D2CE9A-76FF-4105-8910-A13228B00895}"/>
    <cellStyle name="Note 5 3 3" xfId="38339" xr:uid="{D90BB83C-1998-4083-851C-5235C652DBC1}"/>
    <cellStyle name="Note 5 3_AVA DVA EL" xfId="38340" xr:uid="{0F4EEFC0-85B3-4143-95C6-33E7B7D1EC71}"/>
    <cellStyle name="Note 5 4" xfId="38341" xr:uid="{1E050CA1-CFFA-45B5-9107-1C6C168F0901}"/>
    <cellStyle name="Note 5 5" xfId="38342" xr:uid="{689C8D1B-96B6-43AA-A138-845BCD21D5C6}"/>
    <cellStyle name="Note 5_AVA DVA EL" xfId="38343" xr:uid="{B3599E82-A4A7-4BDB-9DF1-40D7D87BE888}"/>
    <cellStyle name="Note 6" xfId="38344" xr:uid="{E01A5009-2E77-4404-B0F4-77015DC1CB8F}"/>
    <cellStyle name="Note 6 2" xfId="38345" xr:uid="{3E51D386-EEE6-4742-80B2-22EEB0AA7A8C}"/>
    <cellStyle name="Note 6 3" xfId="38346" xr:uid="{CF55560B-B133-430F-9418-086800D15039}"/>
    <cellStyle name="Note 6_AVA DVA EL" xfId="38347" xr:uid="{D3D1F7D5-00E3-4B52-BD9D-D1026C2A0699}"/>
    <cellStyle name="Note 7" xfId="38348" xr:uid="{3B9A0544-75D5-457A-BE0D-3ED402DE9628}"/>
    <cellStyle name="Note 7 2" xfId="38349" xr:uid="{167252DE-3C0B-4BC3-B3FE-92A11F81CC73}"/>
    <cellStyle name="Note 7 2 2" xfId="38350" xr:uid="{A637CA37-7E09-4D3A-B637-D5FCEB795287}"/>
    <cellStyle name="Note 7 2 3" xfId="38351" xr:uid="{59FABE20-DFE8-4F85-95C9-14A2750364F3}"/>
    <cellStyle name="Note 7 2_AVA DVA EL" xfId="38352" xr:uid="{9DD33E6F-1ECB-4025-9C2F-9B21AB311FD7}"/>
    <cellStyle name="Note 7 3" xfId="38353" xr:uid="{42E8C6F7-923F-4928-9D7D-E13E2A8399E0}"/>
    <cellStyle name="Note 7 4" xfId="38354" xr:uid="{14A6AAE1-2DEA-463A-B200-5FAE57683C9D}"/>
    <cellStyle name="Note 7_AVA DVA EL" xfId="38355" xr:uid="{1F962AC7-A58D-4958-B8FA-142C7EC82A93}"/>
    <cellStyle name="Note 8" xfId="38356" xr:uid="{7CAB0201-96E6-4F99-AC08-4338DBF76548}"/>
    <cellStyle name="Note 8 2" xfId="38357" xr:uid="{55DD6F1A-9CDF-4618-ABD3-3FA2F61D5FF7}"/>
    <cellStyle name="Note 8 2 2" xfId="38358" xr:uid="{04874D3D-5D38-4B88-B029-CF7D681358D0}"/>
    <cellStyle name="Note 8 2 3" xfId="38359" xr:uid="{09D87029-1541-4FDC-AAD6-7AE44017B72A}"/>
    <cellStyle name="Note 8 2_AVA DVA EL" xfId="38360" xr:uid="{1184D5EE-C0EB-4023-9BDE-FF5A0B145FE8}"/>
    <cellStyle name="Note 8 3" xfId="38361" xr:uid="{B9742BB6-B7CC-4402-91BC-C8807CF94C07}"/>
    <cellStyle name="Note 8 4" xfId="38362" xr:uid="{A30E1F06-5B8E-4276-818C-D30C51F854AE}"/>
    <cellStyle name="Note 8_AVA DVA EL" xfId="38363" xr:uid="{F3C32464-F1C2-41F7-A596-0CC1B6E0586D}"/>
    <cellStyle name="Note 9" xfId="38364" xr:uid="{AB383A2E-5BF2-48B4-A0E3-3BA3046ECFCC}"/>
    <cellStyle name="Note 9 2" xfId="38365" xr:uid="{4556E307-58A7-4601-91B2-C1ACCC01532B}"/>
    <cellStyle name="Note 9 2 2" xfId="38366" xr:uid="{B279234B-3114-4775-B885-FEF2C98104FB}"/>
    <cellStyle name="Note 9 2 3" xfId="38367" xr:uid="{EC69F7B2-DA45-4801-BCA7-FC60CEF949E8}"/>
    <cellStyle name="Note 9 2_AVA DVA EL" xfId="38368" xr:uid="{32FCEC52-7FF7-4901-8BC0-AF149474F16A}"/>
    <cellStyle name="Note 9 3" xfId="38369" xr:uid="{9777269D-A46A-4393-83C9-54487EAC493B}"/>
    <cellStyle name="Note 9 4" xfId="38370" xr:uid="{4FB487B4-145D-4798-8894-E64C25B98771}"/>
    <cellStyle name="Note 9_AVA DVA EL" xfId="38371" xr:uid="{A4EC8567-9C2E-45F5-B956-84F4418EF83E}"/>
    <cellStyle name="Note_4Q16" xfId="38372" xr:uid="{F5AC4DDB-FB71-46B3-B5F9-3BE55FC75A17}"/>
    <cellStyle name="Notes" xfId="8464" xr:uid="{38BFEB54-824B-4B3D-9756-3DE657676AC7}"/>
    <cellStyle name="Notes 2" xfId="8465" xr:uid="{DB9DBE65-A15D-4280-A463-175E0B85CF92}"/>
    <cellStyle name="Notes 3" xfId="41660" xr:uid="{D44F6E77-53DD-4EB4-BD0A-74B253944C30}"/>
    <cellStyle name="Notes_3. Chng in credit spreads" xfId="8466" xr:uid="{9063D959-CC76-43F8-BB6E-CD8B0B9F834D}"/>
    <cellStyle name="number" xfId="8467" xr:uid="{6CE60E20-10BE-4C11-A03B-C4BDA6E9626B}"/>
    <cellStyle name="number 2" xfId="38373" xr:uid="{C48C8EF0-79F3-4367-8C9C-72542F821C52}"/>
    <cellStyle name="number 3" xfId="38374" xr:uid="{4F9C9790-7AE6-401B-89C2-F58A71144A67}"/>
    <cellStyle name="number_AVA DVA EL" xfId="38375" xr:uid="{232D43B6-ABE0-4E28-A975-74B05D02C8DD}"/>
    <cellStyle name="Nøytral" xfId="38376" xr:uid="{B6AB24ED-12D0-4D6D-9E90-C8FC02ED0164}"/>
    <cellStyle name="Nøytral 2" xfId="8468" xr:uid="{19A2705D-2F64-459A-BA50-B074E403E945}"/>
    <cellStyle name="Nøytral 2 2" xfId="38377" xr:uid="{75FF7CE7-3E10-457F-9B13-EFCCA6ABC998}"/>
    <cellStyle name="Nøytral 2 2 2" xfId="38378" xr:uid="{DA6CF42E-426B-41AE-9BED-37F814AB3F14}"/>
    <cellStyle name="Nøytral 2 2 3" xfId="38379" xr:uid="{F9AADA93-1D84-45AA-AF80-E1614BD58EB1}"/>
    <cellStyle name="Nøytral 2 2_AVA DVA EL" xfId="38380" xr:uid="{7BA5EEF0-37D5-4658-9DAB-23AA0210F85B}"/>
    <cellStyle name="Nøytral 2 3" xfId="38381" xr:uid="{DEB38D29-8AFA-43B8-93DA-42E72FD9FD98}"/>
    <cellStyle name="Nøytral 2_Adj_Balance_Sheet" xfId="41661" xr:uid="{B4A05437-1A26-4219-86EA-B114AABEB3C5}"/>
    <cellStyle name="Nøytral 3" xfId="8469" xr:uid="{631CD8E5-BF6E-4BAD-8560-163B1AB0FCFF}"/>
    <cellStyle name="Nøytral 3 2" xfId="38382" xr:uid="{093DAEB7-2CA1-4DF5-8821-8DBC4C9413AE}"/>
    <cellStyle name="Nøytral 3 3" xfId="38383" xr:uid="{2090F79B-6073-43E7-A16E-4A7333827C98}"/>
    <cellStyle name="Nøytral 3_AVA DVA EL" xfId="38384" xr:uid="{9162E165-9AF2-4775-8CE9-A944513463BC}"/>
    <cellStyle name="Nøytral 4" xfId="38385" xr:uid="{E86DDD5E-5E56-44A5-959B-40C1A810DC40}"/>
    <cellStyle name="Nøytral 5" xfId="38386" xr:uid="{789959B3-1D4B-4910-98AC-13820FF3145E}"/>
    <cellStyle name="Nøytral 6" xfId="41662" xr:uid="{23B8AD79-F98F-4768-A0F9-6908C6B3E6E9}"/>
    <cellStyle name="Nøytral 7" xfId="41663" xr:uid="{2B7DD777-6686-47BA-9A4D-51C86AF1A771}"/>
    <cellStyle name="Nøytral 8" xfId="41664" xr:uid="{8FAD327C-D72E-4AD3-ADA4-64251F3C576D}"/>
    <cellStyle name="Nøytral_4Q16" xfId="38387" xr:uid="{8111D69C-0326-431E-B812-EFE32E131AC4}"/>
    <cellStyle name="Obliczenia" xfId="8470" xr:uid="{36FA5FD0-E356-4724-BEB4-3B9596B03D11}"/>
    <cellStyle name="Obliczenia 2" xfId="38388" xr:uid="{E06CA32F-B581-4683-AD0B-078F69662831}"/>
    <cellStyle name="Obliczenia 3" xfId="38389" xr:uid="{1155A22D-7B64-43F7-8999-D5C5994783B5}"/>
    <cellStyle name="Obliczenia_AVA DVA EL" xfId="38390" xr:uid="{5CD23684-63F7-4598-98B8-C06C779CEB71}"/>
    <cellStyle name="optionalExposure" xfId="38391" xr:uid="{431497B4-258B-4C6B-9267-CC09079E30A3}"/>
    <cellStyle name="optionalMaturity" xfId="38392" xr:uid="{207D51E2-B66B-4E3A-B154-8090636886FB}"/>
    <cellStyle name="optionalPD" xfId="38393" xr:uid="{71A63EB2-9359-4AFE-9073-3C94BDD5649D}"/>
    <cellStyle name="optionalPercentage" xfId="38394" xr:uid="{51BECD0C-A84D-45B3-A481-251297CAF4B2}"/>
    <cellStyle name="optionalPercentageL" xfId="38395" xr:uid="{1AE911B0-7C2A-4EE1-BED5-D2B4CB20321D}"/>
    <cellStyle name="optionalPercentageS" xfId="38396" xr:uid="{39B00FDF-4D24-41FA-B82B-7B65895DE591}"/>
    <cellStyle name="optionalSelection" xfId="38397" xr:uid="{2C01956D-810F-4584-ABFF-E60DEBA6CD9B}"/>
    <cellStyle name="optionalText" xfId="38398" xr:uid="{A8A622FC-D716-4BC0-81A3-E6DEF9A4E5EB}"/>
    <cellStyle name="Output" xfId="8471" xr:uid="{A426D07D-DE31-41C7-89E1-864B4E4FAE2B}"/>
    <cellStyle name="Output 10" xfId="38399" xr:uid="{CABC4D68-A12E-4CBE-BF04-D43A35D1F417}"/>
    <cellStyle name="Output 10 2" xfId="38400" xr:uid="{1686FD98-960C-4564-9D1A-D128DBD83D46}"/>
    <cellStyle name="Output 10 3" xfId="38401" xr:uid="{7EE534AA-A6C4-4FC6-B6CF-A633C6CCCE95}"/>
    <cellStyle name="Output 10_AVA DVA EL" xfId="38402" xr:uid="{AFE1EED8-416E-418F-8A29-B70DDD5B700F}"/>
    <cellStyle name="Output 11" xfId="38403" xr:uid="{80465861-1A66-46D9-B78C-099663AA2C36}"/>
    <cellStyle name="Output 11 2" xfId="38404" xr:uid="{3CB62C54-634D-470C-9AB0-5F18E6F5BF59}"/>
    <cellStyle name="Output 11 3" xfId="38405" xr:uid="{4E7B1304-32AD-4F1C-9332-1893E7A6DB4F}"/>
    <cellStyle name="Output 11_AVA DVA EL" xfId="38406" xr:uid="{6AEADB0D-A5DB-4AF4-B95A-179698887C29}"/>
    <cellStyle name="Output 12" xfId="38407" xr:uid="{9EB8AB05-82B3-4C47-8EBF-B0E4D06B5881}"/>
    <cellStyle name="Output 12 2" xfId="38408" xr:uid="{4EEA2D41-2E20-4DF4-B8E8-2538D7D02863}"/>
    <cellStyle name="Output 12 3" xfId="38409" xr:uid="{2B79F197-4333-49E3-80E6-E8C9FAA3BC72}"/>
    <cellStyle name="Output 12_AVA DVA EL" xfId="38410" xr:uid="{DBF400C1-DB3A-4EFF-89EE-CC372DB171EC}"/>
    <cellStyle name="Output 13" xfId="38411" xr:uid="{BF59A7D6-0D24-43AA-B0C9-2FAE2D2328C8}"/>
    <cellStyle name="Output 13 2" xfId="38412" xr:uid="{43D7F45C-0306-4265-80D7-A14CE56EA1F3}"/>
    <cellStyle name="Output 13 3" xfId="38413" xr:uid="{2FBB27CD-62BE-41D3-AB37-68F9999433D4}"/>
    <cellStyle name="Output 13_AVA DVA EL" xfId="38414" xr:uid="{A20586AE-A0B5-43FD-96BF-652EC67DD8D6}"/>
    <cellStyle name="Output 15" xfId="42732" xr:uid="{0D8EB690-9D39-4906-B355-60ACEE965DD3}"/>
    <cellStyle name="Output 16" xfId="42770" xr:uid="{674143D9-0250-4D03-8F7C-E99F0816ACC2}"/>
    <cellStyle name="Output 17" xfId="42808" xr:uid="{F1AA1E4C-F8EC-423D-B10C-049394170AD0}"/>
    <cellStyle name="Output 2" xfId="8472" xr:uid="{A20A01FB-8F02-4296-AADE-8E0B4F372524}"/>
    <cellStyle name="Output 2 2" xfId="38415" xr:uid="{8F5B9B33-B3C1-40E7-833F-BCA49CAF0DBA}"/>
    <cellStyle name="Output 2 2 2" xfId="38416" xr:uid="{280695CF-B4E2-42F4-A7A7-568E2AA25D15}"/>
    <cellStyle name="Output 2 2 2 2" xfId="38417" xr:uid="{EB4FB6AB-099A-4A35-AD60-D37A0578C5FD}"/>
    <cellStyle name="Output 2 2 2 3" xfId="38418" xr:uid="{CCE1D146-EEBC-4435-8612-317CEB8FE4DD}"/>
    <cellStyle name="Output 2 2 2_AVA DVA EL" xfId="38419" xr:uid="{A96A5851-AD21-40BB-8687-136E310A1B3F}"/>
    <cellStyle name="Output 2 2 3" xfId="38420" xr:uid="{D6170A32-2F2D-4AF8-A2D6-81FDF39165DA}"/>
    <cellStyle name="Output 2 2_AVA DVA EL" xfId="38421" xr:uid="{02AE2F01-6AE2-4848-A72B-FAABF35331EB}"/>
    <cellStyle name="Output 2 3" xfId="38422" xr:uid="{097408FB-9F25-4E1D-98FA-68A23047C84C}"/>
    <cellStyle name="Output 2 3 2" xfId="38423" xr:uid="{F01BA58B-D6D6-43B8-8DA5-CC163C8FD75E}"/>
    <cellStyle name="Output 2 3 2 2" xfId="38424" xr:uid="{B49439E8-6030-4CFF-9C7F-AAA92BBA2A45}"/>
    <cellStyle name="Output 2 3 2 3" xfId="38425" xr:uid="{A06136D9-2B0C-4328-8FB3-AB5A411E9E0C}"/>
    <cellStyle name="Output 2 3 2_AVA DVA EL" xfId="38426" xr:uid="{84D6E8E3-FCFD-4923-A5B6-2DA936E7B12D}"/>
    <cellStyle name="Output 2 3 3" xfId="38427" xr:uid="{4BB4FA94-E28D-4559-9BF8-7001D9CACACA}"/>
    <cellStyle name="Output 2 3 4" xfId="38428" xr:uid="{18B060C0-B7E2-461C-BA7F-85136CA0F9DC}"/>
    <cellStyle name="Output 2 3_AVA DVA EL" xfId="38429" xr:uid="{0776F3F2-FBED-444B-81E8-7C728241E050}"/>
    <cellStyle name="Output 2 4" xfId="38430" xr:uid="{98A6B12E-7BED-481C-ADAA-8D09D4A7567C}"/>
    <cellStyle name="Output 2 4 2" xfId="38431" xr:uid="{285EF9F5-A3AA-4945-A273-5BB588BF84D1}"/>
    <cellStyle name="Output 2 4 3" xfId="38432" xr:uid="{321D3FF2-857C-4B76-A0DC-26D3807AA73F}"/>
    <cellStyle name="Output 2 4_AVA DVA EL" xfId="38433" xr:uid="{D1DEB62A-BABD-4864-8E28-476CA7ADFEB0}"/>
    <cellStyle name="Output 2 5" xfId="38434" xr:uid="{4F322A81-3803-4279-9A9B-1758F74C082D}"/>
    <cellStyle name="Output 2 5 2" xfId="38435" xr:uid="{DB616765-43F9-4E82-9E62-838095B6D1EB}"/>
    <cellStyle name="Output 2 5 3" xfId="38436" xr:uid="{FDC1C695-5A86-4D11-B1D2-DAEF705D87E5}"/>
    <cellStyle name="Output 2 5_AVA DVA EL" xfId="38437" xr:uid="{E4A063F5-81F9-421F-9753-D9D1F2B18463}"/>
    <cellStyle name="Output 2 6" xfId="38438" xr:uid="{F98CDA6B-CC7B-4791-BC80-EBE41C477A95}"/>
    <cellStyle name="Output 2 6 2" xfId="38439" xr:uid="{333E845C-201A-454B-85E4-96DAA02E3C6F}"/>
    <cellStyle name="Output 2 6 2 2" xfId="38440" xr:uid="{841E32F3-C90E-4D2B-AC3F-881F4FABE6AA}"/>
    <cellStyle name="Output 2 6 2 3" xfId="38441" xr:uid="{B4D3FBFA-6968-40A0-92BB-68BCB20571B7}"/>
    <cellStyle name="Output 2 6 2_AVA DVA EL" xfId="38442" xr:uid="{3DF1E16F-AA75-438C-BE7B-8391852E3127}"/>
    <cellStyle name="Output 2 6 3" xfId="38443" xr:uid="{E612DD8F-8C81-4D09-AE63-8EC566416AE8}"/>
    <cellStyle name="Output 2 6 3 2" xfId="38444" xr:uid="{2714C54C-D2D3-4B59-A4B0-9FA02FA114BB}"/>
    <cellStyle name="Output 2 6 3 3" xfId="38445" xr:uid="{098355E4-D378-481A-9103-E18835BE39BF}"/>
    <cellStyle name="Output 2 6 3_AVA DVA EL" xfId="38446" xr:uid="{AFA8E963-02A7-49B5-BBD0-8351ED283BC6}"/>
    <cellStyle name="Output 2 6 4" xfId="38447" xr:uid="{86F3970A-DDAB-4D1D-9932-5758C3E08953}"/>
    <cellStyle name="Output 2 6 5" xfId="38448" xr:uid="{DAB388E1-7720-4A7E-950D-6260FA3432D8}"/>
    <cellStyle name="Output 2 6_AVA DVA EL" xfId="38449" xr:uid="{FA6E9141-37E9-46E9-A1B1-C5FBEFBA03F0}"/>
    <cellStyle name="Output 2 7" xfId="38450" xr:uid="{DCC1AEA8-98D9-4C4F-B800-4D3EA5C3ABD8}"/>
    <cellStyle name="Output 2 7 2" xfId="38451" xr:uid="{50B67BEF-EAFD-4618-9B6B-BA1BB893C2EE}"/>
    <cellStyle name="Output 2 7 3" xfId="38452" xr:uid="{A678C754-88AD-419E-95B3-786664232693}"/>
    <cellStyle name="Output 2 7_AVA DVA EL" xfId="38453" xr:uid="{DBD591C7-AB45-47F3-9165-FAAFF2A75632}"/>
    <cellStyle name="Output 2 8" xfId="38454" xr:uid="{E17A15D9-3752-49F8-95B0-BC2F95820895}"/>
    <cellStyle name="Output 2 8 2" xfId="38455" xr:uid="{14374E17-AAD1-40B8-B3FD-9466767F066A}"/>
    <cellStyle name="Output 2 8 3" xfId="38456" xr:uid="{930E0082-6388-4F72-A775-8667CFE8A381}"/>
    <cellStyle name="Output 2 8_AVA DVA EL" xfId="38457" xr:uid="{F17571EC-0857-4D3F-84AF-6FFEA4BA4B32}"/>
    <cellStyle name="Output 2 9" xfId="38458" xr:uid="{EECE8AAE-DFF9-418E-B01F-1C1CE650FC5B}"/>
    <cellStyle name="Output 2_4Q16" xfId="38459" xr:uid="{31F3DF40-A6C2-469B-99E3-69791EEB5002}"/>
    <cellStyle name="Output 3" xfId="8473" xr:uid="{73CD3EBE-328A-4D72-B25D-F42782B12E7F}"/>
    <cellStyle name="Output 3 2" xfId="38460" xr:uid="{6FC3A5A7-108E-41B8-BC63-10DB39C62E53}"/>
    <cellStyle name="Output 3 2 2" xfId="38461" xr:uid="{BE9C8C8D-EB03-4FC1-AB38-8393FC4119C3}"/>
    <cellStyle name="Output 3 2 3" xfId="38462" xr:uid="{AA52A079-787F-4B7F-98AE-B4F779A51460}"/>
    <cellStyle name="Output 3 2_AVA DVA EL" xfId="38463" xr:uid="{30A9B20C-BC07-49B5-8DD6-1227EA225A6D}"/>
    <cellStyle name="Output 3 3" xfId="38464" xr:uid="{19CAB41F-1667-48CA-BFC9-FD37EE116E07}"/>
    <cellStyle name="Output 3 3 2" xfId="38465" xr:uid="{A457B683-EE9C-4312-8813-92E0DDEAA8A3}"/>
    <cellStyle name="Output 3 3 3" xfId="38466" xr:uid="{09C82DF0-E7B4-4055-B1C7-50E0271FD883}"/>
    <cellStyle name="Output 3 3_AVA DVA EL" xfId="38467" xr:uid="{15D9C29D-2B57-4E4D-A546-156A2A6B4360}"/>
    <cellStyle name="Output 3 4" xfId="38468" xr:uid="{26C7AA5F-155B-45CA-A4B0-A7CE8A161617}"/>
    <cellStyle name="Output 3_AVA DVA EL" xfId="38469" xr:uid="{8417D08A-6630-4D69-8A63-F6D43EC88779}"/>
    <cellStyle name="Output 4" xfId="38470" xr:uid="{54850CB7-6608-4ED4-A835-046F681B1B0A}"/>
    <cellStyle name="Output 4 2" xfId="38471" xr:uid="{05A13BC5-0970-43E7-8231-09ECB8BCE7F4}"/>
    <cellStyle name="Output 4 2 2" xfId="38472" xr:uid="{C0F426D9-5E27-4D18-9976-4A38A14796F7}"/>
    <cellStyle name="Output 4 2 3" xfId="38473" xr:uid="{18D5C42E-C880-47D2-B129-9F942151D412}"/>
    <cellStyle name="Output 4 2_AVA DVA EL" xfId="38474" xr:uid="{478D5C73-0F26-4DE9-99E4-50F1BDAEA250}"/>
    <cellStyle name="Output 4 3" xfId="38475" xr:uid="{3DCA53AF-B7A7-46A1-B5ED-961934DA7131}"/>
    <cellStyle name="Output 4 3 2" xfId="38476" xr:uid="{903031C3-8459-48F0-9699-C63829E5DEF3}"/>
    <cellStyle name="Output 4 3 3" xfId="38477" xr:uid="{93C5D9DA-9C50-498D-8309-3E62FC813049}"/>
    <cellStyle name="Output 4 3_AVA DVA EL" xfId="38478" xr:uid="{657A3FC9-60D4-4CED-AEA5-81343F57BDE3}"/>
    <cellStyle name="Output 4 4" xfId="38479" xr:uid="{2651BB82-8A9F-4CE4-B738-7D4CDD66405E}"/>
    <cellStyle name="Output 4 4 2" xfId="38480" xr:uid="{46C4D70D-86F4-44C6-8329-3C8EAA7E3E08}"/>
    <cellStyle name="Output 4 4 3" xfId="38481" xr:uid="{8D6F291D-0E9A-43A9-8A3D-FE8AF1CDF182}"/>
    <cellStyle name="Output 4 4_AVA DVA EL" xfId="38482" xr:uid="{0E87C618-CEDC-4539-AC19-E1F6C2E14094}"/>
    <cellStyle name="Output 4 5" xfId="38483" xr:uid="{ED6960E2-0187-4C19-905A-DDDA253C3A30}"/>
    <cellStyle name="Output 4 5 2" xfId="38484" xr:uid="{066A2010-9D8B-49B6-9021-18D93D8E1184}"/>
    <cellStyle name="Output 4 5 3" xfId="38485" xr:uid="{397E60AD-572A-4863-B756-504C45E85B5C}"/>
    <cellStyle name="Output 4 5_AVA DVA EL" xfId="38486" xr:uid="{696AFAFD-9C2E-41DF-BBBC-9D199CA3357E}"/>
    <cellStyle name="Output 4 6" xfId="38487" xr:uid="{B0585321-AE54-42A6-9466-0E3266D60AB9}"/>
    <cellStyle name="Output 4_AVA DVA EL" xfId="38488" xr:uid="{2D7A39C6-20A4-4EDD-9ED4-51CCE88C020F}"/>
    <cellStyle name="Output 5" xfId="38489" xr:uid="{E460102F-1918-430A-A54F-DDC6B92AC8A3}"/>
    <cellStyle name="Output 5 2" xfId="38490" xr:uid="{5629A244-47D1-4DA1-82C6-20AC0A313591}"/>
    <cellStyle name="Output 5 2 2" xfId="38491" xr:uid="{C0D370B5-7A7E-4C84-98B4-C18A2993F642}"/>
    <cellStyle name="Output 5 2 3" xfId="38492" xr:uid="{1F34ABE2-6EC6-4269-B7E1-D15A4DD654F0}"/>
    <cellStyle name="Output 5 2_AVA DVA EL" xfId="38493" xr:uid="{221A8568-07CB-455E-9ACD-9B33D5771219}"/>
    <cellStyle name="Output 5 3" xfId="38494" xr:uid="{EE2932FF-96EB-4B15-A837-64B13CE560CE}"/>
    <cellStyle name="Output 5_AVA DVA EL" xfId="38495" xr:uid="{52D921ED-AC5E-4878-B156-0AF39151D158}"/>
    <cellStyle name="Output 6" xfId="38496" xr:uid="{6B8EC071-B3DE-40B5-8256-5F670E3DC1AC}"/>
    <cellStyle name="Output 6 2" xfId="38497" xr:uid="{EA36690F-B446-410D-A779-AA8E5D7D4730}"/>
    <cellStyle name="Output 6 2 2" xfId="38498" xr:uid="{003D6505-2DB8-42AC-8E8F-D30671515CF9}"/>
    <cellStyle name="Output 6 2 3" xfId="38499" xr:uid="{691AFF47-BEB6-406E-B8D9-4CDAFB5E2527}"/>
    <cellStyle name="Output 6 2_AVA DVA EL" xfId="38500" xr:uid="{99704266-E216-464F-8A83-9E0D57F7C37C}"/>
    <cellStyle name="Output 6 3" xfId="38501" xr:uid="{81BBEFEB-91BD-46E3-9887-5EEF5064DD80}"/>
    <cellStyle name="Output 6_AVA DVA EL" xfId="38502" xr:uid="{13A1A301-AACF-4023-94DF-8482DD723BB4}"/>
    <cellStyle name="Output 7" xfId="38503" xr:uid="{939BEB93-D50A-4273-87F9-6782EF70FB00}"/>
    <cellStyle name="Output 7 2" xfId="38504" xr:uid="{8A704AE9-DE04-40F4-A3D6-D96930A616C5}"/>
    <cellStyle name="Output 7 2 2" xfId="38505" xr:uid="{9D15E3A5-2405-4339-8AE7-B5C6B5E8BE34}"/>
    <cellStyle name="Output 7 2 3" xfId="38506" xr:uid="{53E530F5-273B-4405-ADB7-0675F418B9B0}"/>
    <cellStyle name="Output 7 2_AVA DVA EL" xfId="38507" xr:uid="{0D5F543F-9CD6-456A-9986-5E4C011B1F8B}"/>
    <cellStyle name="Output 7 3" xfId="38508" xr:uid="{A3927BEB-642E-4D83-8841-4180BAC26920}"/>
    <cellStyle name="Output 7_AVA DVA EL" xfId="38509" xr:uid="{8D1DFF09-993C-453F-8F29-845A06AB5597}"/>
    <cellStyle name="Output 8" xfId="38510" xr:uid="{36436B51-4F59-4D75-895E-6A2ED53BEB1A}"/>
    <cellStyle name="Output 8 2" xfId="38511" xr:uid="{95E2AE4A-78F7-4C6F-A23C-BF17ACAE350A}"/>
    <cellStyle name="Output 8 2 2" xfId="38512" xr:uid="{65E89567-AF1C-4712-AEEB-1E0E60764DBC}"/>
    <cellStyle name="Output 8 2 3" xfId="38513" xr:uid="{20CF90A3-9308-4D40-9781-36F52F6CD87E}"/>
    <cellStyle name="Output 8 2_AVA DVA EL" xfId="38514" xr:uid="{7E314FD7-E083-45EE-A83E-04D446672232}"/>
    <cellStyle name="Output 8 3" xfId="38515" xr:uid="{4F7E1189-F62A-40F5-AC8A-9998BD95B467}"/>
    <cellStyle name="Output 8_AVA DVA EL" xfId="38516" xr:uid="{96842ABE-7E6A-4287-B8D5-270AC9EAB73C}"/>
    <cellStyle name="Output 9" xfId="38517" xr:uid="{242B3BCF-E0BA-4C4C-840A-8AB149498FB6}"/>
    <cellStyle name="Output 9 2" xfId="38518" xr:uid="{B3803138-45CD-4376-86DB-A8E3E603F14E}"/>
    <cellStyle name="Output 9 2 2" xfId="38519" xr:uid="{B657D94D-6AEB-4E58-A84E-677CCE171942}"/>
    <cellStyle name="Output 9 2 3" xfId="38520" xr:uid="{56136D2A-C28F-467F-BFCD-BFF1C02CA732}"/>
    <cellStyle name="Output 9 2_AVA DVA EL" xfId="38521" xr:uid="{D2F7DB05-7B0F-471E-8C08-B784B3FFA725}"/>
    <cellStyle name="Output 9 3" xfId="38522" xr:uid="{3223EA37-23FB-4CE8-B6A5-7867ECAA870F}"/>
    <cellStyle name="Output 9_AVA DVA EL" xfId="38523" xr:uid="{0C50002E-082E-41D7-A8BC-655BA1B572FD}"/>
    <cellStyle name="Output_4Q16" xfId="38524" xr:uid="{81470D20-8618-4ECD-BB27-7971784B6186}"/>
    <cellStyle name="Overskrift 1" xfId="38525" xr:uid="{8AA83741-9094-4C16-8085-1129467B8257}"/>
    <cellStyle name="Overskrift 1 2" xfId="8474" xr:uid="{9DF73EE6-D7E1-496F-A1EC-02F281C6E4FE}"/>
    <cellStyle name="Overskrift 1 2 2" xfId="38526" xr:uid="{877FC208-7259-49CA-8EF5-0018EDDD3F09}"/>
    <cellStyle name="Overskrift 1 2 2 2" xfId="38527" xr:uid="{07E6620F-929A-40AB-BDA0-C30440B4F0FC}"/>
    <cellStyle name="Overskrift 1 2 2 3" xfId="38528" xr:uid="{876F3D11-6214-4DD3-8F92-FC0B4E2AF3F6}"/>
    <cellStyle name="Overskrift 1 2 2_AVA DVA EL" xfId="38529" xr:uid="{542951F1-43A4-4015-9270-BC27851634F2}"/>
    <cellStyle name="Overskrift 1 2 3" xfId="38530" xr:uid="{1023D89C-0D56-4FAE-9171-19F1AE9A7044}"/>
    <cellStyle name="Overskrift 1 2_AVA DVA EL" xfId="38531" xr:uid="{49C4C07B-9476-4E86-8805-AD5C2A314187}"/>
    <cellStyle name="Overskrift 1 3" xfId="8475" xr:uid="{76E2AEB4-90AF-4523-8891-85E6EAB4C3B7}"/>
    <cellStyle name="Overskrift 1 3 2" xfId="38532" xr:uid="{D1C7DD59-D1D4-481D-AE6A-702C9E547AFB}"/>
    <cellStyle name="Overskrift 1 3 3" xfId="38533" xr:uid="{5C1356A2-9165-4B19-9C85-9EEDF2EFB557}"/>
    <cellStyle name="Overskrift 1 3_AVA DVA EL" xfId="38534" xr:uid="{A3096B38-A74A-4262-9F5A-A51309689153}"/>
    <cellStyle name="Overskrift 1 4" xfId="38535" xr:uid="{CF3DC9DD-905D-46BE-86A5-71D07655BCB0}"/>
    <cellStyle name="Overskrift 1 5" xfId="38536" xr:uid="{862ED2CB-FB61-4902-AF9E-908679CA1ED0}"/>
    <cellStyle name="Overskrift 1_4Q16" xfId="38537" xr:uid="{9278B4F9-7B3A-49B4-A20A-B1A95691CE43}"/>
    <cellStyle name="Overskrift 2" xfId="38538" xr:uid="{CF74DF79-9453-4E3F-89F1-7814F82A6B43}"/>
    <cellStyle name="Overskrift 2 2" xfId="8476" xr:uid="{BF49945A-DA3D-49FC-A9FD-4E3B771F2E16}"/>
    <cellStyle name="Overskrift 2 2 2" xfId="38539" xr:uid="{34D572DA-4CC6-429C-A899-F87D288D2932}"/>
    <cellStyle name="Overskrift 2 2 2 2" xfId="38540" xr:uid="{E2A19462-1CA3-417A-B6ED-5C528347B561}"/>
    <cellStyle name="Overskrift 2 2 2 3" xfId="38541" xr:uid="{E97F9DBC-684C-47CC-BA5D-9A0629EBAE7D}"/>
    <cellStyle name="Overskrift 2 2 2_AVA DVA EL" xfId="38542" xr:uid="{74986D95-3332-497E-9705-7383FE691411}"/>
    <cellStyle name="Overskrift 2 2 3" xfId="38543" xr:uid="{D4150771-D27F-4E9E-9AF6-51673C0C8F15}"/>
    <cellStyle name="Overskrift 2 2_AVA DVA EL" xfId="38544" xr:uid="{110EF70D-BC68-4FAC-BCCA-6C683F17196B}"/>
    <cellStyle name="Overskrift 2 3" xfId="8477" xr:uid="{4456EB1E-FEDD-4D56-8CFD-AB32803CA13B}"/>
    <cellStyle name="Overskrift 2 3 2" xfId="38545" xr:uid="{88CF765D-72AE-4B72-947E-F9E848CEBD99}"/>
    <cellStyle name="Overskrift 2 3 3" xfId="38546" xr:uid="{B25FC853-CC45-4BC2-9954-BC465D36E05B}"/>
    <cellStyle name="Overskrift 2 3_AVA DVA EL" xfId="38547" xr:uid="{5E5870F4-3B58-4F90-8636-28C3D7250153}"/>
    <cellStyle name="Overskrift 2 4" xfId="38548" xr:uid="{3B36B3F0-88CF-42A5-8DB3-4496970F47DE}"/>
    <cellStyle name="Overskrift 2 5" xfId="38549" xr:uid="{4321886D-1A65-44BF-9638-343CEDE39EDA}"/>
    <cellStyle name="Overskrift 2_4Q16" xfId="38550" xr:uid="{09E6956F-320C-4D32-9089-27C6807E7817}"/>
    <cellStyle name="Overskrift 3" xfId="38551" xr:uid="{C0818AF7-2EAB-476F-9857-799080AA48D0}"/>
    <cellStyle name="Overskrift 3 2" xfId="8478" xr:uid="{EE57AC8E-5268-4194-A468-27F5B8D4DBAF}"/>
    <cellStyle name="Overskrift 3 2 2" xfId="38552" xr:uid="{83A97236-7D43-4463-8F85-6A3160947025}"/>
    <cellStyle name="Overskrift 3 2 2 2" xfId="38553" xr:uid="{E4A6DA75-D387-47F3-9DEC-EA0EE65E2C97}"/>
    <cellStyle name="Overskrift 3 2 2 2 2" xfId="38554" xr:uid="{74041CE2-1BEB-4497-A67C-9E83709EB9A1}"/>
    <cellStyle name="Overskrift 3 2 2 2 3" xfId="38555" xr:uid="{819BE8E5-1965-4076-A4A6-FA5190EED2A0}"/>
    <cellStyle name="Overskrift 3 2 2 2_AVA DVA EL" xfId="38556" xr:uid="{48CC5CEF-ADC0-49A2-B104-0B0DB05C2DF8}"/>
    <cellStyle name="Overskrift 3 2 2 3" xfId="38557" xr:uid="{E417490A-6DF0-41CB-9378-108434845282}"/>
    <cellStyle name="Overskrift 3 2 2 4" xfId="38558" xr:uid="{93E078BB-F839-4CB4-9F8A-4D3D51D2BE03}"/>
    <cellStyle name="Overskrift 3 2 2_AVA DVA EL" xfId="38559" xr:uid="{F64CF3EA-3CDD-4944-B305-FBDB75BE5BBA}"/>
    <cellStyle name="Overskrift 3 2 3" xfId="38560" xr:uid="{7C50D321-4DE0-4270-AABE-FCD6E6EC64D1}"/>
    <cellStyle name="Overskrift 3 2 3 2" xfId="38561" xr:uid="{522296B2-735F-47C3-92CA-39BF7EB2164E}"/>
    <cellStyle name="Overskrift 3 2 3 3" xfId="38562" xr:uid="{837656EB-3BCD-423A-A66C-D9C88FF42A34}"/>
    <cellStyle name="Overskrift 3 2 3_AVA DVA EL" xfId="38563" xr:uid="{B147697E-8A25-41F7-815F-3AD3EEE8A337}"/>
    <cellStyle name="Overskrift 3 2 4" xfId="38564" xr:uid="{7513AD30-78FA-4B1C-99F9-8E1BA993F54E}"/>
    <cellStyle name="Overskrift 3 2 4 2" xfId="38565" xr:uid="{05A3E4EF-3C3A-49C4-899B-ADF7E3B66224}"/>
    <cellStyle name="Overskrift 3 2 4 3" xfId="38566" xr:uid="{EFB8CD5E-A28E-47F9-9CB3-580DD70FE4AE}"/>
    <cellStyle name="Overskrift 3 2 4_AVA DVA EL" xfId="38567" xr:uid="{74F97B63-E2C7-40A5-9BF4-69441DA57D5C}"/>
    <cellStyle name="Overskrift 3 2 5" xfId="38568" xr:uid="{F6183E73-F699-40DF-86AD-854A964D329E}"/>
    <cellStyle name="Overskrift 3 2 5 2" xfId="38569" xr:uid="{6EA8D631-A74E-4913-8C48-83DE8E00BB94}"/>
    <cellStyle name="Overskrift 3 2 5 3" xfId="38570" xr:uid="{83BBFF97-1DC5-4532-8AE6-1C9F260880D1}"/>
    <cellStyle name="Overskrift 3 2 5_AVA DVA EL" xfId="38571" xr:uid="{8ACE5B76-10B9-495D-82A9-90EB9EEF2DB9}"/>
    <cellStyle name="Overskrift 3 2 6" xfId="38572" xr:uid="{A6AA91FB-6BEB-482B-BCEB-0E13A285601C}"/>
    <cellStyle name="Overskrift 3 2 6 2" xfId="38573" xr:uid="{83ACF7C4-66B4-4090-A595-FED8F6A26E89}"/>
    <cellStyle name="Overskrift 3 2 6 3" xfId="38574" xr:uid="{064502CB-B7C8-4AB5-B4B5-49AFE5A10D98}"/>
    <cellStyle name="Overskrift 3 2 6_AVA DVA EL" xfId="38575" xr:uid="{FA89A0DC-F17B-4CEC-A581-00EDBFA398E3}"/>
    <cellStyle name="Overskrift 3 2 7" xfId="38576" xr:uid="{C6912AE4-4853-4622-B3C6-3072CF0C61A5}"/>
    <cellStyle name="Overskrift 3 2_AVA DVA EL" xfId="38577" xr:uid="{BF04E643-4CF8-4D54-A12D-0C84463DFE37}"/>
    <cellStyle name="Overskrift 3 3" xfId="8479" xr:uid="{F5C83C9A-4104-436F-A2DB-49D12AF06F2C}"/>
    <cellStyle name="Overskrift 3 3 2" xfId="38578" xr:uid="{7367D4EC-E92F-4ED4-8A44-5A8454AC5E34}"/>
    <cellStyle name="Overskrift 3 3 2 2" xfId="38579" xr:uid="{B3D082CA-3808-4624-888E-AE18DA322473}"/>
    <cellStyle name="Overskrift 3 3 2 3" xfId="38580" xr:uid="{30C46BFA-6084-462A-9AAA-D2F78C461E1F}"/>
    <cellStyle name="Overskrift 3 3 2_AVA DVA EL" xfId="38581" xr:uid="{ECA140DE-938B-41C4-86DB-508F179819C2}"/>
    <cellStyle name="Overskrift 3 3 3" xfId="38582" xr:uid="{F962B4C9-D012-4527-8BC3-5FD131551CCC}"/>
    <cellStyle name="Overskrift 3 3 4" xfId="38583" xr:uid="{349C48F9-8139-46B5-9370-F956EEDBE5F6}"/>
    <cellStyle name="Overskrift 3 3_AVA DVA EL" xfId="38584" xr:uid="{ACEEA699-4478-45A9-B03E-75E48F36118E}"/>
    <cellStyle name="Overskrift 3 4" xfId="38585" xr:uid="{6BF83346-D818-43B3-9C96-1CAD8EDA4C09}"/>
    <cellStyle name="Overskrift 3 4 2" xfId="38586" xr:uid="{F607D8B8-4AF4-404E-80F9-57D2637B6E47}"/>
    <cellStyle name="Overskrift 3 4 3" xfId="38587" xr:uid="{738809A9-E400-4425-9C7B-34D9BC06A308}"/>
    <cellStyle name="Overskrift 3 4_AVA DVA EL" xfId="38588" xr:uid="{14A36BC0-1EA8-4643-963A-00DE888AFABA}"/>
    <cellStyle name="Overskrift 3 5" xfId="38589" xr:uid="{B4A86ECE-93E4-4263-8EFB-9AA46936B17A}"/>
    <cellStyle name="Overskrift 3 5 2" xfId="38590" xr:uid="{627C4E6F-1E25-4DC8-98B7-088787CCCF48}"/>
    <cellStyle name="Overskrift 3 5 3" xfId="38591" xr:uid="{20DE3418-CEB4-449D-B1C0-8D9A3BACCE5E}"/>
    <cellStyle name="Overskrift 3 5_AVA DVA EL" xfId="38592" xr:uid="{45DC8C71-F887-4928-9662-7D980061B8BE}"/>
    <cellStyle name="Overskrift 3 6" xfId="38593" xr:uid="{F9A08C70-6976-440A-B2F2-941B59092F90}"/>
    <cellStyle name="Overskrift 3 6 2" xfId="38594" xr:uid="{FAE8A70A-148D-4A8E-98E2-54C394B0160C}"/>
    <cellStyle name="Overskrift 3 6 3" xfId="38595" xr:uid="{6F1C576B-FE0A-49F7-B825-95B1F61000A3}"/>
    <cellStyle name="Overskrift 3 6_AVA DVA EL" xfId="38596" xr:uid="{0B40CC14-6BB6-4EC9-9FF6-178CDF6DB436}"/>
    <cellStyle name="Overskrift 3 7" xfId="38597" xr:uid="{3CDDF68D-1162-4FFD-9C6D-7A5E67FE8460}"/>
    <cellStyle name="Overskrift 3 7 2" xfId="38598" xr:uid="{B9375CDE-E4DB-4228-92EC-71D0996C7DE6}"/>
    <cellStyle name="Overskrift 3 7 3" xfId="38599" xr:uid="{20A76102-B4BF-41AB-88B2-057C01AFA04F}"/>
    <cellStyle name="Overskrift 3 7_AVA DVA EL" xfId="38600" xr:uid="{4579D728-569D-41BF-806E-18377193FDD7}"/>
    <cellStyle name="Overskrift 3 8" xfId="38601" xr:uid="{C839473E-3A80-4A9E-A330-5548FC340457}"/>
    <cellStyle name="Overskrift 3 9" xfId="38602" xr:uid="{EEF0937F-E720-49DA-929A-7D18CAD47FF0}"/>
    <cellStyle name="Overskrift 3_4Q16" xfId="38603" xr:uid="{206E4C6F-E37E-43B1-BB73-8887D6EE34D3}"/>
    <cellStyle name="Overskrift 4" xfId="38604" xr:uid="{ED618360-4AA1-4D66-91B7-24BF3E7FAFB3}"/>
    <cellStyle name="Overskrift 4 2" xfId="8480" xr:uid="{F25E631E-7FF2-4567-B7DE-2233A33A9251}"/>
    <cellStyle name="Overskrift 4 2 2" xfId="38605" xr:uid="{E0F2C7E2-B688-4CF5-B6E7-C5CA40D1ACE4}"/>
    <cellStyle name="Overskrift 4 2 2 2" xfId="38606" xr:uid="{35190CD6-76D3-465B-9B87-9E9573EF2869}"/>
    <cellStyle name="Overskrift 4 2 2 3" xfId="38607" xr:uid="{5035AFEA-ABD1-4ADC-848C-49B40231A970}"/>
    <cellStyle name="Overskrift 4 2 2_AVA DVA EL" xfId="38608" xr:uid="{A45F718D-9C81-408E-AF45-8CCF5CBEE6E1}"/>
    <cellStyle name="Overskrift 4 2 3" xfId="38609" xr:uid="{DE2CB114-441B-484D-A8F9-AA8E1C25345E}"/>
    <cellStyle name="Overskrift 4 2_AVA DVA EL" xfId="38610" xr:uid="{6A13A1BD-CEA9-42CA-A570-76C3ADB54244}"/>
    <cellStyle name="Overskrift 4 3" xfId="8481" xr:uid="{8859E6D0-71D5-4F6E-BC46-A2810ABE7231}"/>
    <cellStyle name="Overskrift 4 3 2" xfId="38611" xr:uid="{A1C79434-B597-43FD-B2C7-1B1C9C4C6BAD}"/>
    <cellStyle name="Overskrift 4 3 3" xfId="38612" xr:uid="{0DDA0CE9-40E8-4ED6-8855-834BEEEC5B40}"/>
    <cellStyle name="Overskrift 4 3_AVA DVA EL" xfId="38613" xr:uid="{6A309AF0-B05E-490A-A658-DD4EB19363D6}"/>
    <cellStyle name="Overskrift 4 4" xfId="38614" xr:uid="{ACAA6C9E-16AD-4084-A249-44D060622F81}"/>
    <cellStyle name="Overskrift 4 5" xfId="38615" xr:uid="{F4D453BD-1AB5-46C0-A231-32596EE40898}"/>
    <cellStyle name="Overskrift 4_4Q16" xfId="38616"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17" xr:uid="{5A17C22E-1C2B-4C99-83F1-7283B49C1C00}"/>
    <cellStyle name="Page header 3 2 3" xfId="38618" xr:uid="{60D2C03C-85B3-4F3A-A125-84028E603D45}"/>
    <cellStyle name="Page header 3 2_AVA DVA EL" xfId="38619" xr:uid="{B00CFF9E-7C1D-4BDC-A745-1DB9F83FC691}"/>
    <cellStyle name="Page header 3 3" xfId="38620" xr:uid="{C2279F9C-ACE7-4B8F-9C7D-D0B2E38D6A8A}"/>
    <cellStyle name="Page header 3 4" xfId="38621" xr:uid="{A10B2F44-B8D4-4F74-9C62-C6B80D82351A}"/>
    <cellStyle name="Page header 3_3. Chng in credit spreads" xfId="8488" xr:uid="{82C8C510-098D-46AA-A1B2-66AE7D5EC144}"/>
    <cellStyle name="Page header 4" xfId="38622" xr:uid="{1F3634C6-8335-47B8-AD65-B597FD891487}"/>
    <cellStyle name="Page header_1" xfId="8489" xr:uid="{9E5A678E-885B-4F0C-AB63-DF97BA779947}"/>
    <cellStyle name="Page Heading Large" xfId="8490" xr:uid="{6D1DA3F8-66C6-40A4-BEE8-5C4DAF63BCF2}"/>
    <cellStyle name="Page Heading Large 2" xfId="38623" xr:uid="{BCEBB443-D5B3-4F80-B9F1-413D1CCEE538}"/>
    <cellStyle name="Page Heading Large 3" xfId="38624" xr:uid="{7A4519CA-69DE-46B4-85A3-A3E7D2F84829}"/>
    <cellStyle name="Page Heading Large_AVA DVA EL" xfId="38625" xr:uid="{F8A62E5D-6E0B-4051-A531-887D0264FC78}"/>
    <cellStyle name="Page Heading Small" xfId="8491" xr:uid="{3BC37E51-BDA7-4240-A237-F34271812B2C}"/>
    <cellStyle name="Page Heading Small 2" xfId="38626" xr:uid="{997886CA-B6A9-42B2-A1E1-A09069D3DD77}"/>
    <cellStyle name="Page Heading Small 3" xfId="38627" xr:uid="{93D8B166-74BD-4F21-865E-23CDCE84E1EE}"/>
    <cellStyle name="Page Heading Small_AVA DVA EL" xfId="38628" xr:uid="{4E0E507B-5BBD-4BD4-95E4-206581844A79}"/>
    <cellStyle name="Page Number" xfId="8492" xr:uid="{12478AC7-F417-48C6-B348-86CBD07AD448}"/>
    <cellStyle name="Page Number 2" xfId="38629" xr:uid="{83828E2E-30D0-4A29-8089-4A272C213A18}"/>
    <cellStyle name="Page Number 3" xfId="38630" xr:uid="{C53037C0-329D-4958-8962-E8B31E302146}"/>
    <cellStyle name="Page Number_AVA DVA EL" xfId="38631" xr:uid="{45433C8B-ACFB-4E69-8808-F1143BE8AFF3}"/>
    <cellStyle name="Paryškinimas 1" xfId="8493" xr:uid="{32944CB6-7A74-43CC-AD66-00D07D147C76}"/>
    <cellStyle name="Paryškinimas 1 2" xfId="38632" xr:uid="{C68902ED-8763-4111-9639-81DD76BDAF5E}"/>
    <cellStyle name="Paryškinimas 1_AVA DVA EL" xfId="38633" xr:uid="{DEEB61E7-74BD-46EF-9623-8CAD74D1AE95}"/>
    <cellStyle name="Paryškinimas 2" xfId="8494" xr:uid="{79169317-5B46-43D6-8059-5ACE82A0E51E}"/>
    <cellStyle name="Paryškinimas 2 2" xfId="38634" xr:uid="{D659F32F-71B5-47B4-8C1B-023CE53C05FD}"/>
    <cellStyle name="Paryškinimas 2_AVA DVA EL" xfId="38635" xr:uid="{4633CC10-7CE2-4CE9-8B36-46AC2B8E70CB}"/>
    <cellStyle name="Paryškinimas 3" xfId="8495" xr:uid="{5D7F559C-3024-4DA2-A4B5-9A76F4FBBC58}"/>
    <cellStyle name="Paryškinimas 3 2" xfId="38636" xr:uid="{092DDB9D-1091-4E6D-8A75-91F07232190A}"/>
    <cellStyle name="Paryškinimas 3_AVA DVA EL" xfId="38637" xr:uid="{F55EECED-3C46-48FB-9901-952DEE7C9B2C}"/>
    <cellStyle name="Paryškinimas 4" xfId="8496" xr:uid="{411233B2-EC58-44E3-AA54-12AE49CBB57E}"/>
    <cellStyle name="Paryškinimas 4 2" xfId="38638" xr:uid="{55CE9B3B-D479-4761-9EBE-9C7E6D24EE21}"/>
    <cellStyle name="Paryškinimas 4_AVA DVA EL" xfId="38639" xr:uid="{7C6F9BD7-AA4D-48D4-BF4D-5ED17FD6AD57}"/>
    <cellStyle name="Paryškinimas 5" xfId="8497" xr:uid="{3D0E3479-C4EA-4F63-977A-DE21C2C6AEF4}"/>
    <cellStyle name="Paryškinimas 5 2" xfId="38640" xr:uid="{0F53DAD6-76D3-4580-BB27-4C9CEF7174AD}"/>
    <cellStyle name="Paryškinimas 5_AVA DVA EL" xfId="38641" xr:uid="{A00F6311-BE9B-4ECE-8265-64BE8032A475}"/>
    <cellStyle name="Paryškinimas 6" xfId="8498" xr:uid="{E45D050B-00AD-4F15-A6F5-63716ACD5B3C}"/>
    <cellStyle name="Paryškinimas 6 2" xfId="38642" xr:uid="{5D8D1E4A-A455-4CAF-B742-E81865833704}"/>
    <cellStyle name="Paryškinimas 6_AVA DVA EL" xfId="38643" xr:uid="{0BA3A1F6-3EFD-4575-A272-D1B9173CEF9D}"/>
    <cellStyle name="Pastaba" xfId="8499" xr:uid="{CEB0CA7C-E0B2-4110-9687-660D29CE0A62}"/>
    <cellStyle name="Pastaba 2" xfId="8500" xr:uid="{31A1B075-BA2E-4DEE-9F41-3BEBE04EAFC3}"/>
    <cellStyle name="Pastaba 2 2" xfId="38644" xr:uid="{CE3A7C64-6ED2-404F-A60B-578D148D1B36}"/>
    <cellStyle name="Pastaba 2 3" xfId="38645" xr:uid="{8D6AD459-F3A6-4D63-A35F-791B3018F0CA}"/>
    <cellStyle name="Pastaba 2_AVA DVA EL" xfId="38646" xr:uid="{959782D0-D1F1-49EB-A3BF-38D4B9EB2158}"/>
    <cellStyle name="Pastaba 3" xfId="38647" xr:uid="{959EDFDD-FB56-4C67-B777-E602C4F3EC90}"/>
    <cellStyle name="Pastaba_3. Chng in credit spreads" xfId="8501" xr:uid="{5EFC3E40-FBC2-4DCF-A134-9A33F43FFFE4}"/>
    <cellStyle name="Pavadinimas" xfId="8502" xr:uid="{2D751F84-632D-4938-AADC-58520CB58EA9}"/>
    <cellStyle name="Pavadinimas 2" xfId="38648" xr:uid="{5C60C7E5-81B8-4B3D-BB74-E8494151B85A}"/>
    <cellStyle name="Pavadinimas_AVA DVA EL" xfId="38649" xr:uid="{C48BA27D-1C95-4306-8054-16A8D23A834D}"/>
    <cellStyle name="pb_page_heading_LS" xfId="8503" xr:uid="{B7742619-BB04-40B7-87D9-A1A7606EC46C}"/>
    <cellStyle name="Percent" xfId="40542" xr:uid="{96F6956D-D72A-4CD6-80BE-F9BD88405267}"/>
    <cellStyle name="Percent [0]" xfId="8504" xr:uid="{CB4387F5-4A3D-417F-962A-DA2998DE765C}"/>
    <cellStyle name="Percent [0] 2" xfId="38650" xr:uid="{9DE69377-0BBE-40EE-B31A-A07CFF8F5230}"/>
    <cellStyle name="Percent [0] 3" xfId="38651" xr:uid="{BBC76A33-C29C-4213-9BCA-FA0683D32C51}"/>
    <cellStyle name="Percent [0]_AVA DVA EL" xfId="38652" xr:uid="{12D2937A-1303-434C-A5D3-03B9B3E49761}"/>
    <cellStyle name="Percent [1]" xfId="8505" xr:uid="{92C4E716-F1BA-4637-86C9-E99AB12D8FA7}"/>
    <cellStyle name="Percent [1] 2" xfId="8506" xr:uid="{75087557-AA97-4202-824D-D1DE1C1E0EF7}"/>
    <cellStyle name="Percent [1] 2 2" xfId="38653" xr:uid="{FEFA1C78-783C-40B7-A7E7-1CE8688855FF}"/>
    <cellStyle name="Percent [1] 2 3" xfId="38654" xr:uid="{DCA43A68-9CFB-4EF9-B7DB-1456661CE4E1}"/>
    <cellStyle name="Percent [1] 2_AVA DVA EL" xfId="38655" xr:uid="{76A953AD-0A76-4872-8C2E-D89A68A8495B}"/>
    <cellStyle name="Percent [1] 3" xfId="38656" xr:uid="{FD1362FF-3E6C-4774-94AF-B58E459C0804}"/>
    <cellStyle name="Percent [1] 4" xfId="38657"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658" xr:uid="{43F2FDF5-49C2-4E28-83EF-E47F0560316A}"/>
    <cellStyle name="Percent [2] 2 3" xfId="38659" xr:uid="{121DBD0A-4DC9-4753-9E02-ED9645364A42}"/>
    <cellStyle name="Percent [2] 2_AVA DVA EL" xfId="38660" xr:uid="{E9CE1438-F518-41D5-A729-2E784C79A517}"/>
    <cellStyle name="Percent [2] 3" xfId="38661" xr:uid="{C6D2999A-A8F9-4CE9-A631-6BC41BD92F02}"/>
    <cellStyle name="Percent [2] 4" xfId="38662" xr:uid="{20FD4B8E-6C13-4EBA-9322-0F943B40B95B}"/>
    <cellStyle name="Percent [2]_3. Chng in credit spreads" xfId="8510" xr:uid="{B2FD0651-B343-4DF3-989F-9747DDC0DEA9}"/>
    <cellStyle name="Percent 10" xfId="16" xr:uid="{B0232EAA-D38D-4032-BF7E-591417D0ACA9}"/>
    <cellStyle name="Percent 10 2" xfId="38663" xr:uid="{C9A57D4B-39DE-4BA4-94B7-7280724E82ED}"/>
    <cellStyle name="Percent 10 3" xfId="38664" xr:uid="{C591658B-3CFB-48B2-8173-AB7E392B6CCA}"/>
    <cellStyle name="Percent 10_AVA DVA EL" xfId="38665" xr:uid="{DE26311A-FD1F-4D32-828C-763D6F58985E}"/>
    <cellStyle name="Percent 11" xfId="38666" xr:uid="{0D73E876-40C3-4E42-B8E4-EE59E68286A2}"/>
    <cellStyle name="Percent 11 2" xfId="38667" xr:uid="{64D19776-E546-41AE-8CFE-D8532CE238AF}"/>
    <cellStyle name="Percent 11 2 2" xfId="38668" xr:uid="{4D10A580-2B95-4B1A-AF5B-A453876466F3}"/>
    <cellStyle name="Percent 11 2 3" xfId="38669" xr:uid="{6F361610-BF66-4D1C-91DA-7D27E9ED6512}"/>
    <cellStyle name="Percent 11 2_AVA DVA EL" xfId="38670" xr:uid="{0F93D988-FFBC-45D0-A83D-257DE764B31F}"/>
    <cellStyle name="Percent 11 3" xfId="38671" xr:uid="{CE6EE4FC-36C4-438E-AEC3-B6E4DEFD0D7A}"/>
    <cellStyle name="Percent 11 4" xfId="38672" xr:uid="{9D04659A-881A-4037-8227-54F22C2FF9A0}"/>
    <cellStyle name="Percent 11_AVA DVA EL" xfId="38673" xr:uid="{665287D1-4EF6-4EC4-B1C6-F918C0553EE9}"/>
    <cellStyle name="Percent 12" xfId="38674" xr:uid="{DA4EB395-2BA5-4A3A-9038-15B99C31E7F3}"/>
    <cellStyle name="Percent 12 2" xfId="38675" xr:uid="{2BB6E4A7-FD61-439D-BABE-7E2376449630}"/>
    <cellStyle name="Percent 12 2 2" xfId="38676" xr:uid="{9F6435A1-B9CC-4108-B86F-80E9FAAC1514}"/>
    <cellStyle name="Percent 12 2 3" xfId="38677" xr:uid="{F3CE2506-B8E4-4FBF-AE4D-9807E963A08A}"/>
    <cellStyle name="Percent 12 2_AVA DVA EL" xfId="38678" xr:uid="{7412C91F-0689-492E-9DDB-4D1201648CED}"/>
    <cellStyle name="Percent 12 3" xfId="38679" xr:uid="{EA2D7098-590D-4231-BAAA-CE79EDF6F152}"/>
    <cellStyle name="Percent 12 4" xfId="38680" xr:uid="{FA70C83F-932F-4D70-821C-7AB6BB2ADF18}"/>
    <cellStyle name="Percent 12_AVA DVA EL" xfId="38681" xr:uid="{64FC9056-80C0-4CAA-A955-630DDF1AF4ED}"/>
    <cellStyle name="Percent 13" xfId="38682" xr:uid="{5108B8F6-DFB5-49A7-A7EB-8AE44FE1D652}"/>
    <cellStyle name="Percent 13 2" xfId="38683" xr:uid="{66BEF19A-F5B4-479F-9A29-2125E4AE6782}"/>
    <cellStyle name="Percent 13 3" xfId="38684" xr:uid="{5FC452A0-B51E-4787-9C5C-B4DA5659858C}"/>
    <cellStyle name="Percent 13_AVA DVA EL" xfId="38685" xr:uid="{FDF48BA4-0CE7-4137-9798-06C6CF38A3A4}"/>
    <cellStyle name="Percent 14" xfId="38686" xr:uid="{1944DAF5-B0A3-403E-A5F0-6E19265A15F0}"/>
    <cellStyle name="Percent 14 2" xfId="38687" xr:uid="{6915F124-EBAB-4A10-9E8F-D91B33E0BDE5}"/>
    <cellStyle name="Percent 14 3" xfId="38688" xr:uid="{53FF1951-167D-405D-BE7A-DFBAC4EFD2E7}"/>
    <cellStyle name="Percent 14_AVA DVA EL" xfId="38689" xr:uid="{3773F636-63D1-4226-9AC2-4F0C805E9435}"/>
    <cellStyle name="Percent 15" xfId="38690" xr:uid="{F5CEE098-E629-4FBF-AAE8-9AE4C52F3C5A}"/>
    <cellStyle name="Percent 15 2" xfId="38691" xr:uid="{9DAB67C6-BB40-46E4-91BF-84B6BD5EF636}"/>
    <cellStyle name="Percent 15 3" xfId="38692" xr:uid="{E674C825-4B16-4323-BA42-BFA3C801F63D}"/>
    <cellStyle name="Percent 15_AVA DVA EL" xfId="38693" xr:uid="{618EC2E1-5247-4A5E-8D77-77B381BA44D9}"/>
    <cellStyle name="Percent 16" xfId="38694" xr:uid="{71511226-62AD-4EED-917D-04857EBC89CD}"/>
    <cellStyle name="Percent 17" xfId="38695" xr:uid="{4622DDF5-1AA4-4729-BAB3-C93D14EC659F}"/>
    <cellStyle name="Percent 18" xfId="38696" xr:uid="{0C103F65-5C04-4103-BAE9-37138218E056}"/>
    <cellStyle name="Percent 2" xfId="8511" xr:uid="{3EB3F2DE-81B3-4404-8552-E7F36E49E0CE}"/>
    <cellStyle name="Percent 2 10" xfId="38697" xr:uid="{7BAF2929-6EB2-40B0-9509-58C067D5AE85}"/>
    <cellStyle name="Percent 2 10 2" xfId="38698" xr:uid="{3694C13E-35EA-470D-A60F-67D06072C058}"/>
    <cellStyle name="Percent 2 10 2 2" xfId="38699" xr:uid="{52BDF7D3-1B87-4A6D-A2BC-3313C6DE763D}"/>
    <cellStyle name="Percent 2 10 2 3" xfId="38700" xr:uid="{8CA03171-41D9-4654-A5E7-FEADDB8DD76A}"/>
    <cellStyle name="Percent 2 10 2_AVA DVA EL" xfId="38701" xr:uid="{599143FA-16B3-47E7-BF00-14CA0EB35DF6}"/>
    <cellStyle name="Percent 2 10 3" xfId="38702" xr:uid="{CD5C9873-2008-4A6A-B466-143CE1E78C53}"/>
    <cellStyle name="Percent 2 10 3 2" xfId="38703" xr:uid="{5708974E-05DF-44D5-85B3-3B549388F475}"/>
    <cellStyle name="Percent 2 10 3 3" xfId="38704" xr:uid="{83F323DE-AC9F-4871-B336-E3F095693BEE}"/>
    <cellStyle name="Percent 2 10 3_AVA DVA EL" xfId="38705" xr:uid="{4911E741-40CF-4AC1-BAE5-DD5D940601B4}"/>
    <cellStyle name="Percent 2 10 4" xfId="38706" xr:uid="{8DFD2AA0-6D91-43BA-8E89-E34324ED2558}"/>
    <cellStyle name="Percent 2 10_AVA DVA EL" xfId="38707" xr:uid="{E4B80D9A-C077-4F9E-AEB2-1255DF51F30D}"/>
    <cellStyle name="Percent 2 11" xfId="38708" xr:uid="{FD2381B7-E9D0-4383-8168-FDC0B5FBC46E}"/>
    <cellStyle name="Percent 2 11 2" xfId="38709" xr:uid="{82BA03F3-7D21-4957-916C-478E5C8230D0}"/>
    <cellStyle name="Percent 2 11_AVA DVA EL" xfId="38710" xr:uid="{EAA755BD-2C66-4913-B3B1-2C0CE3231D9E}"/>
    <cellStyle name="Percent 2 12" xfId="38711" xr:uid="{72BAC722-A010-4476-B6F5-B34BFD7C1E41}"/>
    <cellStyle name="Percent 2 2" xfId="8512" xr:uid="{DFDEFE2E-195F-4E2F-B2C0-4A23F2DC768D}"/>
    <cellStyle name="Percent 2 2 2" xfId="38712" xr:uid="{80B32A49-CC88-4A30-B03E-3CE13D7E7709}"/>
    <cellStyle name="Percent 2 2 2 2" xfId="38713" xr:uid="{D3D2170B-CFCA-49F9-AFD1-2D6765839168}"/>
    <cellStyle name="Percent 2 2 2_AVA DVA EL" xfId="38714" xr:uid="{E17B2776-1779-42DA-82C8-00460EA546E3}"/>
    <cellStyle name="Percent 2 2 3" xfId="38715" xr:uid="{A43054CE-E47B-4067-BCC4-EE29558E6853}"/>
    <cellStyle name="Percent 2 2 3 2" xfId="38716" xr:uid="{F0150249-C5FC-43CE-B5D4-6574961C5A20}"/>
    <cellStyle name="Percent 2 2 3 2 2" xfId="38717" xr:uid="{05CA5E95-F800-4806-B46F-7E83616A2A11}"/>
    <cellStyle name="Percent 2 2 3 2 3" xfId="38718" xr:uid="{DB21555D-F247-4191-8D38-FD129D3B4021}"/>
    <cellStyle name="Percent 2 2 3 2_AVA DVA EL" xfId="38719" xr:uid="{23C1F8A1-3C0B-45F6-835A-A2CB201CA041}"/>
    <cellStyle name="Percent 2 2 3 3" xfId="38720" xr:uid="{6DAE5906-ACFA-4D93-932A-8AA151BCFAF4}"/>
    <cellStyle name="Percent 2 2 3_AVA DVA EL" xfId="38721" xr:uid="{B7681171-8286-442F-AAF5-300E18734D7B}"/>
    <cellStyle name="Percent 2 2 4" xfId="38722" xr:uid="{DE1AEF62-AF1C-495B-8BA2-1DC26F5F8D47}"/>
    <cellStyle name="Percent 2 2_4Q16" xfId="38723" xr:uid="{59BA64FB-4EA5-41AB-A513-2F07EB7F2D55}"/>
    <cellStyle name="Percent 2 3" xfId="38724" xr:uid="{606C4765-B048-4697-A920-98B8531DDB16}"/>
    <cellStyle name="Percent 2 3 2" xfId="38725" xr:uid="{455A89BA-78A8-42C0-855F-F1D4A89FC9E5}"/>
    <cellStyle name="Percent 2 3 2 2" xfId="38726" xr:uid="{E9E0673D-B703-4214-AADB-13246EB017DA}"/>
    <cellStyle name="Percent 2 3 2 2 2" xfId="38727" xr:uid="{E06C1749-C02B-40DF-B78A-5AE11E8BC271}"/>
    <cellStyle name="Percent 2 3 2 2 3" xfId="38728" xr:uid="{1E9D75F9-121E-42EA-83EB-E8E17B76A591}"/>
    <cellStyle name="Percent 2 3 2 2_AVA DVA EL" xfId="38729" xr:uid="{5C83235B-1A30-4A0E-8474-9C4F9EABE1F2}"/>
    <cellStyle name="Percent 2 3 2 3" xfId="38730" xr:uid="{942B2474-652F-43C7-84E5-D97F0A93A453}"/>
    <cellStyle name="Percent 2 3 2_AVA DVA EL" xfId="38731" xr:uid="{D8BB28C2-9663-495D-875D-347E182EAB19}"/>
    <cellStyle name="Percent 2 3 3" xfId="38732" xr:uid="{69560350-4F58-44CA-AFD0-1BF8B2F8CE84}"/>
    <cellStyle name="Percent 2 3 3 2" xfId="38733" xr:uid="{EB863402-5E3C-432B-AAA5-2C712BB84FBC}"/>
    <cellStyle name="Percent 2 3 3 3" xfId="38734" xr:uid="{04A65E6F-A707-4C88-934A-228961B40043}"/>
    <cellStyle name="Percent 2 3 3_AVA DVA EL" xfId="38735" xr:uid="{42CDB3CB-EECB-4236-93EB-848FE3E08824}"/>
    <cellStyle name="Percent 2 3 4" xfId="38736" xr:uid="{73DD719A-2096-4714-B5DF-58DC7A5DB59D}"/>
    <cellStyle name="Percent 2 3_4Q16" xfId="38737" xr:uid="{E1AE15DC-275B-42B4-88F8-463AC268E341}"/>
    <cellStyle name="Percent 2 4" xfId="38738" xr:uid="{1D62A942-4137-4927-AE25-E9C0B450CA43}"/>
    <cellStyle name="Percent 2 4 2" xfId="38739" xr:uid="{0F6283EF-A9E8-4178-A5B1-60A8CDBAAF2D}"/>
    <cellStyle name="Percent 2 4 2 2" xfId="38740" xr:uid="{A64ABE73-5B70-4B97-ADAF-F1A75EF03B5E}"/>
    <cellStyle name="Percent 2 4 2 3" xfId="38741" xr:uid="{8539BD3E-408E-4CD5-958E-41E8327E38B8}"/>
    <cellStyle name="Percent 2 4 2_AVA DVA EL" xfId="38742" xr:uid="{126D0B56-378E-44B2-A271-B54735ECDE2D}"/>
    <cellStyle name="Percent 2 4 3" xfId="38743" xr:uid="{0F1301AA-4F9F-422E-8C62-FAF5F2E76FF7}"/>
    <cellStyle name="Percent 2 4_AVA DVA EL" xfId="38744" xr:uid="{EF7BD539-2C2B-4C94-9A27-DBA788D9ECEA}"/>
    <cellStyle name="Percent 2 5" xfId="38745" xr:uid="{9F152546-A719-4753-A982-6341D4A1660D}"/>
    <cellStyle name="Percent 2 5 2" xfId="38746" xr:uid="{CF9AEF9E-8E88-4E50-AE01-EAAAE42ED2B2}"/>
    <cellStyle name="Percent 2 5_AVA DVA EL" xfId="38747" xr:uid="{D0074EBF-57B2-4922-8B2B-94D5ED5D269D}"/>
    <cellStyle name="Percent 2 6" xfId="38748" xr:uid="{425D05FA-6A45-4F8F-81BB-8A8B7AFE2707}"/>
    <cellStyle name="Percent 2 6 2" xfId="38749" xr:uid="{5819A18E-EA2B-414C-98EA-2094EE17F6B5}"/>
    <cellStyle name="Percent 2 6 2 2" xfId="38750" xr:uid="{7E9CDE86-4DD0-4BCF-AEB1-E59E98B326DF}"/>
    <cellStyle name="Percent 2 6 2 3" xfId="38751" xr:uid="{F3EBFD50-8986-4B13-8F86-85B3C201EB4C}"/>
    <cellStyle name="Percent 2 6 2_AVA DVA EL" xfId="38752" xr:uid="{0D196382-4E95-4970-989A-6C4D822C79F4}"/>
    <cellStyle name="Percent 2 6 3" xfId="38753" xr:uid="{1643C61B-D85E-46CB-AE14-8E938C42DEF8}"/>
    <cellStyle name="Percent 2 6 3 2" xfId="38754" xr:uid="{3124A253-C9BB-44F0-87F8-CC5A5BB565EC}"/>
    <cellStyle name="Percent 2 6 3 3" xfId="38755" xr:uid="{F9EFDBF7-BFBA-47D3-ACDA-CA4713F9ED74}"/>
    <cellStyle name="Percent 2 6 3_AVA DVA EL" xfId="38756" xr:uid="{32A1BBB1-D762-4FD5-9BD0-12158C627BA0}"/>
    <cellStyle name="Percent 2 6 4" xfId="38757" xr:uid="{B472727A-29F3-48B2-B34A-2DBE56CF638A}"/>
    <cellStyle name="Percent 2 6_AVA DVA EL" xfId="38758" xr:uid="{A69B4F4F-D8D5-40D9-A7AA-1126E2A2171D}"/>
    <cellStyle name="Percent 2 7" xfId="38759" xr:uid="{337C5F06-DDE4-42B6-9C9D-EF8C67919406}"/>
    <cellStyle name="Percent 2 7 2" xfId="38760" xr:uid="{50C219A0-D177-4AE3-8E85-D27A6D33B816}"/>
    <cellStyle name="Percent 2 7 2 2" xfId="38761" xr:uid="{D4F024F8-976B-498D-953A-4FB3911E0B6A}"/>
    <cellStyle name="Percent 2 7 2 3" xfId="38762" xr:uid="{3B566C22-D07E-4DB3-B56F-9C06EB501264}"/>
    <cellStyle name="Percent 2 7 2_AVA DVA EL" xfId="38763" xr:uid="{1CC9732B-2F2B-4764-82A6-FE536CCFD2A2}"/>
    <cellStyle name="Percent 2 7 3" xfId="38764" xr:uid="{99659348-A281-4FBA-AE32-2489BCC386F4}"/>
    <cellStyle name="Percent 2 7_AVA DVA EL" xfId="38765" xr:uid="{CD6B91F5-923A-44C1-AD4F-8A8F742A3E30}"/>
    <cellStyle name="Percent 2 8" xfId="38766" xr:uid="{6686A656-BC87-4CD4-A17D-B389177FEE8C}"/>
    <cellStyle name="Percent 2 8 2" xfId="38767" xr:uid="{E42A8ECE-1C67-4231-BC73-9A4AA03D3FAB}"/>
    <cellStyle name="Percent 2 8 2 2" xfId="38768" xr:uid="{0C041B15-22E7-47DB-825E-0C5FC780E1A9}"/>
    <cellStyle name="Percent 2 8 2 3" xfId="38769" xr:uid="{AC293111-622D-4F8C-BFBF-03CD4C0034D3}"/>
    <cellStyle name="Percent 2 8 2_AVA DVA EL" xfId="38770" xr:uid="{7D1ABBDC-CFA9-4E98-A698-8E3001AFFF55}"/>
    <cellStyle name="Percent 2 8 3" xfId="38771" xr:uid="{478997FE-921D-472A-A064-1FA9E8A4130A}"/>
    <cellStyle name="Percent 2 8 3 2" xfId="38772" xr:uid="{2CE0A957-757E-4372-A211-5E9285F08A3D}"/>
    <cellStyle name="Percent 2 8 3 3" xfId="38773" xr:uid="{9CE40CA6-D220-42AF-9B35-43254548A20E}"/>
    <cellStyle name="Percent 2 8 3_AVA DVA EL" xfId="38774" xr:uid="{66623DB3-5070-4F0C-8DD4-1F4B90F54A81}"/>
    <cellStyle name="Percent 2 8 4" xfId="38775" xr:uid="{68C681DE-32B9-4F3A-82D3-6CD2B2978A98}"/>
    <cellStyle name="Percent 2 8_AVA DVA EL" xfId="38776" xr:uid="{A5566AE4-69D2-4A8A-903E-26B711E7E137}"/>
    <cellStyle name="Percent 2 9" xfId="38777" xr:uid="{CB0E64AF-0C4D-45CA-9429-5A0A07DD02A9}"/>
    <cellStyle name="Percent 2 9 2" xfId="38778" xr:uid="{D27292DD-BF29-48EC-BD44-038A31BD2FA3}"/>
    <cellStyle name="Percent 2 9 2 2" xfId="38779" xr:uid="{6CA18E7B-6A4A-487B-8259-EC1288A651A1}"/>
    <cellStyle name="Percent 2 9 2 3" xfId="38780" xr:uid="{2FEEDDF8-D955-4551-B6C1-71453C9E3A96}"/>
    <cellStyle name="Percent 2 9 2_AVA DVA EL" xfId="38781" xr:uid="{834166D3-AA10-4895-8370-5B0F622D0703}"/>
    <cellStyle name="Percent 2 9 3" xfId="38782" xr:uid="{4296039F-8C71-4C0A-B677-B2A0C29706C1}"/>
    <cellStyle name="Percent 2 9 3 2" xfId="38783" xr:uid="{5305AE85-7AD5-484E-9FF0-E0C3C3499CBA}"/>
    <cellStyle name="Percent 2 9 3 3" xfId="38784" xr:uid="{7A2C594F-5BEE-4515-903B-9FFF8E18AF9B}"/>
    <cellStyle name="Percent 2 9 3_AVA DVA EL" xfId="38785" xr:uid="{35FB0560-3E7A-4D2C-89E6-B0F0C6A470A4}"/>
    <cellStyle name="Percent 2 9 4" xfId="38786" xr:uid="{E83BFC07-4507-4EB9-B471-3EF2C99A1B67}"/>
    <cellStyle name="Percent 2 9_AVA DVA EL" xfId="38787" xr:uid="{DE6E7032-6323-4513-B8DA-1A5878DFAEC4}"/>
    <cellStyle name="Percent 2_4Q16" xfId="38788" xr:uid="{E4C42476-9EA1-414D-BEA3-7C75664B5FAF}"/>
    <cellStyle name="Percent 3" xfId="8513" xr:uid="{24D46734-9297-4AA9-B9AA-22064F40B5EC}"/>
    <cellStyle name="Percent 3 2" xfId="8514" xr:uid="{03A0C270-EF15-45C0-A836-94EB5629D5F3}"/>
    <cellStyle name="Percent 3 2 2" xfId="38789" xr:uid="{884CA8EC-ACD3-4BD6-B3AE-93046CDBD920}"/>
    <cellStyle name="Percent 3 2_AVA DVA EL" xfId="38790" xr:uid="{982421B3-F804-4D58-A9AC-CFABA29710A8}"/>
    <cellStyle name="Percent 3 3" xfId="38791" xr:uid="{60376AE7-3BD5-4CEA-8809-14865021EC20}"/>
    <cellStyle name="Percent 3 3 2" xfId="38792" xr:uid="{EEBA35C2-6317-478D-92BE-A07C59BAC45B}"/>
    <cellStyle name="Percent 3 3 2 2" xfId="38793" xr:uid="{F945BCCF-914E-4A9B-9DCA-2AE425A6C717}"/>
    <cellStyle name="Percent 3 3 2 3" xfId="38794" xr:uid="{7046A8F8-58E3-4747-B853-01A598344B41}"/>
    <cellStyle name="Percent 3 3 2_AVA DVA EL" xfId="38795" xr:uid="{3DE8D3E1-4934-45C8-8463-639BF6D800F5}"/>
    <cellStyle name="Percent 3 3 3" xfId="38796" xr:uid="{AC5ADF9F-3492-4286-BADE-2722E5D510AE}"/>
    <cellStyle name="Percent 3 3_AVA DVA EL" xfId="38797" xr:uid="{E60B4C3E-B705-4AAD-AC23-255C2723260A}"/>
    <cellStyle name="Percent 3 4" xfId="38798" xr:uid="{71F28C48-366F-4CC0-A278-A55911A62325}"/>
    <cellStyle name="Percent 3_4Q16" xfId="38799" xr:uid="{6A08D456-B6FC-49CB-A976-229E4680FE0E}"/>
    <cellStyle name="Percent 4" xfId="8515" xr:uid="{52982600-64D0-4379-A548-AABF39C7A4B0}"/>
    <cellStyle name="Percent 4 2" xfId="38800" xr:uid="{95D9E097-4D8C-4C74-AD49-CBB9AAD72EE2}"/>
    <cellStyle name="Percent 4 2 2" xfId="38801" xr:uid="{3366AF49-9FFF-4A33-8A1E-46EA1322F688}"/>
    <cellStyle name="Percent 4 2 2 2" xfId="38802" xr:uid="{79704BE6-087C-4C7A-A6A2-33CB2C406C2C}"/>
    <cellStyle name="Percent 4 2 2 3" xfId="38803" xr:uid="{77D347A1-B0ED-4BC4-803B-0A82F4E14622}"/>
    <cellStyle name="Percent 4 2 2_AVA DVA EL" xfId="38804" xr:uid="{2FD15AC0-1C55-40C8-BBBE-5B64495A4AB5}"/>
    <cellStyle name="Percent 4 2 3" xfId="38805" xr:uid="{E68C18AA-86B5-4022-9B5D-2BF98E17E390}"/>
    <cellStyle name="Percent 4 2_AVA DVA EL" xfId="38806" xr:uid="{3AD3B047-A0D3-4409-8156-218B8DC66157}"/>
    <cellStyle name="Percent 4 3" xfId="38807" xr:uid="{F62727C2-D4BC-420D-A5DE-EF7120D5008B}"/>
    <cellStyle name="Percent 4 3 2" xfId="38808" xr:uid="{09D29C0F-C0EE-49C4-8E20-17C3A7C335DC}"/>
    <cellStyle name="Percent 4 3_AVA DVA EL" xfId="38809" xr:uid="{BFE89D51-D581-4D70-9C7A-50E79D89FA41}"/>
    <cellStyle name="Percent 4 4" xfId="38810" xr:uid="{40F7106D-BB58-458B-BB99-DA5D58F249B4}"/>
    <cellStyle name="Percent 4 4 2" xfId="38811" xr:uid="{324BA4AA-E74D-4EB3-9FD2-C12C3D0AEA79}"/>
    <cellStyle name="Percent 4 4_AVA DVA EL" xfId="38812" xr:uid="{E73CEC19-AF8A-40DC-BE67-51C5E55E456F}"/>
    <cellStyle name="Percent 4 5" xfId="38813" xr:uid="{B6EBCC8A-3352-4339-84C2-BBF05B78A7FE}"/>
    <cellStyle name="Percent 4 5 2" xfId="38814" xr:uid="{C1683002-DB3B-46CE-A24B-650D8D9BC887}"/>
    <cellStyle name="Percent 4 5 3" xfId="38815" xr:uid="{3D6C73B5-F7B2-4B58-BEE3-8121A3CE8D02}"/>
    <cellStyle name="Percent 4 5_AVA DVA EL" xfId="38816" xr:uid="{7B7AF16B-709F-41DB-B11E-32E5F67BA240}"/>
    <cellStyle name="Percent 4 6" xfId="38817" xr:uid="{3DDCCC8D-028C-4642-A6DC-DF57DD7BC00E}"/>
    <cellStyle name="Percent 4_4Q16" xfId="38818" xr:uid="{C97B9739-6794-4954-AC69-E814B5D6BB5D}"/>
    <cellStyle name="Percent 5" xfId="8516" xr:uid="{EFB5C91B-E7C0-473D-BA6E-B6AF353E32BA}"/>
    <cellStyle name="Percent 5 2" xfId="38819" xr:uid="{C4EA6227-DFA0-404D-9D4F-A686CAAE9675}"/>
    <cellStyle name="Percent 5 2 2" xfId="38820" xr:uid="{F2A3BC30-6659-486D-A5DC-6C1E3E8E868E}"/>
    <cellStyle name="Percent 5 2_AVA DVA EL" xfId="38821" xr:uid="{F91A77B2-B38C-469D-8A23-D10F593290E4}"/>
    <cellStyle name="Percent 5 3" xfId="38822" xr:uid="{3CF96289-9085-4487-B553-FCC5BF8B184A}"/>
    <cellStyle name="Percent 5 3 2" xfId="38823" xr:uid="{5CD689C8-8C8D-4A05-8AA0-B3B34F8218A8}"/>
    <cellStyle name="Percent 5 3 2 2" xfId="38824" xr:uid="{6D967176-18FD-4C0B-A750-B4874F974E91}"/>
    <cellStyle name="Percent 5 3 2 3" xfId="38825" xr:uid="{BDF993F7-4257-41B6-9A3A-65607133FF1C}"/>
    <cellStyle name="Percent 5 3 2_AVA DVA EL" xfId="38826" xr:uid="{4D3F8E55-7CA1-4F32-BDAA-8F55AAE78F2A}"/>
    <cellStyle name="Percent 5 3 3" xfId="38827" xr:uid="{C058EE7F-AFA8-4AA0-A01A-FC325E3F0C19}"/>
    <cellStyle name="Percent 5 3_AVA DVA EL" xfId="38828" xr:uid="{859FB7A9-1AD6-428F-B7C2-7B03C35D8CFC}"/>
    <cellStyle name="Percent 5 4" xfId="38829" xr:uid="{028ED442-80CF-42D9-9388-4FA41D299B0F}"/>
    <cellStyle name="Percent 5_4Q16" xfId="38830" xr:uid="{022A1F7E-D3E0-4CC6-B5B9-AFD5BC0C33A7}"/>
    <cellStyle name="Percent 6" xfId="8517" xr:uid="{A2676748-5916-4957-9945-F1906BA8D9FB}"/>
    <cellStyle name="Percent 6 2" xfId="38831" xr:uid="{ABF41991-7CBD-4692-8118-7DC84D1A3F7F}"/>
    <cellStyle name="Percent 6 2 2" xfId="38832" xr:uid="{1353BB7A-02F9-444B-BAFB-84FE5DE8C25E}"/>
    <cellStyle name="Percent 6 2 2 2" xfId="38833" xr:uid="{9EAB7A4B-DF86-4D50-BF46-664249CA5CE6}"/>
    <cellStyle name="Percent 6 2 2 3" xfId="38834" xr:uid="{610DA745-F26F-4292-8E88-DADD7FA61ECA}"/>
    <cellStyle name="Percent 6 2 2_AVA DVA EL" xfId="38835" xr:uid="{7F847534-20A4-4C73-8D93-2D0119F6ADC3}"/>
    <cellStyle name="Percent 6 2 3" xfId="38836" xr:uid="{75863CBC-3BDA-405F-B1CD-9CA3A13DD7F0}"/>
    <cellStyle name="Percent 6 2_AVA DVA EL" xfId="38837" xr:uid="{A3866336-E674-40EC-AD38-CB57372D63FF}"/>
    <cellStyle name="Percent 6 3" xfId="38838" xr:uid="{36C245B7-E884-4E86-AD26-952F8BBCF7BB}"/>
    <cellStyle name="Percent 6 3 2" xfId="38839" xr:uid="{3B72140D-F464-4B70-8FB7-53684DAA5B9D}"/>
    <cellStyle name="Percent 6 3 2 2" xfId="38840" xr:uid="{6D346F9B-88F0-4DAC-94DC-D16A4D2002B4}"/>
    <cellStyle name="Percent 6 3 2 3" xfId="38841" xr:uid="{EF00B3F3-60C0-490C-8B38-8402B71793E9}"/>
    <cellStyle name="Percent 6 3 2_AVA DVA EL" xfId="38842" xr:uid="{2FA393C1-C425-48C4-8570-51B60393966B}"/>
    <cellStyle name="Percent 6 3 3" xfId="38843" xr:uid="{9799AF16-9E80-4A7D-B43E-EB63B2C8AEF6}"/>
    <cellStyle name="Percent 6 3_AVA DVA EL" xfId="38844" xr:uid="{1A856C87-125A-47B1-9336-88524A0D3F17}"/>
    <cellStyle name="Percent 6 4" xfId="38845" xr:uid="{B025D393-C5B4-4578-9A85-70E20AAABD40}"/>
    <cellStyle name="Percent 6 4 2" xfId="38846" xr:uid="{8E49120B-5C96-4D39-B731-AE9DAB1ACE2F}"/>
    <cellStyle name="Percent 6 4 3" xfId="38847" xr:uid="{9FFCB2EE-73EC-4C86-9043-9A5B038DAA6D}"/>
    <cellStyle name="Percent 6 4_AVA DVA EL" xfId="38848" xr:uid="{EF55AD68-31B7-47A8-97AC-1D65F60B191B}"/>
    <cellStyle name="Percent 6 5" xfId="38849" xr:uid="{46E8A17D-0C0A-467C-8B97-E039B299F9AB}"/>
    <cellStyle name="Percent 6 5 2" xfId="38850" xr:uid="{B5DA4F34-2CE2-4711-BCF8-1C5ABB763284}"/>
    <cellStyle name="Percent 6 5 3" xfId="38851" xr:uid="{A1F10D00-FF00-4274-BF1B-C92461AC55E2}"/>
    <cellStyle name="Percent 6 5_AVA DVA EL" xfId="38852" xr:uid="{22C45C0C-C88A-438C-8AAD-8D21B32F3231}"/>
    <cellStyle name="Percent 6 6" xfId="38853" xr:uid="{EAC0F610-685C-4935-A634-E03E1C6C3B93}"/>
    <cellStyle name="Percent 6 6 2" xfId="38854" xr:uid="{86066E21-80AD-4A1B-AEED-C2E3176EB215}"/>
    <cellStyle name="Percent 6 6 3" xfId="38855" xr:uid="{45716720-48F7-4353-94D8-DC002498E4AF}"/>
    <cellStyle name="Percent 6 6_AVA DVA EL" xfId="38856" xr:uid="{9CD91DB1-83B4-4F09-8244-B77CAC3AF181}"/>
    <cellStyle name="Percent 6 7" xfId="38857" xr:uid="{98B89B47-9A3A-4E69-A8CD-B236E8565A6B}"/>
    <cellStyle name="Percent 6 7 2" xfId="38858" xr:uid="{5CF646F1-F9D2-4864-AD2F-A4BDD7C807E9}"/>
    <cellStyle name="Percent 6 7 3" xfId="38859" xr:uid="{4BFAA052-05D9-4E68-9BD3-92E89421808E}"/>
    <cellStyle name="Percent 6 7_AVA DVA EL" xfId="38860" xr:uid="{931C65A3-F6F6-4016-BFB9-2BB9B33A446F}"/>
    <cellStyle name="Percent 6 8" xfId="38861" xr:uid="{935BB0BA-674D-4A18-98EE-4600C90642DD}"/>
    <cellStyle name="Percent 6 8 2" xfId="38862" xr:uid="{7AC33E2D-1C49-46BB-80D8-CCBBEE94DE83}"/>
    <cellStyle name="Percent 6 8 3" xfId="38863" xr:uid="{C31E7811-9FEB-4A46-B22E-22507E0F2F24}"/>
    <cellStyle name="Percent 6 8_AVA DVA EL" xfId="38864" xr:uid="{7E4386EA-B1B9-48C0-8985-7B7BB650E3E3}"/>
    <cellStyle name="Percent 6 9" xfId="38865" xr:uid="{85E15577-C881-4B38-84B7-03027B76ED14}"/>
    <cellStyle name="Percent 6_4Q16" xfId="38866" xr:uid="{663CCF88-A4E1-4327-A653-767550E06EB6}"/>
    <cellStyle name="Percent 7" xfId="8518" xr:uid="{2601C180-06DF-49E9-A571-3452C46FFA8A}"/>
    <cellStyle name="Percent 7 2" xfId="38867" xr:uid="{BEBDC85E-FE12-493E-8DAD-4E3D3CBE98F0}"/>
    <cellStyle name="Percent 7 3" xfId="38868" xr:uid="{B722A196-67C2-4108-99E8-B1850458B245}"/>
    <cellStyle name="Percent 7_AVA DVA EL" xfId="38869" xr:uid="{1EF5BF35-7404-4473-A76F-2D48C2F9EE69}"/>
    <cellStyle name="Percent 8" xfId="8519" xr:uid="{D902E4FC-096A-43A0-A1DD-C8877784FBC5}"/>
    <cellStyle name="Percent 8 2" xfId="38870" xr:uid="{24737DBF-5DE8-410A-96E8-D415B8397B78}"/>
    <cellStyle name="Percent 8 3" xfId="38871" xr:uid="{4AC15FFB-058C-42A2-A3BC-AC530661906C}"/>
    <cellStyle name="Percent 8_AVA DVA EL" xfId="38872" xr:uid="{25AE97D7-8423-4DF0-A2D5-DC08DA6D42D7}"/>
    <cellStyle name="Percent 9" xfId="8520" xr:uid="{5918CB0E-2BE1-485A-AF3B-1CA75CD9E01B}"/>
    <cellStyle name="Percent 9 2" xfId="38873" xr:uid="{21A90023-D435-42E9-B0FD-3E365A5DF6D6}"/>
    <cellStyle name="Percent 9 3" xfId="38874" xr:uid="{57BFF5F2-1FC8-44CC-9BA0-1B07BE5CEBC0}"/>
    <cellStyle name="Percent 9_AVA DVA EL" xfId="38875" xr:uid="{4DF58240-C50F-4EB1-B75B-FEDA1F4BDFBB}"/>
    <cellStyle name="Percent Hard" xfId="8521" xr:uid="{0F6A2A5F-6C53-4F97-AF89-2A322894E3BB}"/>
    <cellStyle name="Percent Hard 2" xfId="8522" xr:uid="{A7244896-1FBD-4635-BB74-48FDE2B64586}"/>
    <cellStyle name="Percent Hard 2 2" xfId="38876" xr:uid="{8E95F181-A5DF-47A7-9D93-A36E69137121}"/>
    <cellStyle name="Percent Hard 2 3" xfId="38877" xr:uid="{C5DF9C66-9BD2-445A-9864-895EFE1A62EC}"/>
    <cellStyle name="Percent Hard 2_AVA DVA EL" xfId="38878" xr:uid="{995CF9B0-D637-434E-8A69-B39170536F72}"/>
    <cellStyle name="Percent Hard 3" xfId="38879" xr:uid="{CF8AF754-683B-486E-B7EB-9D2662CDCD99}"/>
    <cellStyle name="Percent Hard 4" xfId="38880" xr:uid="{48C14E67-3827-4CA8-8ED5-2FB7BD1C1F98}"/>
    <cellStyle name="Percent Hard_AVA DVA EL" xfId="38881" xr:uid="{D713D9D8-BE1F-42E5-B942-0F4AF8411574}"/>
    <cellStyle name="Percent*" xfId="8523" xr:uid="{FCEDEE34-7818-4AFB-AED9-97D7484C33AD}"/>
    <cellStyle name="Percent* 2" xfId="38882" xr:uid="{2AE2FFB2-F02C-4184-A55C-DA925A209270}"/>
    <cellStyle name="Percent* 3" xfId="38883" xr:uid="{BCA44B02-CC26-43F3-80A9-ADD4F9F2C00E}"/>
    <cellStyle name="Percent*_AVA DVA EL" xfId="38884" xr:uid="{C26499C8-9039-4977-8B9E-E199617E4883}"/>
    <cellStyle name="Percent_Cap.adeq" xfId="41867" xr:uid="{DBE4A1C3-EB77-483A-868E-D278A8C1F89D}"/>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885" xr:uid="{9628A993-D0D1-4BEE-AD86-CC890A9693C2}"/>
    <cellStyle name="Porcentual 2 2" xfId="38886" xr:uid="{157FBA77-8D47-4C9F-A757-9833C514BB88}"/>
    <cellStyle name="Porcentual 2 2 2" xfId="38887" xr:uid="{530E2CB3-D439-47FC-9380-3A5A0A1851D0}"/>
    <cellStyle name="Porcentual 2 2 2 2" xfId="38888" xr:uid="{BBD5A22A-89F4-4DC6-97C0-997ED551E329}"/>
    <cellStyle name="Porcentual 2 2 2_AVA DVA EL" xfId="38889" xr:uid="{DB914C9C-06A5-4D63-B65A-D361DCF1356A}"/>
    <cellStyle name="Porcentual 2 2 3" xfId="38890" xr:uid="{3978BF94-B18B-4918-8519-74BE69688A01}"/>
    <cellStyle name="Porcentual 2 2 3 2" xfId="38891" xr:uid="{256B3F38-EC78-4965-B83F-91C85EFE7130}"/>
    <cellStyle name="Porcentual 2 2 3_AVA DVA EL" xfId="38892" xr:uid="{DE8C17F2-B4AE-4203-960D-4A43AEA47A5B}"/>
    <cellStyle name="Porcentual 2 2 4" xfId="38893" xr:uid="{031EEA6B-662C-4FAD-8545-FFA063E6BF7B}"/>
    <cellStyle name="Porcentual 2 2_4Q16" xfId="38894" xr:uid="{FF7E709A-4443-4215-BD11-D817ACEA75E3}"/>
    <cellStyle name="Porcentual 2 3" xfId="38895" xr:uid="{A07BB169-7C96-477F-990E-B2343379DB35}"/>
    <cellStyle name="Porcentual 2 3 2" xfId="38896" xr:uid="{89FC68C3-8AA8-4E16-9D19-00FAE6724E79}"/>
    <cellStyle name="Porcentual 2 3_AVA DVA EL" xfId="38897" xr:uid="{46F85F72-D403-423F-94FF-195C54B5B335}"/>
    <cellStyle name="Porcentual 2 4" xfId="38898" xr:uid="{6A4071E7-6BEE-49C8-8BD2-862E157EF89F}"/>
    <cellStyle name="Porcentual 2 4 2" xfId="38899" xr:uid="{DFA4D116-E2AF-46F3-B604-6E99730C1CF8}"/>
    <cellStyle name="Porcentual 2 4_AVA DVA EL" xfId="38900" xr:uid="{ED05D0BF-4023-444E-8BFE-0CA36B92864C}"/>
    <cellStyle name="Porcentual 2 5" xfId="38901" xr:uid="{B8FE37BD-F61B-4943-9DBF-AF0CCB9503D7}"/>
    <cellStyle name="Porcentual 2_4Q16" xfId="38902" xr:uid="{0DB09A00-4991-4633-85FD-D65FDEC6979A}"/>
    <cellStyle name="Price" xfId="8528" xr:uid="{D5CFFEE3-78A6-41D5-8F2A-0B1FC8626BD8}"/>
    <cellStyle name="Price 2" xfId="38903" xr:uid="{D3B2C8A6-B9F2-49FB-A4FC-DEF99395F164}"/>
    <cellStyle name="Price_AVA DVA EL" xfId="38904" xr:uid="{30D62F62-AC49-4173-96F5-71AEC759D024}"/>
    <cellStyle name="Profit figure" xfId="8529" xr:uid="{514717BC-683E-448C-A40C-27196D9D6083}"/>
    <cellStyle name="Profit figure 2" xfId="8530" xr:uid="{13A9ACAE-5322-4053-A869-DE9FE0AAEE79}"/>
    <cellStyle name="Profit figure 2 2" xfId="38905" xr:uid="{77359852-71C0-4BDE-8E67-617DE9851759}"/>
    <cellStyle name="Profit figure 2 3" xfId="38906" xr:uid="{0305C206-6DEB-410E-AB61-31C935659CA4}"/>
    <cellStyle name="Profit figure 2_AVA DVA EL" xfId="38907" xr:uid="{4DB5D754-CD60-4381-BF0F-288215FCE726}"/>
    <cellStyle name="Profit figure 3" xfId="38908" xr:uid="{BCF7FBA6-403E-4657-BE82-00C8EA71883C}"/>
    <cellStyle name="Profit figure 4" xfId="38909" xr:uid="{CB38DD1D-723D-47A7-A853-A4296B190052}"/>
    <cellStyle name="Profit figure_3. Chng in credit spreads" xfId="8531" xr:uid="{F6F42D4F-1022-4D28-8028-12FFEE7A82C4}"/>
    <cellStyle name="Prosent" xfId="38910"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665"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666"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667"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668" xr:uid="{AD553515-8BAA-4477-BF4B-43C8F3C1FCF7}"/>
    <cellStyle name="Prosent 2 5 8" xfId="41669" xr:uid="{3127454C-A6C6-4DEE-8326-B87BD4CB5C4C}"/>
    <cellStyle name="Prosent 2 5 9" xfId="41670" xr:uid="{20A3775B-57F3-40F4-B1CE-6CFDBFE8C2C1}"/>
    <cellStyle name="Prosent 2 5_3. Chng in credit spreads" xfId="8901" xr:uid="{ED52BA49-1BBA-43A3-80A3-F8495C7C49F0}"/>
    <cellStyle name="Prosent 2 6" xfId="8902" xr:uid="{7EF6DC57-3C01-4C07-ABE2-FBDB06030684}"/>
    <cellStyle name="Prosent 2 6 10" xfId="41671"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672" xr:uid="{2A4EE8EF-2913-4300-ACBB-24BCBD6B5A16}"/>
    <cellStyle name="Prosent 2 6 8" xfId="41673" xr:uid="{59366DF5-0DEE-4AC8-99AA-8D4CDAE5910D}"/>
    <cellStyle name="Prosent 2 6 9" xfId="41674"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22" xfId="42733" xr:uid="{C7C6CA43-5DD8-43A0-910F-CDD2E97574FB}"/>
    <cellStyle name="Prosent 23" xfId="42771" xr:uid="{B2A36179-AB1F-4D5F-B666-F79921A9D71C}"/>
    <cellStyle name="Prosent 24" xfId="42809" xr:uid="{39E40245-4A01-4D98-B9AA-1F4F20B23E49}"/>
    <cellStyle name="Prosent 3" xfId="8964" xr:uid="{C85E4CD8-449E-4F86-89BE-8C246E260E5B}"/>
    <cellStyle name="Prosent 3 2" xfId="8965" xr:uid="{8E605218-E9C8-4A72-A78D-FEFF8F8BDB4C}"/>
    <cellStyle name="Prosent 3 2 2" xfId="8966" xr:uid="{BA0C69DD-D09E-4112-A138-859706E081C6}"/>
    <cellStyle name="Prosent 3 2 2 2" xfId="38911" xr:uid="{4AB156B6-D7DB-491A-A09E-5A4ADB75C897}"/>
    <cellStyle name="Prosent 3 2 2 3" xfId="38912" xr:uid="{20016D1D-CEEC-4F49-8033-5CB0B926BDBE}"/>
    <cellStyle name="Prosent 3 2 2_AVA DVA EL" xfId="38913"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14" xr:uid="{12762C7D-02E2-4C46-8EEB-173AAD7F669E}"/>
    <cellStyle name="Prosent 3 4 3" xfId="38915" xr:uid="{AC4EF5C3-186D-4D3D-86B7-B0D991D9F359}"/>
    <cellStyle name="Prosent 3 4_AVA DVA EL" xfId="38916" xr:uid="{5A2CB4F6-3CBC-4681-9BA0-ABEF68D1459E}"/>
    <cellStyle name="Prosent 3 5" xfId="38917"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18" xr:uid="{64D021E2-CD71-467A-9FBF-630F584A0A04}"/>
    <cellStyle name="Prosent 4 3_AVA DVA EL" xfId="38919" xr:uid="{19BED123-2794-434D-9E27-D425AC13F500}"/>
    <cellStyle name="Prosent 4 4" xfId="38920" xr:uid="{483D7881-FA1C-4348-981C-683D13F5D448}"/>
    <cellStyle name="Prosent 4 4 2" xfId="38921" xr:uid="{2BBBC8F1-027B-471D-BBB5-D4C46041F987}"/>
    <cellStyle name="Prosent 4 4_AVA DVA EL" xfId="38922" xr:uid="{40F9C51A-849E-42E2-93F9-C2A790E898ED}"/>
    <cellStyle name="Prosent 4 5" xfId="38923" xr:uid="{E8075E3F-DEFF-4376-8AD6-E8C97DA99A18}"/>
    <cellStyle name="Prosent 4 5 2" xfId="38924" xr:uid="{ABCC1165-026D-4CD6-8D13-634349AA9D8E}"/>
    <cellStyle name="Prosent 4 5 3" xfId="38925" xr:uid="{39A0D314-D0EB-4C76-995F-3921B18909D9}"/>
    <cellStyle name="Prosent 4 5_AVA DVA EL" xfId="38926" xr:uid="{F87C2B9A-EF46-4124-B380-7963EF1FB49C}"/>
    <cellStyle name="Prosent 4 6" xfId="38927" xr:uid="{A9518BD4-2B28-441B-A335-02D279379FAF}"/>
    <cellStyle name="Prosent 4 6 2" xfId="38928" xr:uid="{6120E431-E41A-4590-99E2-4737F0D1C2C4}"/>
    <cellStyle name="Prosent 4 6 3" xfId="38929" xr:uid="{C8459497-963D-4DEB-8BEF-ECD79C507A10}"/>
    <cellStyle name="Prosent 4 6_AVA DVA EL" xfId="38930" xr:uid="{B28C5CC1-3E37-49BE-9758-D32CD5F4F6E2}"/>
    <cellStyle name="Prosent 4 7" xfId="38931"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32" xr:uid="{8480DBEE-BAD3-4832-B2E4-0B3071F16651}"/>
    <cellStyle name="Prosent 5 2 2_AVA DVA EL" xfId="38933" xr:uid="{A49EA87F-9F42-42B4-BB67-46FFAA833918}"/>
    <cellStyle name="Prosent 5 2 3" xfId="38934" xr:uid="{822F529F-CD53-4BB3-9ADA-11734ED60578}"/>
    <cellStyle name="Prosent 5 2_3. Chng in credit spreads" xfId="8985" xr:uid="{F36C8242-C53E-4ADE-8478-5D8A9250AB61}"/>
    <cellStyle name="Prosent 5 3" xfId="8986" xr:uid="{DF454438-A1F3-4B4B-9B27-81511BDF4038}"/>
    <cellStyle name="Prosent 5 3 2" xfId="38935" xr:uid="{4089B128-A444-41D1-B5D3-4484BAC2E8FF}"/>
    <cellStyle name="Prosent 5 3 3" xfId="41675" xr:uid="{4957E527-DB6F-4CBF-94B4-FA53892F9C43}"/>
    <cellStyle name="Prosent 5 3_AVA DVA EL" xfId="38936" xr:uid="{5072941B-D0AD-42C2-A2B3-F068445EFD3A}"/>
    <cellStyle name="Prosent 5 4" xfId="8987" xr:uid="{9967539A-0DD3-42A0-8AB9-DB5B78987A20}"/>
    <cellStyle name="Prosent 5 4 2" xfId="38937" xr:uid="{AD46FF8C-6E54-45E0-AFD7-6968EF03753C}"/>
    <cellStyle name="Prosent 5 4_AVA DVA EL" xfId="38938" xr:uid="{D05D5DB6-343C-49E1-9293-DC11F10BBB83}"/>
    <cellStyle name="Prosent 5 5" xfId="38939"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40" xr:uid="{CD5E1337-9884-4CA0-9867-DC645F42A543}"/>
    <cellStyle name="Prosent 6 2 2 2" xfId="38941" xr:uid="{7E0A8AB5-4C24-45F8-BB53-944411E67410}"/>
    <cellStyle name="Prosent 6 2 2_AVA DVA EL" xfId="38942" xr:uid="{C26D4091-6345-4305-99E9-E539EBA126F8}"/>
    <cellStyle name="Prosent 6 2 3" xfId="38943" xr:uid="{40564DAA-BB39-4B85-ADEB-287D357ABA55}"/>
    <cellStyle name="Prosent 6 2_4Q16" xfId="38944" xr:uid="{D1FAFF9B-F8B3-47AB-9F4B-58C06BB25D99}"/>
    <cellStyle name="Prosent 6 3" xfId="38945" xr:uid="{B5102245-8217-42A8-9EA6-6A0B832FC27C}"/>
    <cellStyle name="Prosent 6 3 2" xfId="38946" xr:uid="{F6376251-226B-4929-A14E-AF177A20C543}"/>
    <cellStyle name="Prosent 6 3 2 2" xfId="38947" xr:uid="{36D08928-85AC-4120-9A9A-4791722E4965}"/>
    <cellStyle name="Prosent 6 3 2_AVA DVA EL" xfId="38948" xr:uid="{C9CCCC7C-3D92-4A9A-A748-4F9F97AC65F2}"/>
    <cellStyle name="Prosent 6 3 3" xfId="38949" xr:uid="{62A9EDCA-E447-4A6E-89D7-87B054F70CA5}"/>
    <cellStyle name="Prosent 6 3_4Q16" xfId="38950" xr:uid="{9A57D4EF-D9F7-4E98-87C2-525FEF32A3A4}"/>
    <cellStyle name="Prosent 6 4" xfId="38951" xr:uid="{CD070FD6-6305-4C73-A9D7-868E9C1CE604}"/>
    <cellStyle name="Prosent 6 4 2" xfId="38952" xr:uid="{59A9CB86-8250-4991-9E24-48F403BEB9D5}"/>
    <cellStyle name="Prosent 6 4 2 2" xfId="38953" xr:uid="{514385D4-F737-46DD-AD80-FD1A673B5A15}"/>
    <cellStyle name="Prosent 6 4 2_AVA DVA EL" xfId="38954" xr:uid="{F396E6FB-B4AC-42D5-A80E-366CCCF0BC89}"/>
    <cellStyle name="Prosent 6 4 3" xfId="38955" xr:uid="{14A58BB9-5F6E-4EC0-9374-09FAD5C8E23D}"/>
    <cellStyle name="Prosent 6 4_4Q16" xfId="38956" xr:uid="{288432B1-2D52-4700-A606-1CCE482068AF}"/>
    <cellStyle name="Prosent 6 5" xfId="38957" xr:uid="{27E3C0B7-128E-4951-82C1-6477D26862AE}"/>
    <cellStyle name="Prosent 6 5 2" xfId="38958" xr:uid="{7F9BB9FE-A2D3-45DB-A17B-CF2B44F1342F}"/>
    <cellStyle name="Prosent 6 5_AVA DVA EL" xfId="38959" xr:uid="{0908E23C-0E8D-4B40-9721-BF624798FE04}"/>
    <cellStyle name="Prosent 6 6" xfId="38960" xr:uid="{E2614B88-02C2-40DA-9A9C-CE0C628FA590}"/>
    <cellStyle name="Prosent 6 6 2" xfId="38961" xr:uid="{981EDCE2-46CA-4712-83BC-289A3FE2EEC6}"/>
    <cellStyle name="Prosent 6 6 3" xfId="38962" xr:uid="{C93F65DA-96CC-4B93-B4D8-139785C89C82}"/>
    <cellStyle name="Prosent 6 6_AVA DVA EL" xfId="38963" xr:uid="{3C69C3DE-1188-40B3-B0A8-46B20267112B}"/>
    <cellStyle name="Prosent 6 7" xfId="38964" xr:uid="{D89A73CE-57BC-4654-9BE4-FA4FF57E352C}"/>
    <cellStyle name="Prosent 6 8" xfId="41676"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8965" xr:uid="{B27F8DD1-6FE7-447F-B0A2-DC320698D62C}"/>
    <cellStyle name="Prosent 7 2 2_AVA DVA EL" xfId="38966" xr:uid="{67A014E8-8732-49F2-A5DB-D0517A91C915}"/>
    <cellStyle name="Prosent 7 2 3" xfId="38967" xr:uid="{DD6AABB6-7A21-4D7F-8423-AC5D9ABBD422}"/>
    <cellStyle name="Prosent 7 2_3. Chng in credit spreads" xfId="8995" xr:uid="{12C3E9D7-648F-43D0-B941-00B825427526}"/>
    <cellStyle name="Prosent 7 3" xfId="8996" xr:uid="{83B047F3-5D1E-4731-9927-7FC410D581B4}"/>
    <cellStyle name="Prosent 7 3 2" xfId="38968" xr:uid="{C3A222A3-4C68-4F9C-AF67-0A390D14B241}"/>
    <cellStyle name="Prosent 7 3_AVA DVA EL" xfId="38969"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8970" xr:uid="{01F8FA33-8F69-4DF4-941E-F208B665A3BA}"/>
    <cellStyle name="Prosent 9 2_AVA DVA EL" xfId="38971" xr:uid="{DE3851C6-BF66-407C-B747-E3D5CB7718DE}"/>
    <cellStyle name="Prosent 9 3" xfId="9008" xr:uid="{84DA57A6-B722-4450-9791-2EE092818493}"/>
    <cellStyle name="Prosent 9 4" xfId="9009" xr:uid="{08C413C2-F23D-48EA-B023-184EB001CC19}"/>
    <cellStyle name="Prosent 9 5" xfId="41677" xr:uid="{5D535BDE-9A23-4727-BA2E-FC42400CE9FC}"/>
    <cellStyle name="Prosent 9_3. Chng in credit spreads" xfId="9010" xr:uid="{CA7BB379-5BC2-4A17-9618-BC221BAC07BA}"/>
    <cellStyle name="Prosent_Cap.adeq" xfId="41923" xr:uid="{F7EA2489-3C58-42EB-BFC8-8F4ABC81ABD6}"/>
    <cellStyle name="Prozent 2" xfId="38972" xr:uid="{ECF8B6F1-591E-4F1E-B0A8-EA5BB7904BFE}"/>
    <cellStyle name="Prozent 2 2" xfId="38973" xr:uid="{120D6A0D-0AD7-4F5C-B4A5-8CE62E1748B1}"/>
    <cellStyle name="Prozent 2 2 2" xfId="38974" xr:uid="{73A1F7A6-5951-4998-BECE-AADBB8219389}"/>
    <cellStyle name="Prozent 2 2_AVA DVA EL" xfId="38975" xr:uid="{0036BA4B-9054-4E58-97EE-040F6BD3F5A0}"/>
    <cellStyle name="Prozent 2 3" xfId="38976" xr:uid="{7D622AC3-6156-4589-A64E-E9D1733D52F2}"/>
    <cellStyle name="Prozent 2 3 2" xfId="38977" xr:uid="{9027432B-DAC2-466B-870B-0991674FC675}"/>
    <cellStyle name="Prozent 2 3_AVA DVA EL" xfId="38978" xr:uid="{6D3AB3F8-2871-460F-B0C6-F6D3B8F9B2E6}"/>
    <cellStyle name="Prozent 2 4" xfId="38979" xr:uid="{3E05EF63-7E7E-46D7-B557-C280F2B286A2}"/>
    <cellStyle name="Prozent 2_4Q16" xfId="38980" xr:uid="{6F38873D-D7A6-414F-9EE4-5383FEEDA07C}"/>
    <cellStyle name="Rad" xfId="38981" xr:uid="{F3116660-EA3D-4068-88D0-D07C7EB1E024}"/>
    <cellStyle name="Rad 2" xfId="38982" xr:uid="{0DA76DCD-4A3F-40AE-9FA5-8EEC73364E8F}"/>
    <cellStyle name="Rad 2 2" xfId="38983" xr:uid="{8A2B313B-EEC2-41ED-A2D9-5201ECD6A3CA}"/>
    <cellStyle name="Rad 2_AVA DVA EL" xfId="38984" xr:uid="{FBE703B3-FD71-493D-9E72-0D4681292C37}"/>
    <cellStyle name="Rad 3" xfId="38985" xr:uid="{7BA61332-EC3C-4FA5-B78C-84EA1B143AA1}"/>
    <cellStyle name="Rad_4Q16" xfId="38986" xr:uid="{BE2FEC99-370C-469F-BB0E-44A3EFB440B9}"/>
    <cellStyle name="Radrubrik" xfId="9011" xr:uid="{0816D789-ABC6-46F7-ACBC-CD8EBAAC472C}"/>
    <cellStyle name="Radrubrik 2" xfId="38987" xr:uid="{DDFEBBF0-0C35-4900-A2B3-A2A1068E9E1D}"/>
    <cellStyle name="Radrubrik 3" xfId="38988" xr:uid="{B922A5CA-6930-4BE8-A94A-64327FA33273}"/>
    <cellStyle name="Radrubrik_AVA DVA EL" xfId="38989" xr:uid="{5E7788D3-7719-4EE4-A8D7-CA1BBB001D36}"/>
    <cellStyle name="Radtext" xfId="9012" xr:uid="{65EDA57A-E7A6-4F0C-BE3A-0367224DA3B2}"/>
    <cellStyle name="Radtext 2" xfId="38990" xr:uid="{37D733A6-19E9-4645-A6B0-D327524F8F5B}"/>
    <cellStyle name="Radtext 3" xfId="38991" xr:uid="{E0CDDE39-ACBA-43AC-BAD7-8634554C450B}"/>
    <cellStyle name="Radtext_AVA DVA EL" xfId="38992"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678"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679" xr:uid="{ABF2B979-90A3-4404-8453-EADC6F122CF9}"/>
    <cellStyle name="RaekkeNiv1 3_Avstem DM og grunnlag" xfId="41680"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681"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682" xr:uid="{EEE919B9-9DAC-4E01-BD06-33767230BC9E}"/>
    <cellStyle name="RaekkeNiv2 3_Avstem DM og grunnlag" xfId="41683"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684"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685" xr:uid="{EFD6FEB5-3B21-4A8A-87CB-C93C364486E8}"/>
    <cellStyle name="RaekkeNiv3 3_Avstem DM og grunnlag" xfId="41686"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687"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688" xr:uid="{AD8F0B73-3399-4DE3-9AEE-AD4C721284B5}"/>
    <cellStyle name="RaekkeNiv4 3_Avstem DM og grunnlag" xfId="41689"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8993" xr:uid="{2C541588-F46F-4684-99AF-F7A92E93937A}"/>
    <cellStyle name="Ratio 3" xfId="38994" xr:uid="{CE624D6B-C816-440D-9652-1D34B5A7501F}"/>
    <cellStyle name="Ratio_AVA DVA EL" xfId="38995" xr:uid="{D4606192-3524-4CE8-AF9F-BDE8B355535E}"/>
    <cellStyle name="Resultat" xfId="9074" xr:uid="{383A52A7-2629-4581-AC5C-F9A0BD979810}"/>
    <cellStyle name="Resultat 2" xfId="38996" xr:uid="{3F0CF442-0C4F-4DAB-A659-1A6A3C1E4302}"/>
    <cellStyle name="Resultat 3" xfId="38997" xr:uid="{D9C72A5B-33D8-4E80-B9A6-54F729A09CAD}"/>
    <cellStyle name="Resultat_AVA DVA EL" xfId="38998"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690"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8999" xr:uid="{9D972D1E-DEFE-4807-94D3-871D638C57D4}"/>
    <cellStyle name="Reuters Cells 3 2 3" xfId="39000" xr:uid="{DE19FFA6-ECFE-413B-AC53-2D115CE8F43B}"/>
    <cellStyle name="Reuters Cells 3 2_AVA DVA EL" xfId="39001" xr:uid="{6F06F858-6C2A-4050-938C-045B77D7ED39}"/>
    <cellStyle name="Reuters Cells 3 3" xfId="39002" xr:uid="{3F7E817B-0E93-4DBB-915C-873E9A04BBFE}"/>
    <cellStyle name="Reuters Cells 3 4" xfId="39003" xr:uid="{8DD3E316-FCF1-4A1D-B618-5E8ED69941AB}"/>
    <cellStyle name="Reuters Cells 3_3. Chng in credit spreads" xfId="9082" xr:uid="{E7D7CFEE-F281-47D8-B62A-B469F0003700}"/>
    <cellStyle name="Reuters Cells 4" xfId="39004" xr:uid="{7A0E3566-0EDA-4A0F-B7DF-F33F426E8B1D}"/>
    <cellStyle name="Reuters Cells_3. Chng in credit spreads" xfId="9083" xr:uid="{FD3F9E50-3E68-4006-9546-B2B95E77CD26}"/>
    <cellStyle name="reviseExposure" xfId="39005" xr:uid="{8E348604-49F7-4018-830F-06A2DFA42707}"/>
    <cellStyle name="Rossz" xfId="39006" xr:uid="{6C01420D-83E3-4EA5-970B-B73B957DD4D5}"/>
    <cellStyle name="Rossz 2" xfId="39007" xr:uid="{716E2531-02DC-412A-9083-E7056F393AE0}"/>
    <cellStyle name="Rossz_AVA DVA EL" xfId="39008" xr:uid="{62029D9D-AA3E-49CA-ADD2-8BF563875BCD}"/>
    <cellStyle name="Rubrik1" xfId="9084" xr:uid="{B1C19786-398F-4180-B97E-4C3A91AB3FE1}"/>
    <cellStyle name="Rubrik1 2" xfId="39009" xr:uid="{ED4919E1-1989-4A9A-BCEA-0934C750A6E2}"/>
    <cellStyle name="Rubrik1 3" xfId="39010" xr:uid="{20EF4883-15CE-44E3-ADBD-182F06A62487}"/>
    <cellStyle name="Rubrik1_AVA DVA EL" xfId="39011" xr:uid="{E5FAB9F9-69E5-4926-A201-D8E6149D316F}"/>
    <cellStyle name="Salida" xfId="39012" xr:uid="{552CE54F-4E27-44D8-B663-2EC350EAF612}"/>
    <cellStyle name="Salida 2" xfId="39013" xr:uid="{4F11DA0A-98B2-4FD0-A6C7-4C71F38C7F5C}"/>
    <cellStyle name="Salida_AVA DVA EL" xfId="39014" xr:uid="{52D7B0AD-3934-4B08-AEFB-24D9293246AA}"/>
    <cellStyle name="Salomon Logo" xfId="9085" xr:uid="{D348094C-8EB5-43C5-8CB1-432D9619F72C}"/>
    <cellStyle name="Salomon Logo 2" xfId="39015" xr:uid="{300F64C8-1CF0-4400-B67C-E8AF6A524E91}"/>
    <cellStyle name="Salomon Logo 3" xfId="39016" xr:uid="{584F5CFA-A2EC-43D0-8A52-B3537982CE2F}"/>
    <cellStyle name="Salomon Logo_AVA DVA EL" xfId="39017" xr:uid="{031EBF44-3FAA-4E92-BF90-A66C9C59BCA1}"/>
    <cellStyle name="Sammenkædet celle" xfId="39018" xr:uid="{D821225E-2B03-4A57-923D-89D41FBF7E74}"/>
    <cellStyle name="Sammenkædet celle 2" xfId="39019" xr:uid="{711439E4-B898-416B-93E6-F140B20E59BA}"/>
    <cellStyle name="Sammenkædet celle 3" xfId="39020" xr:uid="{3F3CB3C6-8966-43ED-A9DB-BB26F7ACC29F}"/>
    <cellStyle name="Sammenkædet celle_AVA DVA EL" xfId="39021" xr:uid="{E971FBF3-C93F-4EF7-A1D8-D32342C5B281}"/>
    <cellStyle name="ScotchRule" xfId="9086" xr:uid="{5F95E7D7-7002-4E29-8D19-AF7B78A4C1DE}"/>
    <cellStyle name="ScotchRule 2" xfId="39022" xr:uid="{3D3AD5D7-1D46-446B-A830-A5B6B0A1C361}"/>
    <cellStyle name="ScotchRule 3" xfId="39023" xr:uid="{9899D8F9-47D4-42BA-834D-325DC9B15E45}"/>
    <cellStyle name="ScotchRule_AVA DVA EL" xfId="39024" xr:uid="{5E650903-AB46-41DA-9C0D-21F0B06DE262}"/>
    <cellStyle name="semestre" xfId="9087" xr:uid="{694AB1DB-D480-4DDE-853D-4EC099402F26}"/>
    <cellStyle name="Semleges" xfId="39025" xr:uid="{82B0C6D1-398B-46D3-9DC4-09DFEE67B478}"/>
    <cellStyle name="Semleges 2" xfId="39026" xr:uid="{80A2ED3B-2202-4152-AECF-BA18FC5B92E7}"/>
    <cellStyle name="Semleges_AVA DVA EL" xfId="39027" xr:uid="{A6A0AF16-722B-4AA3-8A3C-76AB67289905}"/>
    <cellStyle name="Shaded" xfId="9088" xr:uid="{C3DD7A48-936E-4F1F-B97E-FC0337DF9168}"/>
    <cellStyle name="Shaded 2" xfId="39028" xr:uid="{A153B476-29DF-4282-93F3-D34B730C99E3}"/>
    <cellStyle name="Shaded 3" xfId="39029" xr:uid="{0187E602-FA45-47E5-9BE6-F0BE2943CD28}"/>
    <cellStyle name="Shaded_AVA DVA EL" xfId="39030" xr:uid="{04526CEC-B287-439A-B9A5-D585A778F26A}"/>
    <cellStyle name="ShadedCells_Database" xfId="9089" xr:uid="{62A0BA4F-919C-4B36-80C5-E01AFF6A4AF5}"/>
    <cellStyle name="showCheck" xfId="39031" xr:uid="{6172D1A3-BA40-4CC6-A893-EC56375519C8}"/>
    <cellStyle name="showExposure" xfId="39032" xr:uid="{A13875CE-6AE0-4AB5-A51B-393EE3EE7657}"/>
    <cellStyle name="showExposure 2" xfId="39033" xr:uid="{7A548CA4-6814-4DF1-80A5-445FDF6123CC}"/>
    <cellStyle name="showExposure_AVA DVA EL" xfId="39034" xr:uid="{6816F130-A219-425E-8680-FD63CC48D364}"/>
    <cellStyle name="showParameterE" xfId="39035" xr:uid="{1A58284D-7075-4C26-B735-AD979C3342D2}"/>
    <cellStyle name="showParameterS" xfId="39036" xr:uid="{8EFAB1AB-B2B5-4240-8FF0-F6C716F32F00}"/>
    <cellStyle name="showPD" xfId="39037" xr:uid="{1207D2D9-6F21-43C9-8A91-AC14E8195EFE}"/>
    <cellStyle name="showPercentage" xfId="39038" xr:uid="{064468F4-B07C-434C-A3C4-1C87337CFFFC}"/>
    <cellStyle name="showSelection" xfId="39039" xr:uid="{C365BB58-C756-44F5-8500-13F17628CBAE}"/>
    <cellStyle name="SimCorp_Data" xfId="9090" xr:uid="{F9668D6B-39C5-4B3C-A1CA-0769E017CFFC}"/>
    <cellStyle name="Single Accounting" xfId="9091" xr:uid="{FBC78A79-4499-4545-BF5D-94151ECB3F35}"/>
    <cellStyle name="Single Accounting 2" xfId="39040" xr:uid="{17E9889D-39E5-4970-8197-675A0F6F716B}"/>
    <cellStyle name="Single Accounting 3" xfId="39041" xr:uid="{B801B787-640F-4578-9E5F-0473D741A260}"/>
    <cellStyle name="Single Accounting_AVA DVA EL" xfId="39042" xr:uid="{EDFB9A54-8ADD-4132-AAAF-9F0F729A7A71}"/>
    <cellStyle name="Skaičiavimas" xfId="9092" xr:uid="{F52BB9A1-0EDD-4CAA-931F-279FD445F542}"/>
    <cellStyle name="Skaičiavimas 2" xfId="39043" xr:uid="{2BA2ED4F-FD2E-44A3-B6B4-9F8A146E5163}"/>
    <cellStyle name="Skaičiavimas_AVA DVA EL" xfId="39044" xr:uid="{926B38C3-C418-4D65-ABFC-95322BC986F7}"/>
    <cellStyle name="Standard 2" xfId="39045" xr:uid="{C505FE0A-C14D-4860-9CE4-110D67EDAD72}"/>
    <cellStyle name="Standard 2 2" xfId="39046" xr:uid="{2FCE4601-45B0-4F11-993C-450274DA3DB9}"/>
    <cellStyle name="Standard 2 2 2" xfId="39047" xr:uid="{12C78DC5-9A93-449D-B2DD-F7FC571BD55A}"/>
    <cellStyle name="Standard 2 2_AVA DVA EL" xfId="39048" xr:uid="{3FCD4526-FDF5-4BEB-A769-DEA4FD8A69DB}"/>
    <cellStyle name="Standard 2 3" xfId="39049" xr:uid="{DE1F50B3-DB50-42BF-BACD-6EB56C3E83D4}"/>
    <cellStyle name="Standard 2_4Q16" xfId="39050" xr:uid="{2B71D18A-C95D-463B-8F13-91FEB3F99A19}"/>
    <cellStyle name="Standard 3" xfId="39051" xr:uid="{D756AE76-E298-48EE-82E5-AC9A2EA65AEC}"/>
    <cellStyle name="Standard 3 2" xfId="39052" xr:uid="{DFD4DF53-EA2E-4169-99C4-7133FCBCA3CB}"/>
    <cellStyle name="Standard 3 2 2" xfId="39053" xr:uid="{69315191-6F91-4442-8345-5F61668C3BF2}"/>
    <cellStyle name="Standard 3 2 2 2" xfId="39054" xr:uid="{00438775-82FD-4D01-8676-DDEDCA4A6A24}"/>
    <cellStyle name="Standard 3 2 2_AVA DVA EL" xfId="39055" xr:uid="{68E9DC63-5DD6-46AC-8D7B-E5CE981E2F87}"/>
    <cellStyle name="Standard 3 2 3" xfId="39056" xr:uid="{67209E54-971D-40A2-B729-4CD91219A55E}"/>
    <cellStyle name="Standard 3 2 3 2" xfId="39057" xr:uid="{D4B60A8E-7EF0-42C0-831B-E460253216E0}"/>
    <cellStyle name="Standard 3 2 3_AVA DVA EL" xfId="39058" xr:uid="{21B61037-8456-40BE-A59D-DB7120A902D3}"/>
    <cellStyle name="Standard 3 2 4" xfId="39059" xr:uid="{90552A47-090E-4B73-A342-DFED48B80D40}"/>
    <cellStyle name="Standard 3 2 5" xfId="39060" xr:uid="{510D58A7-6AC1-487E-A6D8-299AB4B853F2}"/>
    <cellStyle name="Standard 3 2_Balanse bankkonsern" xfId="39061" xr:uid="{3B58645B-9313-4EDD-BF54-CBD15267BA71}"/>
    <cellStyle name="Standard 3 3" xfId="39062" xr:uid="{8735F8C5-52FC-452F-805C-DB56FA3F20B5}"/>
    <cellStyle name="Standard 3 3 2" xfId="39063" xr:uid="{0E3AF8A1-2C89-4DA4-8409-DD1D8F7D9205}"/>
    <cellStyle name="Standard 3 3_AVA DVA EL" xfId="39064" xr:uid="{6AADB657-D5E7-4668-B3D7-62E9EB414516}"/>
    <cellStyle name="Standard 3_4Q16" xfId="39065" xr:uid="{D83E60B0-0FC2-4A78-89BC-B76DB08A973B}"/>
    <cellStyle name="Standard 4" xfId="39066" xr:uid="{A53B86BA-D698-447C-AC76-5CD5FDA27CE4}"/>
    <cellStyle name="Standard 4 2" xfId="39067" xr:uid="{D82EDB8E-473B-4FB1-A20B-FDD6E568EFA9}"/>
    <cellStyle name="Standard 4_AVA DVA EL" xfId="39068"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691" xr:uid="{FC4A8F46-6464-474A-9B03-C026B52E0B3E}"/>
    <cellStyle name="Stil 1 2 3 2_Avstem DM og grunnlag" xfId="41692"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069" xr:uid="{CAD5A3EB-BCFD-4AFC-929B-4FE0AF0091F5}"/>
    <cellStyle name="Stil 1 3 2 2 3" xfId="39070" xr:uid="{8026B165-94E9-4C0B-BBD5-B6B85C5D80E5}"/>
    <cellStyle name="Stil 1 3 2 2_AVA DVA EL" xfId="39071" xr:uid="{CED4DE32-FCD2-4713-A00C-B53631CFA989}"/>
    <cellStyle name="Stil 1 3 2 3" xfId="9119" xr:uid="{6BA94E5B-F3EF-4165-9FC8-B4C485FD654C}"/>
    <cellStyle name="Stil 1 3 2 4" xfId="39072"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693"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694" xr:uid="{09AC70C1-A245-40BF-BBE6-1C8B0B068A9F}"/>
    <cellStyle name="Stil 13_Avstem DM og grunnlag" xfId="41695"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073"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696" xr:uid="{8828A451-9469-40A2-9B38-0B711DF982AB}"/>
    <cellStyle name="Stil 28_Avstem DM og grunnlag" xfId="41697" xr:uid="{82CA4F09-A8C5-41CF-8AA5-B89C97335049}"/>
    <cellStyle name="Stil 29" xfId="9234" xr:uid="{218693AD-A16E-4F44-B576-8548EA7FD9C2}"/>
    <cellStyle name="Stil 29 2" xfId="41698" xr:uid="{A3DBB57A-E4C7-4560-B0B7-1227E97C22CF}"/>
    <cellStyle name="Stil 29_Avstem DM og grunnlag" xfId="41699"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00" xr:uid="{E3083D34-C986-4071-A12D-C4DF1C8D776A}"/>
    <cellStyle name="Stil 39_Avstem DM og grunnlag" xfId="41701"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02" xr:uid="{B0121420-C33E-407F-87F3-A8E18ACB48A4}"/>
    <cellStyle name="Stil 40_Avstem DM og grunnlag" xfId="41703" xr:uid="{47889726-00E3-4DBC-B54F-BA58FE73281E}"/>
    <cellStyle name="Stil 41" xfId="9281" xr:uid="{BF2CE6A7-BC01-40AC-931A-72E267901354}"/>
    <cellStyle name="Stil 41 2" xfId="41704" xr:uid="{F1E08EB9-E64B-4F09-AA1A-8E7E562C713F}"/>
    <cellStyle name="Stil 41_Avstem DM og grunnlag" xfId="41705" xr:uid="{223BCFDF-B103-4EE0-8AFE-A102A64A5497}"/>
    <cellStyle name="Stil 42" xfId="9282" xr:uid="{7641F546-5A7D-48EE-858E-1D759FD27462}"/>
    <cellStyle name="Stil 42 2" xfId="41706" xr:uid="{96A82DA1-95FF-40F0-9CA3-E6BC326F7421}"/>
    <cellStyle name="Stil 42_Avstem DM og grunnlag" xfId="41707" xr:uid="{A7BA94E7-68AE-4247-852F-EDCB9D0FD5EC}"/>
    <cellStyle name="Stil 43" xfId="9283" xr:uid="{DD4CB13D-6322-43AD-9B5A-1D35D1DC90B9}"/>
    <cellStyle name="Stil 43 2" xfId="41708" xr:uid="{26F29DA4-8EEB-458F-97D4-A8B1C9523077}"/>
    <cellStyle name="Stil 43_Avstem DM og grunnlag" xfId="41709" xr:uid="{B050C331-4D4D-4C46-A5C3-F52F7E7D6972}"/>
    <cellStyle name="Stil 44" xfId="9284" xr:uid="{0CEAB5F9-1E43-4E19-8EBA-6500A72EBE46}"/>
    <cellStyle name="Stil 44 2" xfId="41710" xr:uid="{421396D4-1BD0-43F8-A570-F083E3B927E7}"/>
    <cellStyle name="Stil 44_Avstem DM og grunnlag" xfId="41711"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12" xr:uid="{75321B93-F267-4B62-A2F1-5A039D1C5787}"/>
    <cellStyle name="Stil 49_Avstem DM og grunnlag" xfId="41713"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14" xr:uid="{71981250-CEA5-45FF-A9BD-50196FEEB496}"/>
    <cellStyle name="Stil 50_Avstem DM og grunnlag" xfId="41715" xr:uid="{28FF8242-0692-4857-AA28-20236DCDC64A}"/>
    <cellStyle name="Stil 51" xfId="9307" xr:uid="{39DDCE08-3704-4A98-B8EC-AB63BD661B52}"/>
    <cellStyle name="Stil 51 2" xfId="9308" xr:uid="{EF8DF334-D70C-4D4A-A103-3DBF8624AC9E}"/>
    <cellStyle name="Stil 51 2 2" xfId="41716" xr:uid="{D3C13DBB-A690-4296-8C59-5CC6B09CF593}"/>
    <cellStyle name="Stil 51 2_Avstem DM og grunnlag" xfId="41717" xr:uid="{1479D5D0-71FF-40C3-9C00-C6389C1C27D3}"/>
    <cellStyle name="Stil 51 3" xfId="9309" xr:uid="{B8A5F622-E8BB-493F-856A-C2AA9C0FEB93}"/>
    <cellStyle name="Stil 51 4" xfId="41718"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19" xr:uid="{3DC638B2-9658-4C43-A133-FE41D90E1FC7}"/>
    <cellStyle name="Stil 52 2_Avstem DM og grunnlag" xfId="41720" xr:uid="{DA0DBEAF-A5C1-4713-87B0-D3DD78458D69}"/>
    <cellStyle name="Stil 52 3" xfId="9313" xr:uid="{33AB24C1-0BE6-4CBE-83BB-3F81D3686BAE}"/>
    <cellStyle name="Stil 52 4" xfId="41721"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22" xr:uid="{C3B5C6F9-6DE5-4826-8C8A-F7675BED9F18}"/>
    <cellStyle name="Stil 53 2_Avstem DM og grunnlag" xfId="41723" xr:uid="{676E740F-980A-4D2F-98CF-2B8D2FB01020}"/>
    <cellStyle name="Stil 53 3" xfId="9317" xr:uid="{A8D35C92-3BD4-4679-A3A5-465787FB58F0}"/>
    <cellStyle name="Stil 53 4" xfId="41724"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25" xr:uid="{BDA4F81E-F45A-4EAA-8173-D791F630580C}"/>
    <cellStyle name="Stil 54 2_Avstem DM og grunnlag" xfId="41726" xr:uid="{8CAD7099-A011-4AEB-9822-3FD2BECB49FF}"/>
    <cellStyle name="Stil 54 3" xfId="9321" xr:uid="{3C4DD823-CC0C-4C20-83BA-C8A79861A1B1}"/>
    <cellStyle name="Stil 54 4" xfId="41727" xr:uid="{FEFA9FF5-90A1-4781-83C6-0751CEE7AE0D}"/>
    <cellStyle name="Stil 54_3. Chng in credit spreads" xfId="9322" xr:uid="{C1091F96-C41A-44E4-8A6B-8EBC5BB1DD03}"/>
    <cellStyle name="Stil 55" xfId="9323" xr:uid="{C5B2BA81-BEE6-465B-A199-9F67561709CD}"/>
    <cellStyle name="Stil 55 2" xfId="41728" xr:uid="{B1FE6903-0F5E-4583-9746-E4BA4DFEE0EC}"/>
    <cellStyle name="Stil 55_Avstem DM og grunnlag" xfId="41729" xr:uid="{8E152AE7-5A50-4E6F-9383-09218564E0D7}"/>
    <cellStyle name="Stil 56" xfId="9324" xr:uid="{FB827B0B-AE4E-4073-A750-FB9E45F1E019}"/>
    <cellStyle name="Stil 56 2" xfId="41730" xr:uid="{7A5259D8-89AC-403E-87A0-BD2FBFDDBD6B}"/>
    <cellStyle name="Stil 56_Avstem DM og grunnlag" xfId="41731" xr:uid="{E7F15792-315A-4B8E-8953-A86A8CA7A4DE}"/>
    <cellStyle name="Stil 57" xfId="9325" xr:uid="{41273488-1F3D-4DF9-92C9-32D20745B6F0}"/>
    <cellStyle name="Stil 57 2" xfId="41732" xr:uid="{CAE61E15-8DD5-453A-8185-F8FB02CED54C}"/>
    <cellStyle name="Stil 57_Avstem DM og grunnlag" xfId="41733" xr:uid="{9EF219AA-D013-4736-B01A-776405955C0F}"/>
    <cellStyle name="Stil 58" xfId="9326" xr:uid="{C8CC5556-0552-4910-BE74-E984AFE5F0EB}"/>
    <cellStyle name="Stil 58 2" xfId="41734" xr:uid="{B8CB8BEB-DD32-43DE-8A99-B98117405FF1}"/>
    <cellStyle name="Stil 58_Avstem DM og grunnlag" xfId="41735"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074" xr:uid="{959D30F0-E3E1-4644-8049-C6B16BD85501}"/>
    <cellStyle name="Style 1 2 2" xfId="39075" xr:uid="{7F1CD4DE-7446-4749-A8DB-919D9B9BE968}"/>
    <cellStyle name="Style 1 2 3" xfId="39076" xr:uid="{2F57977D-D5E5-4490-B345-DF1453998948}"/>
    <cellStyle name="Style 1 2_AVA DVA EL" xfId="39077" xr:uid="{F8284B9B-FBA7-45EE-BE90-C6FC711BBEC5}"/>
    <cellStyle name="Style 1 3" xfId="39078" xr:uid="{E2DF44AC-C706-4707-9530-0CB83F16967D}"/>
    <cellStyle name="Style 1 3 2" xfId="39079" xr:uid="{3EF6FFF9-F7E4-4B1D-80AB-00C067C9CDA5}"/>
    <cellStyle name="Style 1 3 2 2" xfId="39080" xr:uid="{B5EB300B-7C81-4453-B636-E4A08C628EA8}"/>
    <cellStyle name="Style 1 3 2 3" xfId="39081" xr:uid="{80B65EC8-63F0-4F50-8728-9932BF8ABFFF}"/>
    <cellStyle name="Style 1 3 2_AVA DVA EL" xfId="39082" xr:uid="{6241D2BD-947C-4A84-89D3-FF9002D8B4CA}"/>
    <cellStyle name="Style 1 3 3" xfId="39083" xr:uid="{E4F48553-49B6-4DF9-A20C-9E2128817A45}"/>
    <cellStyle name="Style 1 3 4" xfId="39084" xr:uid="{CD7244B0-E9A9-40E0-9686-CCEE0F057CE6}"/>
    <cellStyle name="Style 1 3_AVA DVA EL" xfId="39085" xr:uid="{F388B107-6E51-4B7B-8588-D1664EE59CE7}"/>
    <cellStyle name="Style 1 4" xfId="39086" xr:uid="{35CCE309-1335-4E96-9AFC-30E0D7D0E344}"/>
    <cellStyle name="Style 1 4 2" xfId="39087" xr:uid="{B5C31E75-1575-472A-BD09-A7A93E9B6AF0}"/>
    <cellStyle name="Style 1 4 3" xfId="39088" xr:uid="{104394BB-FABD-4511-803B-5E9DB997676E}"/>
    <cellStyle name="Style 1 4_AVA DVA EL" xfId="39089" xr:uid="{751AC69E-E05B-4AC9-8F61-5C9CA82C95C7}"/>
    <cellStyle name="Style 1 5" xfId="39090" xr:uid="{BF9FCD1F-B330-489F-8F5D-4BF7DD727D8E}"/>
    <cellStyle name="Style 1_AVA DVA EL" xfId="39091" xr:uid="{773CE9D1-A0AE-415C-ABD4-9702FD83BF77}"/>
    <cellStyle name="Style 21" xfId="39092" xr:uid="{D2590DBC-EA8D-4CCF-8577-6C783DEC9FFD}"/>
    <cellStyle name="Style 21 10" xfId="39093" xr:uid="{8D60FA53-C4E3-410D-A4B1-05E4EBF14443}"/>
    <cellStyle name="Style 21 10 2" xfId="39094" xr:uid="{F53F5B36-D3AB-48CB-9927-E1A7976A2C01}"/>
    <cellStyle name="Style 21 10_AVA DVA EL" xfId="39095" xr:uid="{4F8F80DE-E867-4211-8852-8AB45B8BC188}"/>
    <cellStyle name="Style 21 11" xfId="39096" xr:uid="{33227619-C5D0-4459-85C5-9030CCB27B07}"/>
    <cellStyle name="Style 21 11 2" xfId="39097" xr:uid="{6D5E9BEF-0A00-46F8-91B4-F5CEE902B52C}"/>
    <cellStyle name="Style 21 11_AVA DVA EL" xfId="39098" xr:uid="{64AEB611-CF72-4454-B1A6-82C6892A467E}"/>
    <cellStyle name="Style 21 12" xfId="39099" xr:uid="{665DC567-467E-47A9-B318-63B1F2AD7691}"/>
    <cellStyle name="Style 21 2" xfId="39100" xr:uid="{7E789841-75B0-40AA-B11A-6B2D1EB1C920}"/>
    <cellStyle name="Style 21 2 2" xfId="39101" xr:uid="{D523F1B8-AEDA-4E7E-90A6-0DF20AFAC63F}"/>
    <cellStyle name="Style 21 2 2 2" xfId="39102" xr:uid="{B0FE33D1-1FFA-4EDA-A921-023C71D64191}"/>
    <cellStyle name="Style 21 2 2_AVA DVA EL" xfId="39103" xr:uid="{EF01FE51-DDED-403D-8E02-993B6F58E03A}"/>
    <cellStyle name="Style 21 2 3" xfId="39104" xr:uid="{BE22047D-673B-4011-A5F7-E220E9A10189}"/>
    <cellStyle name="Style 21 2_4Q16" xfId="39105" xr:uid="{942AB7D6-89C9-4691-8DC1-A3DC2371E763}"/>
    <cellStyle name="Style 21 3" xfId="39106" xr:uid="{17646346-6BA6-417C-841A-5F425B3F2647}"/>
    <cellStyle name="Style 21 3 2" xfId="39107" xr:uid="{493EDE55-31D0-4D9A-957B-571FE6E96C3B}"/>
    <cellStyle name="Style 21 3 2 2" xfId="39108" xr:uid="{499F4880-B0E8-4FA7-B5F0-0AA1C7FC21B8}"/>
    <cellStyle name="Style 21 3 2_AVA DVA EL" xfId="39109" xr:uid="{58DEB311-F97F-48A0-92BB-9B49A43D1ADE}"/>
    <cellStyle name="Style 21 3 3" xfId="39110" xr:uid="{F6B8A051-EA8A-4AF6-8EB4-7F519C9FF563}"/>
    <cellStyle name="Style 21 3_4Q16" xfId="39111" xr:uid="{E04E635B-F3BC-4FA8-982C-A8DD55D0AE32}"/>
    <cellStyle name="Style 21 4" xfId="39112" xr:uid="{6223E139-0724-4839-9D07-D4C8CD45FA6F}"/>
    <cellStyle name="Style 21 4 2" xfId="39113" xr:uid="{FA008665-1D8C-485F-BE79-2A5BE72BB5E9}"/>
    <cellStyle name="Style 21 4_AVA DVA EL" xfId="39114" xr:uid="{29F8B7A9-6510-4C3A-8562-D1389198C423}"/>
    <cellStyle name="Style 21 5" xfId="39115" xr:uid="{47C18BEF-956B-42E5-A0D8-2EA27C4DB542}"/>
    <cellStyle name="Style 21 5 2" xfId="39116" xr:uid="{D939D564-FD97-4E37-9D05-F5A7F701C983}"/>
    <cellStyle name="Style 21 5_AVA DVA EL" xfId="39117" xr:uid="{B9DE63FF-73F2-433F-8B84-3D68E63553A4}"/>
    <cellStyle name="Style 21 6" xfId="39118" xr:uid="{8C049EB4-1D47-4828-A8DF-09AAFFE79CD9}"/>
    <cellStyle name="Style 21 6 2" xfId="39119" xr:uid="{5592D395-F214-411F-9E11-DE853226A7C9}"/>
    <cellStyle name="Style 21 6_AVA DVA EL" xfId="39120" xr:uid="{50BC5084-C03F-43D0-9769-C8E08421B952}"/>
    <cellStyle name="Style 21 7" xfId="39121" xr:uid="{3A0EA2F9-B132-4E7B-A606-A6E2E9AFF385}"/>
    <cellStyle name="Style 21 7 2" xfId="39122" xr:uid="{A32D5548-0F24-4D19-9DBE-037CD9E42FF2}"/>
    <cellStyle name="Style 21 7_AVA DVA EL" xfId="39123" xr:uid="{9B97D79E-029C-40FA-87E8-2B9AC2E4EE2B}"/>
    <cellStyle name="Style 21 8" xfId="39124" xr:uid="{FB9F4015-AF3E-47A5-83DE-4A89EA185BCF}"/>
    <cellStyle name="Style 21 8 2" xfId="39125" xr:uid="{8FF9A307-A164-4B9E-8420-D080BAFE0F97}"/>
    <cellStyle name="Style 21 8_AVA DVA EL" xfId="39126" xr:uid="{E61A9E03-67CD-426D-8671-7629DF8BCBBA}"/>
    <cellStyle name="Style 21 9" xfId="39127" xr:uid="{33CF1478-AF4A-47C7-A6EE-C6B1F8E23605}"/>
    <cellStyle name="Style 21 9 2" xfId="39128" xr:uid="{27CA4047-3A46-43F1-99E5-7FC04B3E23A0}"/>
    <cellStyle name="Style 21 9_AVA DVA EL" xfId="39129" xr:uid="{D06A2D00-76F9-4A60-8259-86CB87DA76C8}"/>
    <cellStyle name="Style 21_4Q16" xfId="39130" xr:uid="{28A892F2-493C-4CA8-A1B3-9DCAF8B25318}"/>
    <cellStyle name="Style 22" xfId="39131" xr:uid="{2659B293-8615-4707-8D5E-5D701A62C720}"/>
    <cellStyle name="Style 22 10" xfId="39132" xr:uid="{599764BF-F241-49B2-B572-5620466926C6}"/>
    <cellStyle name="Style 22 10 2" xfId="39133" xr:uid="{36ED6DBD-5563-457A-A3C0-15FC2F655A74}"/>
    <cellStyle name="Style 22 10_AVA DVA EL" xfId="39134" xr:uid="{A510376F-C99E-4720-98BC-E6D87284C6A0}"/>
    <cellStyle name="Style 22 11" xfId="39135" xr:uid="{990BCD6A-225B-4FD0-ACC3-1367DEE0D4FA}"/>
    <cellStyle name="Style 22 11 2" xfId="39136" xr:uid="{70144A58-4067-47D8-8BA3-4229E9A0A02D}"/>
    <cellStyle name="Style 22 11_AVA DVA EL" xfId="39137" xr:uid="{882A6A5B-95BC-403D-9E25-BDC123F3F1BE}"/>
    <cellStyle name="Style 22 12" xfId="39138" xr:uid="{1E725914-C9A5-49C1-B14E-8ED9844B9710}"/>
    <cellStyle name="Style 22 2" xfId="39139" xr:uid="{3CA74A93-44BC-4D84-91A2-56BDD3BD0FE2}"/>
    <cellStyle name="Style 22 2 2" xfId="39140" xr:uid="{B23F4244-E5BF-40ED-AB49-012CA56BD6F7}"/>
    <cellStyle name="Style 22 2 2 2" xfId="39141" xr:uid="{AF6E80BB-42C8-4FC1-914E-DB84650BCEE2}"/>
    <cellStyle name="Style 22 2 2_AVA DVA EL" xfId="39142" xr:uid="{0F06DEE7-A447-4F40-99C9-5446D0F04510}"/>
    <cellStyle name="Style 22 2 3" xfId="39143" xr:uid="{A934D9F9-59BB-48CE-9D2A-DDFF0105D0A1}"/>
    <cellStyle name="Style 22 2_4Q16" xfId="39144" xr:uid="{6EFC2D2C-388C-4677-AC41-5FEC7D80180C}"/>
    <cellStyle name="Style 22 3" xfId="39145" xr:uid="{A292E478-DFE0-405A-B810-3B2AF8679943}"/>
    <cellStyle name="Style 22 3 2" xfId="39146" xr:uid="{9ED087CA-1FB9-4572-87DF-1631DFCC6B82}"/>
    <cellStyle name="Style 22 3 2 2" xfId="39147" xr:uid="{D1D9FEE1-DE4B-4526-92AD-9DEE28848379}"/>
    <cellStyle name="Style 22 3 2_AVA DVA EL" xfId="39148" xr:uid="{4EC4FE71-6240-4520-A860-A8D2A4C1DC33}"/>
    <cellStyle name="Style 22 3 3" xfId="39149" xr:uid="{AC7BB076-72E0-47F4-88A6-2A9728C583F5}"/>
    <cellStyle name="Style 22 3_4Q16" xfId="39150" xr:uid="{81EAC215-629B-4B6E-945D-0381EF60A942}"/>
    <cellStyle name="Style 22 4" xfId="39151" xr:uid="{19EC21FF-0B1D-459D-89F7-D9803CA95031}"/>
    <cellStyle name="Style 22 4 2" xfId="39152" xr:uid="{D0D56671-E3CA-447D-9C92-33FA49AE929E}"/>
    <cellStyle name="Style 22 4_AVA DVA EL" xfId="39153" xr:uid="{97540963-3833-409A-8148-0E6FD21A41F5}"/>
    <cellStyle name="Style 22 5" xfId="39154" xr:uid="{6540487A-B974-4FB6-88DA-6761AC19B687}"/>
    <cellStyle name="Style 22 5 2" xfId="39155" xr:uid="{0F017A2F-9752-424A-B03D-277CFEFC208F}"/>
    <cellStyle name="Style 22 5_AVA DVA EL" xfId="39156" xr:uid="{A21D4BA5-BF94-4F67-B4F6-BE2C4B582FBA}"/>
    <cellStyle name="Style 22 6" xfId="39157" xr:uid="{9A7D173B-AD25-4AB0-959D-5061F85C5728}"/>
    <cellStyle name="Style 22 6 2" xfId="39158" xr:uid="{1716F9E8-15C6-4433-B2D2-C9FA187CD818}"/>
    <cellStyle name="Style 22 6_AVA DVA EL" xfId="39159" xr:uid="{50B416BB-F09F-4239-93DF-8F701C2BAB8A}"/>
    <cellStyle name="Style 22 7" xfId="39160" xr:uid="{7D2A05BF-7446-43D3-9424-FC7A26F12A5A}"/>
    <cellStyle name="Style 22 7 2" xfId="39161" xr:uid="{73773D10-F467-479C-8B31-AA41C891CC81}"/>
    <cellStyle name="Style 22 7_AVA DVA EL" xfId="39162" xr:uid="{9D47B160-2227-40C5-AD72-75E65E6F02FA}"/>
    <cellStyle name="Style 22 8" xfId="39163" xr:uid="{C9F44379-CEEE-4720-AE8A-B21616BBA7BF}"/>
    <cellStyle name="Style 22 8 2" xfId="39164" xr:uid="{B58D99B8-E084-40E6-A52D-C7893BDBBFDB}"/>
    <cellStyle name="Style 22 8_AVA DVA EL" xfId="39165" xr:uid="{92A86E85-8021-41FF-88C2-C729455D50CE}"/>
    <cellStyle name="Style 22 9" xfId="39166" xr:uid="{6704D5B7-49C7-467A-8D45-BEEF52C8D4AD}"/>
    <cellStyle name="Style 22 9 2" xfId="39167" xr:uid="{5F930D6A-7A91-4056-B614-26D443DDA37C}"/>
    <cellStyle name="Style 22 9_AVA DVA EL" xfId="39168" xr:uid="{7AE2DD44-20A2-4B1E-AC0D-2CA4650C2014}"/>
    <cellStyle name="Style 22_4Q16" xfId="39169" xr:uid="{34FE5558-58A8-41BA-903B-E2555F18A53E}"/>
    <cellStyle name="Style 23" xfId="39170" xr:uid="{1E53ECF3-B654-4C5A-9DE9-6C964F858FD6}"/>
    <cellStyle name="Style 23 10" xfId="39171" xr:uid="{EED505E8-3ABA-4B35-9AE6-BC8909F726ED}"/>
    <cellStyle name="Style 23 10 2" xfId="39172" xr:uid="{5E1A7924-F269-4699-A892-E99D6272F5AC}"/>
    <cellStyle name="Style 23 10_AVA DVA EL" xfId="39173" xr:uid="{07B2D3C1-D9AE-402D-B32D-42C068181953}"/>
    <cellStyle name="Style 23 11" xfId="39174" xr:uid="{AF052C70-E104-4B21-AC9B-09AA74353340}"/>
    <cellStyle name="Style 23 11 2" xfId="39175" xr:uid="{3BD7484B-1C4C-4621-BB14-5BD07F133B77}"/>
    <cellStyle name="Style 23 11_AVA DVA EL" xfId="39176" xr:uid="{ACEA3031-EBD8-4383-8B43-9E2E73CE9E41}"/>
    <cellStyle name="Style 23 12" xfId="39177" xr:uid="{CC10C27F-5F06-4C30-9197-D5A0109B2363}"/>
    <cellStyle name="Style 23 2" xfId="39178" xr:uid="{745EA5C2-B07F-4EA1-BEEF-7DE20368575B}"/>
    <cellStyle name="Style 23 2 2" xfId="39179" xr:uid="{3ABB5ADF-7A50-480D-BD79-6B2BE214F399}"/>
    <cellStyle name="Style 23 2 2 2" xfId="39180" xr:uid="{DF674E65-769A-483A-8469-BA8661666EEF}"/>
    <cellStyle name="Style 23 2 2_AVA DVA EL" xfId="39181" xr:uid="{5729649E-D075-4B8E-9868-30223AEDB5B9}"/>
    <cellStyle name="Style 23 2 3" xfId="39182" xr:uid="{F012D118-ECF6-4319-ADBB-A5572D57AB1C}"/>
    <cellStyle name="Style 23 2_4Q16" xfId="39183" xr:uid="{55AA8813-40AF-4F34-AF81-ED43D51DB70C}"/>
    <cellStyle name="Style 23 3" xfId="39184" xr:uid="{4CB2F0EF-3162-44B6-8BFF-1B228B6A3733}"/>
    <cellStyle name="Style 23 3 2" xfId="39185" xr:uid="{5C0AE646-4530-4D6B-97C5-9D0C57679535}"/>
    <cellStyle name="Style 23 3 2 2" xfId="39186" xr:uid="{54575ED1-C25F-4DAC-96CC-1685CCD7DF54}"/>
    <cellStyle name="Style 23 3 2_AVA DVA EL" xfId="39187" xr:uid="{B0614DE0-3F20-45D0-8956-1046D0BD23DF}"/>
    <cellStyle name="Style 23 3 3" xfId="39188" xr:uid="{C23CF0BE-5938-474B-8239-7FBC6BDC9E9A}"/>
    <cellStyle name="Style 23 3_4Q16" xfId="39189" xr:uid="{0ECFB42D-D91E-402C-B5FD-EE80EC5F589B}"/>
    <cellStyle name="Style 23 4" xfId="39190" xr:uid="{DDB55E07-C353-4689-9DC8-ED25FD751E3B}"/>
    <cellStyle name="Style 23 4 2" xfId="39191" xr:uid="{0FD80E96-2A75-4FCA-85E4-CFD9DF3442D4}"/>
    <cellStyle name="Style 23 4_AVA DVA EL" xfId="39192" xr:uid="{2281F7C0-8E61-4676-8C28-2269ACEA8098}"/>
    <cellStyle name="Style 23 5" xfId="39193" xr:uid="{110EBC6A-7918-44B6-81B5-C5F2CF6EC900}"/>
    <cellStyle name="Style 23 5 2" xfId="39194" xr:uid="{D74B531E-2526-4F84-821E-29F6F2BC753B}"/>
    <cellStyle name="Style 23 5_AVA DVA EL" xfId="39195" xr:uid="{ED0AE58A-3F91-4C27-913A-F82FF7203B29}"/>
    <cellStyle name="Style 23 6" xfId="39196" xr:uid="{93445B9B-2712-426C-A7C3-85F3869C8C14}"/>
    <cellStyle name="Style 23 6 2" xfId="39197" xr:uid="{CCA5657F-C8FD-4D16-AF17-6526D6DCB586}"/>
    <cellStyle name="Style 23 6_AVA DVA EL" xfId="39198" xr:uid="{D25485A1-216E-43FA-AA93-8BAE0183C517}"/>
    <cellStyle name="Style 23 7" xfId="39199" xr:uid="{77DD07D5-E954-4100-B37A-145C0B0A0866}"/>
    <cellStyle name="Style 23 7 2" xfId="39200" xr:uid="{1A758F98-27C6-49CF-A32B-C7D6FAFD033B}"/>
    <cellStyle name="Style 23 7_AVA DVA EL" xfId="39201" xr:uid="{BA9EFB01-FCDA-49CD-BF67-C759343851FA}"/>
    <cellStyle name="Style 23 8" xfId="39202" xr:uid="{68FE222A-5648-407E-A8CC-BAF1DE29D698}"/>
    <cellStyle name="Style 23 8 2" xfId="39203" xr:uid="{90152914-58D8-456B-9425-DCF113CDD0C0}"/>
    <cellStyle name="Style 23 8_AVA DVA EL" xfId="39204" xr:uid="{7EBCC9D5-192A-48D5-A5C4-D63BF8B2CAC2}"/>
    <cellStyle name="Style 23 9" xfId="39205" xr:uid="{63BBA593-5B70-4AA2-AC08-4EE49775D457}"/>
    <cellStyle name="Style 23 9 2" xfId="39206" xr:uid="{08D5DFFD-C815-44C3-B9A3-1D4D55923EEC}"/>
    <cellStyle name="Style 23 9_AVA DVA EL" xfId="39207" xr:uid="{0A1FF0DA-4336-4423-9836-AD94C8194790}"/>
    <cellStyle name="Style 23_4Q16" xfId="39208" xr:uid="{BED3B657-D1A0-4E21-80DD-BA72B7155443}"/>
    <cellStyle name="Style 24" xfId="39209" xr:uid="{9109C08B-94BB-40C2-B017-EBCCD9BD7F8A}"/>
    <cellStyle name="Style 24 10" xfId="39210" xr:uid="{8210C487-B283-4F4A-864C-9CDEDAC76403}"/>
    <cellStyle name="Style 24 10 2" xfId="39211" xr:uid="{CE4BEAC7-3B54-41F8-9FED-CD796F17A375}"/>
    <cellStyle name="Style 24 10_AVA DVA EL" xfId="39212" xr:uid="{D50B63DB-EC9D-4CCA-953D-64CD79123BA7}"/>
    <cellStyle name="Style 24 11" xfId="39213" xr:uid="{0FCF70DA-59AB-4F32-BEAA-68258F356A41}"/>
    <cellStyle name="Style 24 11 2" xfId="39214" xr:uid="{B5DA12EB-58F3-45B5-B5D6-5600426100D6}"/>
    <cellStyle name="Style 24 11_AVA DVA EL" xfId="39215" xr:uid="{072C4C28-F0A0-48DE-9B88-11F2F82CD0AD}"/>
    <cellStyle name="Style 24 12" xfId="39216" xr:uid="{3D37978C-C90B-4C8C-8AB0-CCA82C5497C5}"/>
    <cellStyle name="Style 24 2" xfId="39217" xr:uid="{ABA7FC24-FCBE-450A-BD35-777C97006265}"/>
    <cellStyle name="Style 24 2 2" xfId="39218" xr:uid="{872D0B23-BAE4-4D9F-AD89-013103850F20}"/>
    <cellStyle name="Style 24 2 2 2" xfId="39219" xr:uid="{77BE326B-2746-4308-B78D-A39C33D60B98}"/>
    <cellStyle name="Style 24 2 2_AVA DVA EL" xfId="39220" xr:uid="{D159443B-D671-45E0-B049-DED1475F7A32}"/>
    <cellStyle name="Style 24 2 3" xfId="39221" xr:uid="{96E3D39A-E74D-426B-AAC1-57BDE0C44C52}"/>
    <cellStyle name="Style 24 2_4Q16" xfId="39222" xr:uid="{DD325423-8079-4EF4-A012-7BC3DA77661A}"/>
    <cellStyle name="Style 24 3" xfId="39223" xr:uid="{E421F7E2-8753-4E4D-9B98-BC2FFCE4492F}"/>
    <cellStyle name="Style 24 3 2" xfId="39224" xr:uid="{AFE01ED0-0025-41B2-ADAB-B465325558CC}"/>
    <cellStyle name="Style 24 3 2 2" xfId="39225" xr:uid="{8EB69241-4F3B-4E70-87C6-561E191044A1}"/>
    <cellStyle name="Style 24 3 2_AVA DVA EL" xfId="39226" xr:uid="{76D25FA1-E44A-4C1E-B6FD-89BD31387C33}"/>
    <cellStyle name="Style 24 3 3" xfId="39227" xr:uid="{1AC6CD83-27CF-4F53-A7F0-632DB3CE26AD}"/>
    <cellStyle name="Style 24 3_4Q16" xfId="39228" xr:uid="{8204ECA0-DA5F-4254-8A96-90C58538FC43}"/>
    <cellStyle name="Style 24 4" xfId="39229" xr:uid="{332F1F80-7F6D-407C-9A3E-2F6202FBDD61}"/>
    <cellStyle name="Style 24 4 2" xfId="39230" xr:uid="{8AEA3471-F658-47C5-87A6-BDBD2635A135}"/>
    <cellStyle name="Style 24 4_AVA DVA EL" xfId="39231" xr:uid="{68F81707-D8A1-4596-A4DC-78CC1C0BBD7C}"/>
    <cellStyle name="Style 24 5" xfId="39232" xr:uid="{465B331A-A48D-491F-90D4-485510111C46}"/>
    <cellStyle name="Style 24 5 2" xfId="39233" xr:uid="{00997F28-2FAD-4C0C-8E5F-8067D7C46E7A}"/>
    <cellStyle name="Style 24 5_AVA DVA EL" xfId="39234" xr:uid="{CC2D3E30-36CC-4475-9A0F-378D414ACDDA}"/>
    <cellStyle name="Style 24 6" xfId="39235" xr:uid="{E93E3F7B-C574-47D0-89D7-E576840EC313}"/>
    <cellStyle name="Style 24 6 2" xfId="39236" xr:uid="{19C5EA69-CDDD-4FF6-9312-6740EE9431B5}"/>
    <cellStyle name="Style 24 6_AVA DVA EL" xfId="39237" xr:uid="{9F2BA504-69FF-4F36-873A-1F6A04D8E174}"/>
    <cellStyle name="Style 24 7" xfId="39238" xr:uid="{D2A45FF8-7D13-4B20-89DC-1C4F2C6DEDF4}"/>
    <cellStyle name="Style 24 7 2" xfId="39239" xr:uid="{9F0B19C5-B707-4B04-BD18-7043BFB1B0D2}"/>
    <cellStyle name="Style 24 7_AVA DVA EL" xfId="39240" xr:uid="{451ACB4B-F964-4D75-A91E-1297A2508114}"/>
    <cellStyle name="Style 24 8" xfId="39241" xr:uid="{1E24024F-7E6C-420E-BE4A-99A3AFBAB614}"/>
    <cellStyle name="Style 24 8 2" xfId="39242" xr:uid="{8D528B85-F7E0-4F1E-87C6-1DF07562D136}"/>
    <cellStyle name="Style 24 8_AVA DVA EL" xfId="39243" xr:uid="{EC8706D5-8627-48B3-974A-DBD3F77338D3}"/>
    <cellStyle name="Style 24 9" xfId="39244" xr:uid="{D976CFBC-60FF-4D7A-B30E-0C65A4C49368}"/>
    <cellStyle name="Style 24 9 2" xfId="39245" xr:uid="{5D5EAA29-D433-4F99-9D66-CD441C759B1C}"/>
    <cellStyle name="Style 24 9_AVA DVA EL" xfId="39246" xr:uid="{2F2207D2-28C0-4803-8425-669CF7609767}"/>
    <cellStyle name="Style 24_4Q16" xfId="39247" xr:uid="{738DDBCF-3D9A-413D-930A-C265F6010178}"/>
    <cellStyle name="Style 25" xfId="39248" xr:uid="{2C98A4A9-7F1C-41A3-93EC-3C194BA70AE4}"/>
    <cellStyle name="Style 25 10" xfId="39249" xr:uid="{C5A09145-E5C5-4A37-9422-8B0FA2097687}"/>
    <cellStyle name="Style 25 10 2" xfId="39250" xr:uid="{AAA236A4-C750-402F-8842-75A18C1C16B1}"/>
    <cellStyle name="Style 25 10_AVA DVA EL" xfId="39251" xr:uid="{2D8DD6AD-7266-476B-B528-AB244019D4AF}"/>
    <cellStyle name="Style 25 11" xfId="39252" xr:uid="{824A9CB8-7E33-4D9C-9087-A8710F854CFF}"/>
    <cellStyle name="Style 25 11 2" xfId="39253" xr:uid="{2934C213-0193-4B0F-A673-A3B3CF06975C}"/>
    <cellStyle name="Style 25 11_AVA DVA EL" xfId="39254" xr:uid="{D6B57BFA-EEE7-4D35-98DC-6BF7BC391D9B}"/>
    <cellStyle name="Style 25 12" xfId="39255" xr:uid="{00E50B40-1B50-4567-A27D-3E19F6E4A0C5}"/>
    <cellStyle name="Style 25 2" xfId="39256" xr:uid="{5F495BB8-26AE-41DA-89CE-EAE85F01E769}"/>
    <cellStyle name="Style 25 2 2" xfId="39257" xr:uid="{5F2969D8-A9F3-4840-B56B-03E803A58F99}"/>
    <cellStyle name="Style 25 2 2 2" xfId="39258" xr:uid="{48471B0F-D42A-4713-BB17-5EEAD553E8CE}"/>
    <cellStyle name="Style 25 2 2_AVA DVA EL" xfId="39259" xr:uid="{9B3F2578-6A8B-45AF-AF1F-8857234D72F0}"/>
    <cellStyle name="Style 25 2 3" xfId="39260" xr:uid="{F7297B9E-703A-4B1B-90C4-EC9104F03C95}"/>
    <cellStyle name="Style 25 2_4Q16" xfId="39261" xr:uid="{8372F888-0FC6-4B82-BA3F-E8C48CCD6B7F}"/>
    <cellStyle name="Style 25 3" xfId="39262" xr:uid="{79E22859-18F2-4A50-A35D-1A2225BB9D18}"/>
    <cellStyle name="Style 25 3 2" xfId="39263" xr:uid="{C4308B40-EB51-4C84-9C0A-1B9DCE515093}"/>
    <cellStyle name="Style 25 3 2 2" xfId="39264" xr:uid="{74AE5083-A6D4-4AB0-A31D-B58C85EC720A}"/>
    <cellStyle name="Style 25 3 2_AVA DVA EL" xfId="39265" xr:uid="{C81D09E7-10CA-43A6-A400-307900C29A52}"/>
    <cellStyle name="Style 25 3 3" xfId="39266" xr:uid="{38D02408-2F78-471E-A809-22B8E8A50694}"/>
    <cellStyle name="Style 25 3_4Q16" xfId="39267" xr:uid="{B62FA99D-0941-4B6C-A5D3-952F1FF3B818}"/>
    <cellStyle name="Style 25 4" xfId="39268" xr:uid="{CC8A8F91-F1F4-4A6B-9EB1-3F92813D7FD7}"/>
    <cellStyle name="Style 25 4 2" xfId="39269" xr:uid="{1D63A462-F32F-4F7D-B1E4-8407AFBDE1DA}"/>
    <cellStyle name="Style 25 4_AVA DVA EL" xfId="39270" xr:uid="{C28E92D2-5809-4D76-912C-0D4A367E2821}"/>
    <cellStyle name="Style 25 5" xfId="39271" xr:uid="{FFBC9ABF-0927-421E-8103-9AB88EB5A2A4}"/>
    <cellStyle name="Style 25 5 2" xfId="39272" xr:uid="{CA278B9F-2AAE-4792-9182-DA021B852079}"/>
    <cellStyle name="Style 25 5_AVA DVA EL" xfId="39273" xr:uid="{CEC7F6A1-B958-4D5B-93E1-90E82DB2094B}"/>
    <cellStyle name="Style 25 6" xfId="39274" xr:uid="{0305380A-4DC4-489C-8019-6D7D6C1D3C7B}"/>
    <cellStyle name="Style 25 6 2" xfId="39275" xr:uid="{56CDA213-2364-4182-B344-EBBEC55364BF}"/>
    <cellStyle name="Style 25 6_AVA DVA EL" xfId="39276" xr:uid="{0EFBC6E6-AF8E-4537-9E3F-EAD874561D54}"/>
    <cellStyle name="Style 25 7" xfId="39277" xr:uid="{5F7BFB82-648B-4F77-9E61-9DD4552DA9C8}"/>
    <cellStyle name="Style 25 7 2" xfId="39278" xr:uid="{03A899F0-5BFA-46BB-92AB-3EAD9E09101C}"/>
    <cellStyle name="Style 25 7_AVA DVA EL" xfId="39279" xr:uid="{B9A96950-9843-452D-A289-FA00A3241E32}"/>
    <cellStyle name="Style 25 8" xfId="39280" xr:uid="{FC4B57C6-A73A-4C47-8A07-FDED61A6147E}"/>
    <cellStyle name="Style 25 8 2" xfId="39281" xr:uid="{1CEFAB64-F829-4688-AD0F-D99EF05AA532}"/>
    <cellStyle name="Style 25 8_AVA DVA EL" xfId="39282" xr:uid="{C539113E-72A3-4ABB-B7A0-F82A55A3E87C}"/>
    <cellStyle name="Style 25 9" xfId="39283" xr:uid="{94B8DEF6-D809-429F-B932-B28BFF6EB0FF}"/>
    <cellStyle name="Style 25 9 2" xfId="39284" xr:uid="{43DF5C25-C39C-450D-B921-BE4DF68BF17E}"/>
    <cellStyle name="Style 25 9_AVA DVA EL" xfId="39285" xr:uid="{CD5B3F62-11F2-4278-A258-E7197F90AD4D}"/>
    <cellStyle name="Style 25_4Q16" xfId="39286" xr:uid="{75D8AD05-DC8D-4574-A4DA-3F7DAFD52609}"/>
    <cellStyle name="Style 26" xfId="39287" xr:uid="{1B10143D-D699-4117-B782-A2DDEB1170FC}"/>
    <cellStyle name="Style 26 10" xfId="39288" xr:uid="{80FB0689-A623-4547-A6A9-B513F91C6185}"/>
    <cellStyle name="Style 26 10 2" xfId="39289" xr:uid="{8610E994-82BD-4D0E-95AC-02B722AAC621}"/>
    <cellStyle name="Style 26 10_AVA DVA EL" xfId="39290" xr:uid="{3569644A-3218-427A-85EE-922C20BFDDD4}"/>
    <cellStyle name="Style 26 11" xfId="39291" xr:uid="{E5640443-2ADF-450B-AE17-96E4D905C5CB}"/>
    <cellStyle name="Style 26 11 2" xfId="39292" xr:uid="{7FA667DE-143F-4CDA-A66F-DCEBBE998631}"/>
    <cellStyle name="Style 26 11_AVA DVA EL" xfId="39293" xr:uid="{19C72F3F-8A44-4675-BDB3-A120E6FAC28B}"/>
    <cellStyle name="Style 26 12" xfId="39294" xr:uid="{1F2F758A-8683-4289-95BD-09F63F08FBC9}"/>
    <cellStyle name="Style 26 2" xfId="39295" xr:uid="{69B4820F-C75C-4C32-9583-A5D25174E632}"/>
    <cellStyle name="Style 26 2 2" xfId="39296" xr:uid="{A9CEAC59-2CD6-4FD6-BA09-330638988DFE}"/>
    <cellStyle name="Style 26 2 2 2" xfId="39297" xr:uid="{ADBE81FA-3607-494C-AA85-E5F18B159DDE}"/>
    <cellStyle name="Style 26 2 2_AVA DVA EL" xfId="39298" xr:uid="{D553169E-AC90-4B8A-9464-39E8992FD226}"/>
    <cellStyle name="Style 26 2 3" xfId="39299" xr:uid="{6EDD1B46-8B91-46BA-9D89-85C6B3831EDD}"/>
    <cellStyle name="Style 26 2_4Q16" xfId="39300" xr:uid="{0AA2E7B1-D461-40EB-A7A6-4660A1345FF2}"/>
    <cellStyle name="Style 26 3" xfId="39301" xr:uid="{ADA1F48E-DFC9-414F-8FA1-C1247279112A}"/>
    <cellStyle name="Style 26 3 2" xfId="39302" xr:uid="{5CA309F6-F9BE-4DA2-AF2F-4268E6784445}"/>
    <cellStyle name="Style 26 3 2 2" xfId="39303" xr:uid="{685D2EC7-5B99-41EC-B11C-2334BFFBA852}"/>
    <cellStyle name="Style 26 3 2_AVA DVA EL" xfId="39304" xr:uid="{31959B9F-8015-438E-B098-4040F9D2C271}"/>
    <cellStyle name="Style 26 3 3" xfId="39305" xr:uid="{BA682E54-0123-47A0-8300-2F73FCB22582}"/>
    <cellStyle name="Style 26 3_4Q16" xfId="39306" xr:uid="{9A4753E1-F544-4B91-8651-9F78B59C2B9C}"/>
    <cellStyle name="Style 26 4" xfId="39307" xr:uid="{B786F9DC-1381-40DD-B861-9948E36997F1}"/>
    <cellStyle name="Style 26 4 2" xfId="39308" xr:uid="{5AB613B8-90B6-44B0-96A3-D86C00B46FC2}"/>
    <cellStyle name="Style 26 4_AVA DVA EL" xfId="39309" xr:uid="{91024B7E-2205-482B-B317-A16920729814}"/>
    <cellStyle name="Style 26 5" xfId="39310" xr:uid="{5806BE52-85E9-40F5-AA99-2D2537A93C25}"/>
    <cellStyle name="Style 26 5 2" xfId="39311" xr:uid="{6F0535B4-0BC6-4BA8-AB33-7375BB53B2A1}"/>
    <cellStyle name="Style 26 5_AVA DVA EL" xfId="39312" xr:uid="{A07B2F6A-C350-48E9-8F4D-465E987833BF}"/>
    <cellStyle name="Style 26 6" xfId="39313" xr:uid="{A9C91EC5-A2E5-4F72-997B-9B434138B271}"/>
    <cellStyle name="Style 26 6 2" xfId="39314" xr:uid="{B38B9F3F-6656-4E03-83E2-11081340984A}"/>
    <cellStyle name="Style 26 6_AVA DVA EL" xfId="39315" xr:uid="{03A44245-67F4-47D0-B311-93A5FC80F6AE}"/>
    <cellStyle name="Style 26 7" xfId="39316" xr:uid="{AA565172-F79D-4015-9B35-9E77F02792F3}"/>
    <cellStyle name="Style 26 7 2" xfId="39317" xr:uid="{178C313B-81AC-4162-B2EB-27E4EF2F92A5}"/>
    <cellStyle name="Style 26 7_AVA DVA EL" xfId="39318" xr:uid="{0366F6B6-6FDF-4AF9-9BDC-3CEF34B4377B}"/>
    <cellStyle name="Style 26 8" xfId="39319" xr:uid="{B614B6F2-D8D6-4397-B34D-FE1C2279F538}"/>
    <cellStyle name="Style 26 8 2" xfId="39320" xr:uid="{31D25614-8B40-40E6-B9B0-96751C897A66}"/>
    <cellStyle name="Style 26 8_AVA DVA EL" xfId="39321" xr:uid="{49DDF9EB-68EA-4AD5-84A2-1CB51895BAAB}"/>
    <cellStyle name="Style 26 9" xfId="39322" xr:uid="{A88673F8-9C14-429C-B575-FA6428D70913}"/>
    <cellStyle name="Style 26 9 2" xfId="39323" xr:uid="{4BD4D66D-68B4-4D46-B219-38AADDDC4B92}"/>
    <cellStyle name="Style 26 9_AVA DVA EL" xfId="39324" xr:uid="{41960C50-ADC1-4C05-A43B-D44193745C4A}"/>
    <cellStyle name="Style 26_4Q16" xfId="39325" xr:uid="{52B75F28-D070-48C7-B0B0-1B284076AF3A}"/>
    <cellStyle name="Style 27" xfId="39326" xr:uid="{70BAC3F0-3546-4405-AB0B-F73464BA6B58}"/>
    <cellStyle name="Style 27 10" xfId="39327" xr:uid="{6A512B5F-3D91-4CD8-A9FE-6F07810137CC}"/>
    <cellStyle name="Style 27 10 2" xfId="39328" xr:uid="{2954CE5D-1513-42B1-A2C9-B301262E960C}"/>
    <cellStyle name="Style 27 10_AVA DVA EL" xfId="39329" xr:uid="{B37A7D55-F717-4325-B054-21FF383612FF}"/>
    <cellStyle name="Style 27 11" xfId="39330" xr:uid="{DC87DEA9-2012-4A1D-A6CE-C2AB7DEB9767}"/>
    <cellStyle name="Style 27 11 2" xfId="39331" xr:uid="{52FA96C9-5FB5-49E3-9310-1F284F4985B4}"/>
    <cellStyle name="Style 27 11_AVA DVA EL" xfId="39332" xr:uid="{1838811F-B3A4-4D7C-876F-01BB4EAFE06A}"/>
    <cellStyle name="Style 27 12" xfId="39333" xr:uid="{C0D06972-15C3-497F-BF0F-949F98A5A1F0}"/>
    <cellStyle name="Style 27 2" xfId="39334" xr:uid="{755BEA4F-3DAC-4A99-BB41-2C279DC7C880}"/>
    <cellStyle name="Style 27 2 2" xfId="39335" xr:uid="{87E27EC0-0ADD-4DCA-8977-6855B6211B00}"/>
    <cellStyle name="Style 27 2 2 2" xfId="39336" xr:uid="{71D95997-B70D-4829-8205-C1D0038131E8}"/>
    <cellStyle name="Style 27 2 2_AVA DVA EL" xfId="39337" xr:uid="{1DD30877-7B84-451D-8B2B-5B8A9AF6A0B7}"/>
    <cellStyle name="Style 27 2 3" xfId="39338" xr:uid="{5619C289-AB99-45AC-9E34-B3E1850591EB}"/>
    <cellStyle name="Style 27 2_4Q16" xfId="39339" xr:uid="{95FE74DC-E2CE-4F54-BB0F-6113C57D4AF2}"/>
    <cellStyle name="Style 27 3" xfId="39340" xr:uid="{33F74E2A-425C-4022-9327-02C2904CF705}"/>
    <cellStyle name="Style 27 3 2" xfId="39341" xr:uid="{2B7F87D2-5D83-4743-9D13-B4FE8311FC9C}"/>
    <cellStyle name="Style 27 3 2 2" xfId="39342" xr:uid="{A6B1405D-0FF1-4DF7-9A40-9BE7610747D9}"/>
    <cellStyle name="Style 27 3 2_AVA DVA EL" xfId="39343" xr:uid="{54C7977D-FE33-4D55-AD05-196C5441615E}"/>
    <cellStyle name="Style 27 3 3" xfId="39344" xr:uid="{512CA91C-37E0-4E03-AB51-71B9C845AED2}"/>
    <cellStyle name="Style 27 3_4Q16" xfId="39345" xr:uid="{A666F31E-C0AC-455D-826D-074941624A1D}"/>
    <cellStyle name="Style 27 4" xfId="39346" xr:uid="{40696872-259D-4112-92D4-47375EC62954}"/>
    <cellStyle name="Style 27 4 2" xfId="39347" xr:uid="{DF0217D8-16D9-40AF-B4A8-30EE8FA3C86F}"/>
    <cellStyle name="Style 27 4_AVA DVA EL" xfId="39348" xr:uid="{75E6D139-9C1C-4272-88C1-C0C5785C661F}"/>
    <cellStyle name="Style 27 5" xfId="39349" xr:uid="{0D8E6154-C064-4B2C-BEBE-688DCA98B959}"/>
    <cellStyle name="Style 27 5 2" xfId="39350" xr:uid="{F5085E96-989F-4585-91D2-4798E7A74CA9}"/>
    <cellStyle name="Style 27 5_AVA DVA EL" xfId="39351" xr:uid="{563261DF-2418-49C9-827C-AF8FB5F93ED9}"/>
    <cellStyle name="Style 27 6" xfId="39352" xr:uid="{530D66C9-4D06-4FCD-AF03-5E14E83BB40B}"/>
    <cellStyle name="Style 27 6 2" xfId="39353" xr:uid="{DCB5BC1F-10E2-4CD5-8F63-909D42093012}"/>
    <cellStyle name="Style 27 6_AVA DVA EL" xfId="39354" xr:uid="{FC6D54BC-3F38-4467-84C8-D791BAF5C862}"/>
    <cellStyle name="Style 27 7" xfId="39355" xr:uid="{CF07E002-F418-4BA2-B1FD-A915C8515DC9}"/>
    <cellStyle name="Style 27 7 2" xfId="39356" xr:uid="{3FB99C2D-E536-4872-91E8-9964C4B87ECB}"/>
    <cellStyle name="Style 27 7_AVA DVA EL" xfId="39357" xr:uid="{1F3713B7-3FDE-4906-ADDD-59FEF91A6E86}"/>
    <cellStyle name="Style 27 8" xfId="39358" xr:uid="{E4A0847C-6BD9-40CD-86BB-29BD0A637357}"/>
    <cellStyle name="Style 27 8 2" xfId="39359" xr:uid="{801DF345-7B72-4CD0-ACB3-716719EFC8F0}"/>
    <cellStyle name="Style 27 8_AVA DVA EL" xfId="39360" xr:uid="{8A5C67E0-B8F4-47F5-B714-D1763173EB45}"/>
    <cellStyle name="Style 27 9" xfId="39361" xr:uid="{817664A7-4286-40BE-93C5-9A979010140E}"/>
    <cellStyle name="Style 27 9 2" xfId="39362" xr:uid="{DD190CC7-9539-400D-9F44-C1917DED0C9C}"/>
    <cellStyle name="Style 27 9_AVA DVA EL" xfId="39363" xr:uid="{A7E87CF7-8E7D-479D-9212-0019B3EC1E33}"/>
    <cellStyle name="Style 27_4Q16" xfId="39364" xr:uid="{5B593278-53B7-4BDF-92DE-ED7032A4017D}"/>
    <cellStyle name="Style 28" xfId="39365" xr:uid="{47E5559A-493A-47E3-ABD4-1F6DA71301B1}"/>
    <cellStyle name="Style 28 10" xfId="39366" xr:uid="{196DC22C-99E9-477B-AE88-A97B6A856961}"/>
    <cellStyle name="Style 28 10 2" xfId="39367" xr:uid="{E5379207-F456-41B3-AF01-2D7F3A505B03}"/>
    <cellStyle name="Style 28 10_AVA DVA EL" xfId="39368" xr:uid="{82D9D279-2C3F-4AAC-A1D7-F7B1EB220C42}"/>
    <cellStyle name="Style 28 11" xfId="39369" xr:uid="{43F719B0-0E30-4D12-9698-50CE47DD06D5}"/>
    <cellStyle name="Style 28 11 2" xfId="39370" xr:uid="{9AEC0413-AD28-4B58-9705-B6AA89BFD576}"/>
    <cellStyle name="Style 28 11_AVA DVA EL" xfId="39371" xr:uid="{B067ECD7-262D-40BB-B7D0-FB13E1A73B95}"/>
    <cellStyle name="Style 28 12" xfId="39372" xr:uid="{E8E97F3C-3CF7-488B-A658-98CD85CA97D2}"/>
    <cellStyle name="Style 28 2" xfId="39373" xr:uid="{F5A6AB60-046D-4223-B3AD-A7B11BA02DEB}"/>
    <cellStyle name="Style 28 2 2" xfId="39374" xr:uid="{DA15C1FA-9F9A-448A-8BFE-5C5961394C8C}"/>
    <cellStyle name="Style 28 2 2 2" xfId="39375" xr:uid="{6862C380-B61A-4C57-9402-DE9B5E68C8D2}"/>
    <cellStyle name="Style 28 2 2_AVA DVA EL" xfId="39376" xr:uid="{FF60BFD5-BAE5-4AF6-9480-EF3E825BBE2F}"/>
    <cellStyle name="Style 28 2 3" xfId="39377" xr:uid="{F4ABC3DE-B4D8-4085-81BE-E2126B9AC4C7}"/>
    <cellStyle name="Style 28 2_4Q16" xfId="39378" xr:uid="{98CF9182-1134-43DB-9D34-5B39CA34B889}"/>
    <cellStyle name="Style 28 3" xfId="39379" xr:uid="{B9A502A5-4C06-4196-B18E-86623326722D}"/>
    <cellStyle name="Style 28 3 2" xfId="39380" xr:uid="{B5952D76-C816-48FB-AEBA-CB48BB9882FF}"/>
    <cellStyle name="Style 28 3 2 2" xfId="39381" xr:uid="{B051FCEB-CD9D-42F5-BD14-9EF42C2E40A1}"/>
    <cellStyle name="Style 28 3 2_AVA DVA EL" xfId="39382" xr:uid="{B410CC93-0D2B-43A4-9CD7-6D867FA42619}"/>
    <cellStyle name="Style 28 3 3" xfId="39383" xr:uid="{73D767FF-0F3F-47E9-927D-4AA79C0CA639}"/>
    <cellStyle name="Style 28 3_4Q16" xfId="39384" xr:uid="{F0A6DC94-910D-41D7-8D5B-A8297E94B6DC}"/>
    <cellStyle name="Style 28 4" xfId="39385" xr:uid="{41B86F88-5424-4C4A-9028-813D2A8D0EF2}"/>
    <cellStyle name="Style 28 4 2" xfId="39386" xr:uid="{64AA795A-885B-4C6B-BF4A-D42FF3A61FD1}"/>
    <cellStyle name="Style 28 4_AVA DVA EL" xfId="39387" xr:uid="{5C56919B-14DE-4392-B6A6-EE52E389F5C3}"/>
    <cellStyle name="Style 28 5" xfId="39388" xr:uid="{13B4DDD3-915D-402E-8703-32CADED36C33}"/>
    <cellStyle name="Style 28 5 2" xfId="39389" xr:uid="{1EF82752-B3CB-49ED-8FBA-43AB57756F03}"/>
    <cellStyle name="Style 28 5_AVA DVA EL" xfId="39390" xr:uid="{1C5FA889-3F52-4553-85D7-3DF55782A9A1}"/>
    <cellStyle name="Style 28 6" xfId="39391" xr:uid="{E34B0793-F33E-4B51-B0CE-2BE952A9351C}"/>
    <cellStyle name="Style 28 6 2" xfId="39392" xr:uid="{FE31418F-1C90-402F-B61A-EBA3E1AD4A74}"/>
    <cellStyle name="Style 28 6_AVA DVA EL" xfId="39393" xr:uid="{5A6E632C-C67E-479B-A421-0DF23062C07E}"/>
    <cellStyle name="Style 28 7" xfId="39394" xr:uid="{C77D40DE-CC31-4672-BBDB-82E063E1B919}"/>
    <cellStyle name="Style 28 7 2" xfId="39395" xr:uid="{B7A0E7F9-5067-475D-865F-3A0B5746C428}"/>
    <cellStyle name="Style 28 7_AVA DVA EL" xfId="39396" xr:uid="{6E557CF6-2491-41FB-B481-2E4EBF436C9C}"/>
    <cellStyle name="Style 28 8" xfId="39397" xr:uid="{6A1008B8-8594-4768-BB8A-549B4FF9BBF6}"/>
    <cellStyle name="Style 28 8 2" xfId="39398" xr:uid="{D098C045-B357-49E0-8EE9-44E95AFA31D7}"/>
    <cellStyle name="Style 28 8_AVA DVA EL" xfId="39399" xr:uid="{2A69DDBD-FD70-423C-B975-4C016AE388B8}"/>
    <cellStyle name="Style 28 9" xfId="39400" xr:uid="{BFF6B619-9D33-4D1D-8359-117C45579051}"/>
    <cellStyle name="Style 28 9 2" xfId="39401" xr:uid="{1886DEF5-7E60-48DB-B08F-51FA63EEFF88}"/>
    <cellStyle name="Style 28 9_AVA DVA EL" xfId="39402" xr:uid="{089A40FA-935F-4EB3-BEE7-1637E75F886D}"/>
    <cellStyle name="Style 28_4Q16" xfId="39403" xr:uid="{D49ABF4D-BEB5-4A0B-A515-EB0E87AC4CF8}"/>
    <cellStyle name="Style 29" xfId="39404" xr:uid="{7F68E248-30E9-4FE0-BB07-4483D1B27FC5}"/>
    <cellStyle name="Style 29 10" xfId="39405" xr:uid="{33830891-8D72-4CF1-BC3D-5E83F139B4C4}"/>
    <cellStyle name="Style 29 10 2" xfId="39406" xr:uid="{996D2524-A509-4D65-AF59-90369F271C5E}"/>
    <cellStyle name="Style 29 10_AVA DVA EL" xfId="39407" xr:uid="{BB3D9A3B-F60A-4825-90A4-28D72EA3053D}"/>
    <cellStyle name="Style 29 11" xfId="39408" xr:uid="{9C2D2E75-2A09-45AC-8920-66D6F355632A}"/>
    <cellStyle name="Style 29 11 2" xfId="39409" xr:uid="{1B0B94C5-5F81-4D38-A095-047E0B4DD954}"/>
    <cellStyle name="Style 29 11_AVA DVA EL" xfId="39410" xr:uid="{F0A389C0-4DDC-4E85-BEFF-E3006C91F057}"/>
    <cellStyle name="Style 29 12" xfId="39411" xr:uid="{F338D779-CFA8-4240-A409-02F5B41ED563}"/>
    <cellStyle name="Style 29 2" xfId="39412" xr:uid="{4DAC8856-AEA3-41CB-AC5C-D66FAAF15CC4}"/>
    <cellStyle name="Style 29 2 2" xfId="39413" xr:uid="{E776ACC1-223D-435F-9A7A-F453B7222FFF}"/>
    <cellStyle name="Style 29 2 2 2" xfId="39414" xr:uid="{38E8014D-020D-4B75-8AFE-0011D5527119}"/>
    <cellStyle name="Style 29 2 2_AVA DVA EL" xfId="39415" xr:uid="{1C220FA6-2866-4C91-9174-B67BDE363E6D}"/>
    <cellStyle name="Style 29 2 3" xfId="39416" xr:uid="{8F5EEA1B-ECBD-42FE-AE9B-E142D7C24182}"/>
    <cellStyle name="Style 29 2_4Q16" xfId="39417" xr:uid="{6F90362B-0582-4012-9A69-C4B55C2A0C37}"/>
    <cellStyle name="Style 29 3" xfId="39418" xr:uid="{6BBE55E2-DCAB-43C4-8728-328A19067FFF}"/>
    <cellStyle name="Style 29 3 2" xfId="39419" xr:uid="{D936D548-6D97-4337-900E-97882F293A6B}"/>
    <cellStyle name="Style 29 3 2 2" xfId="39420" xr:uid="{6BC2C49F-3E6B-4BA7-9BB5-1CC7769A0452}"/>
    <cellStyle name="Style 29 3 2_AVA DVA EL" xfId="39421" xr:uid="{E827D9C9-40FF-4617-9B4D-74FA00E54B8C}"/>
    <cellStyle name="Style 29 3 3" xfId="39422" xr:uid="{73F6078E-A7D8-4598-8546-E344A9E76A18}"/>
    <cellStyle name="Style 29 3_4Q16" xfId="39423" xr:uid="{7613BB3B-9016-413B-94FC-D90084218A14}"/>
    <cellStyle name="Style 29 4" xfId="39424" xr:uid="{AAFEE8C7-85A2-46B5-843A-441ABC257AC3}"/>
    <cellStyle name="Style 29 4 2" xfId="39425" xr:uid="{9A62ACDE-C7C8-4FB6-95B4-ADD2FD09561B}"/>
    <cellStyle name="Style 29 4_AVA DVA EL" xfId="39426" xr:uid="{6061A772-B95D-43F6-AF27-B7BAF29CA2E6}"/>
    <cellStyle name="Style 29 5" xfId="39427" xr:uid="{C35222E8-F586-40F3-83B8-77B848FA80EF}"/>
    <cellStyle name="Style 29 5 2" xfId="39428" xr:uid="{D172903D-5DB0-4776-9C7C-97F021C0557F}"/>
    <cellStyle name="Style 29 5_AVA DVA EL" xfId="39429" xr:uid="{C8E78683-FC7B-4833-9043-E5D421211E7E}"/>
    <cellStyle name="Style 29 6" xfId="39430" xr:uid="{55916FE2-93B2-450E-BFD8-36C6567D859B}"/>
    <cellStyle name="Style 29 6 2" xfId="39431" xr:uid="{85B2B4F2-3B31-4789-9C8C-675F1E37BC4E}"/>
    <cellStyle name="Style 29 6_AVA DVA EL" xfId="39432" xr:uid="{B3B406E4-A394-4537-9F02-230E38B0B2AA}"/>
    <cellStyle name="Style 29 7" xfId="39433" xr:uid="{0E877342-C6B8-42EE-BEDD-CDE6EFA753C2}"/>
    <cellStyle name="Style 29 7 2" xfId="39434" xr:uid="{2780F352-0D9D-46AF-8CA8-AD759BA88922}"/>
    <cellStyle name="Style 29 7_AVA DVA EL" xfId="39435" xr:uid="{C9CCCF01-9744-4A6F-9506-ECF59D5F1605}"/>
    <cellStyle name="Style 29 8" xfId="39436" xr:uid="{0E36F182-59BA-4E17-9E20-8C93A513D850}"/>
    <cellStyle name="Style 29 8 2" xfId="39437" xr:uid="{3D40F6E1-C027-45BC-9B10-1968EF8AC041}"/>
    <cellStyle name="Style 29 8_AVA DVA EL" xfId="39438" xr:uid="{3660BB23-6E93-41EB-B381-51D20E0FDFF4}"/>
    <cellStyle name="Style 29 9" xfId="39439" xr:uid="{F2B04F78-34A7-417C-A509-17C703FE3528}"/>
    <cellStyle name="Style 29 9 2" xfId="39440" xr:uid="{6CD86885-CABA-47E4-8ADA-7A6E3CFA5E1B}"/>
    <cellStyle name="Style 29 9_AVA DVA EL" xfId="39441" xr:uid="{47FD5726-5836-43D5-A46E-081E03BEE379}"/>
    <cellStyle name="Style 29_4Q16" xfId="39442" xr:uid="{21969936-CCF2-44CA-881A-533F39A74FCE}"/>
    <cellStyle name="Style 30" xfId="39443" xr:uid="{883726BA-0444-4D9F-ACE0-2627C5F1DA89}"/>
    <cellStyle name="Style 30 10" xfId="39444" xr:uid="{6982C0CA-758E-48B8-BDD2-DCC4AC747D58}"/>
    <cellStyle name="Style 30 10 2" xfId="39445" xr:uid="{30FC5122-122C-4226-8FB4-253475E28FFE}"/>
    <cellStyle name="Style 30 10_AVA DVA EL" xfId="39446" xr:uid="{EBD40023-B32B-4224-A3E4-D3ADF75D19D4}"/>
    <cellStyle name="Style 30 11" xfId="39447" xr:uid="{FA7EA7FD-2D93-4DE7-A2B7-A0A984A0754C}"/>
    <cellStyle name="Style 30 11 2" xfId="39448" xr:uid="{687BA048-C208-4E11-9548-69C6832C49D0}"/>
    <cellStyle name="Style 30 11_AVA DVA EL" xfId="39449" xr:uid="{9BF2303A-262A-4989-B40B-91DC27804944}"/>
    <cellStyle name="Style 30 12" xfId="39450" xr:uid="{F430D967-00A2-48BF-86A3-2CA4498D7D01}"/>
    <cellStyle name="Style 30 2" xfId="39451" xr:uid="{0132B328-4592-438D-B56E-904C65849573}"/>
    <cellStyle name="Style 30 2 2" xfId="39452" xr:uid="{AC0B8BEC-A70E-42DF-ABE5-5BC584D48826}"/>
    <cellStyle name="Style 30 2 2 2" xfId="39453" xr:uid="{B56EDA70-7289-4F9C-B553-664703FEABCA}"/>
    <cellStyle name="Style 30 2 2_AVA DVA EL" xfId="39454" xr:uid="{F0692852-825E-49BC-A2B4-18BE2FF668FC}"/>
    <cellStyle name="Style 30 2 3" xfId="39455" xr:uid="{B3488330-B2C9-495E-A3BB-DEA36BACFC5F}"/>
    <cellStyle name="Style 30 2_4Q16" xfId="39456" xr:uid="{C3860EFA-5696-4F7E-A0CF-B2313B4352C6}"/>
    <cellStyle name="Style 30 3" xfId="39457" xr:uid="{52809502-EFA3-431B-87E9-337DFEF64AA9}"/>
    <cellStyle name="Style 30 3 2" xfId="39458" xr:uid="{24A3D639-CF57-4BC7-B60E-0197CF630818}"/>
    <cellStyle name="Style 30 3 2 2" xfId="39459" xr:uid="{41411859-7861-43D7-8051-26C95B860495}"/>
    <cellStyle name="Style 30 3 2_AVA DVA EL" xfId="39460" xr:uid="{FBAD92DD-20E8-479D-8D9B-B55C7FA5AF54}"/>
    <cellStyle name="Style 30 3 3" xfId="39461" xr:uid="{8DE3F2B9-0630-42C4-BFA5-9E226C7E49E0}"/>
    <cellStyle name="Style 30 3_4Q16" xfId="39462" xr:uid="{4B21A186-42EF-4331-9BCF-9B8A1D012E66}"/>
    <cellStyle name="Style 30 4" xfId="39463" xr:uid="{81418B16-CA68-40FE-9BC6-EF8D8271575B}"/>
    <cellStyle name="Style 30 4 2" xfId="39464" xr:uid="{A3626EED-E29B-4F54-8FF6-0AB80EDE054A}"/>
    <cellStyle name="Style 30 4_AVA DVA EL" xfId="39465" xr:uid="{71F67BA6-7E58-49D6-A7B1-DFA596E13BE7}"/>
    <cellStyle name="Style 30 5" xfId="39466" xr:uid="{C7235D58-6B80-4BEC-9701-04B4F6FCE20C}"/>
    <cellStyle name="Style 30 5 2" xfId="39467" xr:uid="{757A3FDC-83F0-4609-B8E1-46704830BDE0}"/>
    <cellStyle name="Style 30 5_AVA DVA EL" xfId="39468" xr:uid="{145372FA-A8C8-49C9-A844-94695F4AEDFF}"/>
    <cellStyle name="Style 30 6" xfId="39469" xr:uid="{09BAF4BD-63B6-4C63-AEA6-F173B980BEA2}"/>
    <cellStyle name="Style 30 6 2" xfId="39470" xr:uid="{58E366B6-F8A1-413F-A6BF-3B4DB69D2A00}"/>
    <cellStyle name="Style 30 6_AVA DVA EL" xfId="39471" xr:uid="{A5AD8F73-1A9E-4EC3-9B12-D513179BA65C}"/>
    <cellStyle name="Style 30 7" xfId="39472" xr:uid="{994424AE-9A50-4AB1-8385-8E4D423A37FF}"/>
    <cellStyle name="Style 30 7 2" xfId="39473" xr:uid="{1E70C701-3514-4CA3-AF0B-BA95999E092E}"/>
    <cellStyle name="Style 30 7_AVA DVA EL" xfId="39474" xr:uid="{51B78BEC-8B1F-4F6B-8BA9-AC4B9B7A405A}"/>
    <cellStyle name="Style 30 8" xfId="39475" xr:uid="{FCB3CE8B-8AE3-4CA0-8CB6-B89F993E0EDC}"/>
    <cellStyle name="Style 30 8 2" xfId="39476" xr:uid="{C9D82BAA-984F-4F45-913E-F175A9B0E9D6}"/>
    <cellStyle name="Style 30 8_AVA DVA EL" xfId="39477" xr:uid="{3EA1DA06-D583-4A68-A583-2939E3B54ECB}"/>
    <cellStyle name="Style 30 9" xfId="39478" xr:uid="{1F7F680A-EE0B-4155-8921-ABD52704B17E}"/>
    <cellStyle name="Style 30 9 2" xfId="39479" xr:uid="{3A2CAC1A-57F5-457C-B283-437BEC752C4F}"/>
    <cellStyle name="Style 30 9_AVA DVA EL" xfId="39480" xr:uid="{EE861B07-D3EC-4714-B94F-125A3F4482D7}"/>
    <cellStyle name="Style 30_4Q16" xfId="39481" xr:uid="{C2A9DDB0-FF9E-41BC-9F3E-A909A97851D1}"/>
    <cellStyle name="Style 31" xfId="39482" xr:uid="{C4BA3920-A66F-45A8-B7BC-BF8E62CA1E9B}"/>
    <cellStyle name="Style 31 10" xfId="39483" xr:uid="{C3465E92-626F-4938-849B-06C436BC8096}"/>
    <cellStyle name="Style 31 10 2" xfId="39484" xr:uid="{6FC35DB3-2651-4F30-B744-419E010A1368}"/>
    <cellStyle name="Style 31 10_AVA DVA EL" xfId="39485" xr:uid="{E96DCB64-6F2E-401B-9CC9-CF2F722587DA}"/>
    <cellStyle name="Style 31 11" xfId="39486" xr:uid="{6937FEA3-D5D8-4DEB-83B7-D6102F95B7F2}"/>
    <cellStyle name="Style 31 11 2" xfId="39487" xr:uid="{18CF45BC-B751-41C7-8CC7-2B3E2322B821}"/>
    <cellStyle name="Style 31 11_AVA DVA EL" xfId="39488" xr:uid="{1A5C1B1C-2EE0-4F80-BCD0-88B4D6523293}"/>
    <cellStyle name="Style 31 12" xfId="39489" xr:uid="{FF77C69A-06D2-49A7-B270-E3EB706B462D}"/>
    <cellStyle name="Style 31 2" xfId="39490" xr:uid="{4F9AB42E-DD59-4E66-B1A4-A53414F5556D}"/>
    <cellStyle name="Style 31 2 2" xfId="39491" xr:uid="{3F5AD8F7-C79F-41DE-B8BB-BBAA8B9A697D}"/>
    <cellStyle name="Style 31 2 2 2" xfId="39492" xr:uid="{7BDA2CCD-0A9F-41E3-8223-BE3EA7B3D40C}"/>
    <cellStyle name="Style 31 2 2_AVA DVA EL" xfId="39493" xr:uid="{BF84F33C-605A-4558-9023-6A81355EFB23}"/>
    <cellStyle name="Style 31 2 3" xfId="39494" xr:uid="{A5B75722-2773-4649-B3F4-6FB2E949A6B9}"/>
    <cellStyle name="Style 31 2_4Q16" xfId="39495" xr:uid="{80ADC2FA-21EC-4766-82DA-DF2D64238D9E}"/>
    <cellStyle name="Style 31 3" xfId="39496" xr:uid="{C9C1A4D3-1639-414E-9F62-ADE19EF20F7C}"/>
    <cellStyle name="Style 31 3 2" xfId="39497" xr:uid="{B8518F71-58E4-4B69-950D-7877789D862F}"/>
    <cellStyle name="Style 31 3 2 2" xfId="39498" xr:uid="{ADA35200-18FA-44B2-A374-F7ABED09F96A}"/>
    <cellStyle name="Style 31 3 2_AVA DVA EL" xfId="39499" xr:uid="{F02C8E1E-1A8E-4EE7-83D9-CCBDA900A5AA}"/>
    <cellStyle name="Style 31 3 3" xfId="39500" xr:uid="{C00D0E73-9B35-403D-9148-997C0B3F7160}"/>
    <cellStyle name="Style 31 3_4Q16" xfId="39501" xr:uid="{0774083D-555E-401B-8521-384FDCBA4DF5}"/>
    <cellStyle name="Style 31 4" xfId="39502" xr:uid="{998CBED3-A012-452A-A908-361F1A8FC233}"/>
    <cellStyle name="Style 31 4 2" xfId="39503" xr:uid="{19A29F2D-1B25-4122-80FD-0F55AF5AFD04}"/>
    <cellStyle name="Style 31 4_AVA DVA EL" xfId="39504" xr:uid="{966F06C5-2AF5-46D0-B3FE-082268D8616F}"/>
    <cellStyle name="Style 31 5" xfId="39505" xr:uid="{45FEADA5-642A-4375-8C26-60238944C390}"/>
    <cellStyle name="Style 31 5 2" xfId="39506" xr:uid="{2B8F25DB-DF79-4F44-8B83-03976640ABD0}"/>
    <cellStyle name="Style 31 5_AVA DVA EL" xfId="39507" xr:uid="{7D487E89-1289-4E71-9C26-B6127D411137}"/>
    <cellStyle name="Style 31 6" xfId="39508" xr:uid="{FFCBFD5B-D736-427B-A02C-1C97F68A3DB0}"/>
    <cellStyle name="Style 31 6 2" xfId="39509" xr:uid="{2D30C783-6C7D-4BFE-8A28-F49AF51E3D34}"/>
    <cellStyle name="Style 31 6_AVA DVA EL" xfId="39510" xr:uid="{17FB864E-0289-4E2F-B808-8D64FA45C57F}"/>
    <cellStyle name="Style 31 7" xfId="39511" xr:uid="{54FBBA9E-A6B4-4798-AF1A-0844BA02A002}"/>
    <cellStyle name="Style 31 7 2" xfId="39512" xr:uid="{E19F7177-C989-4D35-9DB5-95EBC0FE128A}"/>
    <cellStyle name="Style 31 7_AVA DVA EL" xfId="39513" xr:uid="{EF48F1A6-7976-481B-9AAA-6197A8E6A7F6}"/>
    <cellStyle name="Style 31 8" xfId="39514" xr:uid="{13A56FFC-623B-433B-A25A-A4B8834238ED}"/>
    <cellStyle name="Style 31 8 2" xfId="39515" xr:uid="{17A1E743-D8D4-4CAB-B47D-FD86C8865917}"/>
    <cellStyle name="Style 31 8_AVA DVA EL" xfId="39516" xr:uid="{D027E575-F2E2-4EA7-A69D-4AF0F117B05B}"/>
    <cellStyle name="Style 31 9" xfId="39517" xr:uid="{7E438530-FB73-42CF-9794-71EA4EFEF62A}"/>
    <cellStyle name="Style 31 9 2" xfId="39518" xr:uid="{64F3831D-91F1-4A95-9660-92C7C80519CD}"/>
    <cellStyle name="Style 31 9_AVA DVA EL" xfId="39519" xr:uid="{E1A8B63A-A039-4888-9EE2-0D9DD8A9DAEE}"/>
    <cellStyle name="Style 31_4Q16" xfId="39520" xr:uid="{DCAC6F6E-1D43-49AB-93A2-C707BBF09400}"/>
    <cellStyle name="Style 32" xfId="39521" xr:uid="{50CE9E59-9564-42C5-8EF2-1FDCD007CAE0}"/>
    <cellStyle name="Style 32 10" xfId="39522" xr:uid="{AA29E22B-99EE-4A9E-9E13-6BC31271AB07}"/>
    <cellStyle name="Style 32 10 2" xfId="39523" xr:uid="{3CE552E0-74CF-4450-9CB1-52433FAE2B11}"/>
    <cellStyle name="Style 32 10_AVA DVA EL" xfId="39524" xr:uid="{883E9D27-3FEB-4696-8B82-ED7DE69F4C00}"/>
    <cellStyle name="Style 32 11" xfId="39525" xr:uid="{872912AF-83DC-48B3-B9FC-1B346FBBE895}"/>
    <cellStyle name="Style 32 11 2" xfId="39526" xr:uid="{23C7417D-FFCE-426C-AD2E-F31C05F4D6B0}"/>
    <cellStyle name="Style 32 11_AVA DVA EL" xfId="39527" xr:uid="{8900DF1A-92F6-47BE-8B8A-C7CC228CFC3C}"/>
    <cellStyle name="Style 32 12" xfId="39528" xr:uid="{97AC4F05-EBAB-4A3C-974E-8FE8ABABA4A9}"/>
    <cellStyle name="Style 32 12 2" xfId="39529" xr:uid="{36768BC9-28B9-4077-9288-B2F649D6BAD5}"/>
    <cellStyle name="Style 32 12_AVA DVA EL" xfId="39530" xr:uid="{B03CF85E-7CF1-4CD9-A5C0-E94D0E7231C4}"/>
    <cellStyle name="Style 32 13" xfId="39531" xr:uid="{F38330BE-5E55-4F3B-B5B2-361F4B6EC807}"/>
    <cellStyle name="Style 32 13 2" xfId="39532" xr:uid="{7228E9A1-3109-4900-B0B7-B7CBE2F1A987}"/>
    <cellStyle name="Style 32 13_AVA DVA EL" xfId="39533" xr:uid="{5B76C795-D460-407F-BB2C-8E56E5988F6A}"/>
    <cellStyle name="Style 32 14" xfId="39534" xr:uid="{349A107F-D309-4D5D-921A-644FC68F66DC}"/>
    <cellStyle name="Style 32 14 2" xfId="39535" xr:uid="{96E4CD31-1DB9-4023-A02F-427669F03FE6}"/>
    <cellStyle name="Style 32 14_AVA DVA EL" xfId="39536" xr:uid="{1CE0991A-A490-4CC2-A876-A06477C62974}"/>
    <cellStyle name="Style 32 15" xfId="39537" xr:uid="{87553E27-C9A4-4192-B9B8-29757DD42067}"/>
    <cellStyle name="Style 32 2" xfId="39538" xr:uid="{7221393A-158F-44E4-8789-DC854BC24E0E}"/>
    <cellStyle name="Style 32 2 2" xfId="39539" xr:uid="{2528CC3E-3D77-4D12-9EC7-F1106DEDF575}"/>
    <cellStyle name="Style 32 2 2 2" xfId="39540" xr:uid="{E184FA1C-DF62-4F7E-8999-E9F8580709A4}"/>
    <cellStyle name="Style 32 2 2_AVA DVA EL" xfId="39541" xr:uid="{6065E7AE-4044-4244-975E-385DE912CB80}"/>
    <cellStyle name="Style 32 2 3" xfId="39542" xr:uid="{02F230F8-3773-4414-B7FC-18BA0CD4438C}"/>
    <cellStyle name="Style 32 2 3 2" xfId="39543" xr:uid="{C1BF20F1-1518-45BA-B776-C15CC8E15D88}"/>
    <cellStyle name="Style 32 2 3_AVA DVA EL" xfId="39544" xr:uid="{688A00EB-0F51-46D6-B2EC-345D57328060}"/>
    <cellStyle name="Style 32 2 4" xfId="39545" xr:uid="{6F9CDACF-C814-4632-86E3-530DAA17E960}"/>
    <cellStyle name="Style 32 2_4Q16" xfId="39546" xr:uid="{CF3B0BF7-D113-4C08-A434-5BF875E4F6A2}"/>
    <cellStyle name="Style 32 3" xfId="39547" xr:uid="{35FDFD2A-FED0-403F-B2AF-1C72569E8BB8}"/>
    <cellStyle name="Style 32 3 2" xfId="39548" xr:uid="{DCE65AAD-8CE5-464D-9D03-686F588E2EA1}"/>
    <cellStyle name="Style 32 3 2 2" xfId="39549" xr:uid="{6F25DDC7-270F-49DF-9E12-F8A6FE41629C}"/>
    <cellStyle name="Style 32 3 2_AVA DVA EL" xfId="39550" xr:uid="{57C83956-2AA4-4723-9A5D-7017BC876C39}"/>
    <cellStyle name="Style 32 3 3" xfId="39551" xr:uid="{A40422F4-2673-4C0F-8717-E711377FB4C4}"/>
    <cellStyle name="Style 32 3_4Q16" xfId="39552" xr:uid="{1F9EF274-F025-4078-BE97-D27F90E2BB8B}"/>
    <cellStyle name="Style 32 4" xfId="39553" xr:uid="{CE854E93-9026-470E-9965-C07C4EC0E158}"/>
    <cellStyle name="Style 32 4 2" xfId="39554" xr:uid="{6E502C19-6684-4AE7-9CCE-5B470E717DCC}"/>
    <cellStyle name="Style 32 4_AVA DVA EL" xfId="39555" xr:uid="{1530AA31-C7E4-40E9-9A83-AD6899AAD342}"/>
    <cellStyle name="Style 32 5" xfId="39556" xr:uid="{57AE45D0-AB2E-4823-B3E3-3D508B271C57}"/>
    <cellStyle name="Style 32 5 2" xfId="39557" xr:uid="{7A299DE4-6399-4D35-AD98-8404E8C0DC9F}"/>
    <cellStyle name="Style 32 5_AVA DVA EL" xfId="39558" xr:uid="{468C15E9-3AB5-412F-A4E6-ABF570F4C277}"/>
    <cellStyle name="Style 32 6" xfId="39559" xr:uid="{1CE38DDF-964C-4E9E-9D88-C6145949621A}"/>
    <cellStyle name="Style 32 6 2" xfId="39560" xr:uid="{084A0AF6-5E8E-4D1C-B9D7-A6C49E1D4752}"/>
    <cellStyle name="Style 32 6_AVA DVA EL" xfId="39561" xr:uid="{87B1E46E-32E8-49AE-92EE-3CC0CF294EBB}"/>
    <cellStyle name="Style 32 7" xfId="39562" xr:uid="{E77D630A-9F6B-48E0-8C3F-E256DA18133F}"/>
    <cellStyle name="Style 32 7 2" xfId="39563" xr:uid="{1454AE5D-0A6A-450C-A4DE-48542DAC7D49}"/>
    <cellStyle name="Style 32 7_AVA DVA EL" xfId="39564" xr:uid="{1B1BFF44-366E-45C1-AE5A-44AD2E031EEB}"/>
    <cellStyle name="Style 32 8" xfId="39565" xr:uid="{6FDF74B6-A266-46D7-8597-7EF7B924CFBA}"/>
    <cellStyle name="Style 32 8 2" xfId="39566" xr:uid="{C47E7E31-8F3F-490E-B611-EDDD003B5E37}"/>
    <cellStyle name="Style 32 8_AVA DVA EL" xfId="39567" xr:uid="{17D5DD8C-1B1C-468A-AD9B-6E6BC00528FE}"/>
    <cellStyle name="Style 32 9" xfId="39568" xr:uid="{D05AA8CE-CDD9-44D9-805D-A70A8F1F2B0D}"/>
    <cellStyle name="Style 32 9 2" xfId="39569" xr:uid="{9ED58C19-123D-452D-A10B-B04C80BE5219}"/>
    <cellStyle name="Style 32 9_AVA DVA EL" xfId="39570" xr:uid="{8828D644-60C8-4F80-988D-706B1A1E90AC}"/>
    <cellStyle name="Style 32_4Q16" xfId="39571" xr:uid="{2DDA37C6-A98D-4FAF-A374-0A550A86B6A0}"/>
    <cellStyle name="Style 33" xfId="39572" xr:uid="{E9973FF7-38CC-4E2C-9CB3-228C419F09F9}"/>
    <cellStyle name="Style 33 10" xfId="39573" xr:uid="{DCFC9476-2992-410C-85FE-5BB8C4AA3421}"/>
    <cellStyle name="Style 33 10 2" xfId="39574" xr:uid="{54C27DF6-A414-46C2-812A-BF7A9501B274}"/>
    <cellStyle name="Style 33 10_AVA DVA EL" xfId="39575" xr:uid="{4904F2C2-72B0-480E-8BC7-06879C86CC72}"/>
    <cellStyle name="Style 33 11" xfId="39576" xr:uid="{BAFB1F59-334C-44E3-A978-2E2C3E264013}"/>
    <cellStyle name="Style 33 11 2" xfId="39577" xr:uid="{40863A0A-8C95-47E7-8BF8-86EC7CAD0A62}"/>
    <cellStyle name="Style 33 11_AVA DVA EL" xfId="39578" xr:uid="{89DD8F57-8446-432D-B105-2B61D81E4BD2}"/>
    <cellStyle name="Style 33 12" xfId="39579" xr:uid="{01CBB31A-A294-4EDD-9DC1-674FEB50FAE2}"/>
    <cellStyle name="Style 33 2" xfId="39580" xr:uid="{18BB22CB-2C3D-40D3-9A7F-5BA6A9CAB2E8}"/>
    <cellStyle name="Style 33 2 2" xfId="39581" xr:uid="{58B56559-38AB-4670-8BEF-676624CF598E}"/>
    <cellStyle name="Style 33 2 2 2" xfId="39582" xr:uid="{96DB58C6-6E06-4649-A54D-C32FB6B0434D}"/>
    <cellStyle name="Style 33 2 2_AVA DVA EL" xfId="39583" xr:uid="{5D6B2EA7-1392-458D-8FE4-8EB8A4DE6EC2}"/>
    <cellStyle name="Style 33 2 3" xfId="39584" xr:uid="{57AACC91-456D-49B3-B7EF-2F993D24EE5A}"/>
    <cellStyle name="Style 33 2_4Q16" xfId="39585" xr:uid="{E60496E0-525D-4B4D-83A5-99BA49753B2D}"/>
    <cellStyle name="Style 33 3" xfId="39586" xr:uid="{4F8EBDCF-C778-49F8-8268-391E3F2C76D3}"/>
    <cellStyle name="Style 33 3 2" xfId="39587" xr:uid="{A1CBD825-3C79-420D-B0DA-ADF6DC7CB1E3}"/>
    <cellStyle name="Style 33 3 2 2" xfId="39588" xr:uid="{20F57EE0-11A4-43A7-8DC4-F83C67680319}"/>
    <cellStyle name="Style 33 3 2_AVA DVA EL" xfId="39589" xr:uid="{008289CA-C890-43B5-93B4-0AF2FFBD035E}"/>
    <cellStyle name="Style 33 3 3" xfId="39590" xr:uid="{27BC877C-A5E0-4DBD-91BE-32C75E928945}"/>
    <cellStyle name="Style 33 3_4Q16" xfId="39591" xr:uid="{1AA7DD04-BEBA-43D9-8A6B-033F0E5B7752}"/>
    <cellStyle name="Style 33 4" xfId="39592" xr:uid="{FC3958BE-3979-48D3-A1FD-072BAB2B86CF}"/>
    <cellStyle name="Style 33 4 2" xfId="39593" xr:uid="{EB44E824-89EB-4E3E-A4C7-0DC8E65D2170}"/>
    <cellStyle name="Style 33 4_AVA DVA EL" xfId="39594" xr:uid="{7C65D9AC-DE63-4059-85D9-7FD0B6A7E8FA}"/>
    <cellStyle name="Style 33 5" xfId="39595" xr:uid="{56F43C4C-3F32-47DC-97D9-1B5640253A60}"/>
    <cellStyle name="Style 33 5 2" xfId="39596" xr:uid="{990EA884-733A-4C04-87BD-B974F85EB76E}"/>
    <cellStyle name="Style 33 5_AVA DVA EL" xfId="39597" xr:uid="{C3B1E30B-4321-470C-A8DB-BA3AED654806}"/>
    <cellStyle name="Style 33 6" xfId="39598" xr:uid="{4C45F7C2-3122-4B35-A1F9-E8623D5D4604}"/>
    <cellStyle name="Style 33 6 2" xfId="39599" xr:uid="{B761B48A-B195-4B16-A2DA-DB1AF24ABFD1}"/>
    <cellStyle name="Style 33 6_AVA DVA EL" xfId="39600" xr:uid="{F4B944F0-7593-4D9B-B275-67DCE58D4262}"/>
    <cellStyle name="Style 33 7" xfId="39601" xr:uid="{77BF53C1-D22D-4BC8-AC0E-1986E63B4E37}"/>
    <cellStyle name="Style 33 7 2" xfId="39602" xr:uid="{085C44B8-A84E-4F83-8FC4-A2047C8DA70E}"/>
    <cellStyle name="Style 33 7_AVA DVA EL" xfId="39603" xr:uid="{AC0BEE1B-FEC7-4E18-9676-B1B09B92D691}"/>
    <cellStyle name="Style 33 8" xfId="39604" xr:uid="{ED0CF857-A927-4D90-95EC-6BA771121889}"/>
    <cellStyle name="Style 33 8 2" xfId="39605" xr:uid="{E295EB7A-8F02-4DC7-9942-BFB216584181}"/>
    <cellStyle name="Style 33 8_AVA DVA EL" xfId="39606" xr:uid="{AFE5F02F-0C0B-4AD1-A7FA-ED6C329B8A1C}"/>
    <cellStyle name="Style 33 9" xfId="39607" xr:uid="{EA17BF32-4F93-491A-90EE-2139135DB88C}"/>
    <cellStyle name="Style 33 9 2" xfId="39608" xr:uid="{8C372D28-4E36-4381-8EF3-9167FB009FCD}"/>
    <cellStyle name="Style 33 9_AVA DVA EL" xfId="39609" xr:uid="{419B52EB-8689-4287-8DF8-E165F50352EE}"/>
    <cellStyle name="Style 33_4Q16" xfId="39610" xr:uid="{B84C35E9-7AE3-49C8-976E-6AA06CBC4E2E}"/>
    <cellStyle name="Style 34" xfId="39611" xr:uid="{30236000-4F72-4416-89B9-A867CAAE1CF0}"/>
    <cellStyle name="Style 34 2" xfId="39612" xr:uid="{5935EE9D-654B-4388-8F67-27DA0A44122C}"/>
    <cellStyle name="Style 34 2 2" xfId="39613" xr:uid="{86122930-9316-4177-89B6-3F66E1EEA899}"/>
    <cellStyle name="Style 34 2_AVA DVA EL" xfId="39614" xr:uid="{35C37A79-D3EB-4695-92C7-E2322B455165}"/>
    <cellStyle name="Style 34 3" xfId="39615" xr:uid="{C953ACFF-0565-420B-BA3F-D43F09CD5795}"/>
    <cellStyle name="Style 34 3 2" xfId="39616" xr:uid="{F84FDB50-AE13-4909-8560-2EECE40A2286}"/>
    <cellStyle name="Style 34 3_AVA DVA EL" xfId="39617" xr:uid="{C58A416F-9DEB-4E44-9C67-1D0A43446E72}"/>
    <cellStyle name="Style 34 4" xfId="39618" xr:uid="{8B86F435-BE63-4C95-814A-D759A9360FE9}"/>
    <cellStyle name="Style 34 4 2" xfId="39619" xr:uid="{01B49804-B853-4D76-B2E3-C73138D20E05}"/>
    <cellStyle name="Style 34 4_AVA DVA EL" xfId="39620" xr:uid="{E6597ABC-2871-41CC-B436-25CF4E4DF2AA}"/>
    <cellStyle name="Style 34 5" xfId="39621" xr:uid="{1AFE9FD7-05A9-4FBF-8AB6-48B1F0DDF430}"/>
    <cellStyle name="Style 34_4Q16" xfId="39622" xr:uid="{C74EFB90-6720-4AA1-AAF1-D4EC421DA56E}"/>
    <cellStyle name="Style 35" xfId="39623" xr:uid="{F296AC79-30C1-47D6-B657-92A072880D9C}"/>
    <cellStyle name="Style 35 10" xfId="39624" xr:uid="{BCB208AD-F662-4C08-BD3A-645AE717DEAD}"/>
    <cellStyle name="Style 35 10 2" xfId="39625" xr:uid="{C9C360C7-39A6-4942-95C0-3ED216741EF8}"/>
    <cellStyle name="Style 35 10_AVA DVA EL" xfId="39626" xr:uid="{E4456D46-64D2-4812-9387-C85DFB05AE50}"/>
    <cellStyle name="Style 35 11" xfId="39627" xr:uid="{2B9CAFB3-0857-4E71-99DF-8453B11A6571}"/>
    <cellStyle name="Style 35 11 2" xfId="39628" xr:uid="{D0592615-6666-4F49-B636-4FD4C87D38E5}"/>
    <cellStyle name="Style 35 11_AVA DVA EL" xfId="39629" xr:uid="{A890A996-7838-4088-9824-4C416AAD4718}"/>
    <cellStyle name="Style 35 12" xfId="39630" xr:uid="{48FA1C4B-BDBB-42E1-9CFA-5E82A8618DEF}"/>
    <cellStyle name="Style 35 2" xfId="39631" xr:uid="{DCC482FC-4554-42FB-9527-46E5C8F52EE7}"/>
    <cellStyle name="Style 35 2 2" xfId="39632" xr:uid="{08408538-B90B-4952-8F74-AD3268121831}"/>
    <cellStyle name="Style 35 2 2 2" xfId="39633" xr:uid="{0C6D28A3-B112-41F0-9390-A33838C12B97}"/>
    <cellStyle name="Style 35 2 2_AVA DVA EL" xfId="39634" xr:uid="{08511D06-C2F5-48E9-9E78-A7A9AAA4D3A6}"/>
    <cellStyle name="Style 35 2 3" xfId="39635" xr:uid="{5206D479-3230-41F6-B0CE-E5E6BD8AF37A}"/>
    <cellStyle name="Style 35 2_4Q16" xfId="39636" xr:uid="{21B2C41E-FFDC-4BD2-891A-055EE65230D8}"/>
    <cellStyle name="Style 35 3" xfId="39637" xr:uid="{21EB3E80-7EBF-4887-BBA3-0B13EFE5A389}"/>
    <cellStyle name="Style 35 3 2" xfId="39638" xr:uid="{A7AD3B6E-7528-4621-984C-DB8C6324B7BC}"/>
    <cellStyle name="Style 35 3 2 2" xfId="39639" xr:uid="{294A2716-6670-4965-B184-758BA3ACE2D8}"/>
    <cellStyle name="Style 35 3 2_AVA DVA EL" xfId="39640" xr:uid="{63934FBA-1ABE-4529-B202-2304B543B3BE}"/>
    <cellStyle name="Style 35 3 3" xfId="39641" xr:uid="{04460470-1AC0-423C-B555-66279D92C911}"/>
    <cellStyle name="Style 35 3_4Q16" xfId="39642" xr:uid="{0A3F0480-A559-47A8-B404-3CEF1E001FE6}"/>
    <cellStyle name="Style 35 4" xfId="39643" xr:uid="{7CB07568-75FA-4E14-82DB-102BFEA5EFB1}"/>
    <cellStyle name="Style 35 4 2" xfId="39644" xr:uid="{897D46F0-FEF2-41EF-BA0E-DC80BE5274CA}"/>
    <cellStyle name="Style 35 4_AVA DVA EL" xfId="39645" xr:uid="{D96B4E28-3A3A-4A3E-AB58-3F2D12D80306}"/>
    <cellStyle name="Style 35 5" xfId="39646" xr:uid="{A01F2049-1D05-4878-BD61-08272F84BBD5}"/>
    <cellStyle name="Style 35 5 2" xfId="39647" xr:uid="{72963117-8590-4BB2-84D4-FC4808307CC3}"/>
    <cellStyle name="Style 35 5_AVA DVA EL" xfId="39648" xr:uid="{EE9F1A70-FD84-4757-ACCF-441C59551243}"/>
    <cellStyle name="Style 35 6" xfId="39649" xr:uid="{93867AEE-E7F3-4B9D-8303-A54F857067BC}"/>
    <cellStyle name="Style 35 6 2" xfId="39650" xr:uid="{BA555688-AF06-4D39-8EA0-DFEEF0E77570}"/>
    <cellStyle name="Style 35 6_AVA DVA EL" xfId="39651" xr:uid="{3B5A3608-7A2E-4C2C-9366-BDCD6FEC6180}"/>
    <cellStyle name="Style 35 7" xfId="39652" xr:uid="{C86F4393-A5E8-4B02-A019-3DD52122F44F}"/>
    <cellStyle name="Style 35 7 2" xfId="39653" xr:uid="{73F72E59-F3DA-4BF4-9E61-89E18921990E}"/>
    <cellStyle name="Style 35 7_AVA DVA EL" xfId="39654" xr:uid="{71FCC4B0-543E-4C47-AB17-67099DF842B3}"/>
    <cellStyle name="Style 35 8" xfId="39655" xr:uid="{1140E816-A5D5-4095-8B7D-217C14D9F6D8}"/>
    <cellStyle name="Style 35 8 2" xfId="39656" xr:uid="{B8DFDDFD-30DC-4581-A520-A59348E1355B}"/>
    <cellStyle name="Style 35 8_AVA DVA EL" xfId="39657" xr:uid="{461DDC5E-060D-4DF8-9B78-CF45917A207A}"/>
    <cellStyle name="Style 35 9" xfId="39658" xr:uid="{25356E3E-8007-4183-B32A-125B86F6FF68}"/>
    <cellStyle name="Style 35 9 2" xfId="39659" xr:uid="{D47C0916-E68E-4B44-AA42-FB8D7F4ED5D8}"/>
    <cellStyle name="Style 35 9_AVA DVA EL" xfId="39660" xr:uid="{A1C51CA5-9878-437D-890A-7753DD5CB768}"/>
    <cellStyle name="Style 35_4Q16" xfId="39661" xr:uid="{7B80A2C1-B029-4C35-9468-12BCF7019B88}"/>
    <cellStyle name="Style 36" xfId="39662" xr:uid="{61C34841-A5FC-44D6-8D48-C0DFE4B5C2CB}"/>
    <cellStyle name="Style 36 10" xfId="39663" xr:uid="{E56DA079-5F02-4092-8867-87EE1B1F85AD}"/>
    <cellStyle name="Style 36 10 2" xfId="39664" xr:uid="{6FA2CD08-8693-4445-B2D2-78BA0C3B00D0}"/>
    <cellStyle name="Style 36 10_AVA DVA EL" xfId="39665" xr:uid="{4B9F8049-E777-4719-88F9-109FF5B00F20}"/>
    <cellStyle name="Style 36 11" xfId="39666" xr:uid="{D13F06FB-0DD9-4315-8011-C9B6B64C2BFD}"/>
    <cellStyle name="Style 36 11 2" xfId="39667" xr:uid="{3906686E-1E55-4777-84C7-FA73347187BF}"/>
    <cellStyle name="Style 36 11_AVA DVA EL" xfId="39668" xr:uid="{45A47D2E-8852-4A04-85BD-6646AB0CC85F}"/>
    <cellStyle name="Style 36 12" xfId="39669" xr:uid="{8C77051B-B9FB-4883-B19A-466CE8A1F58D}"/>
    <cellStyle name="Style 36 2" xfId="39670" xr:uid="{1980ADCA-6F7F-4A8F-A2B6-D074B96527C2}"/>
    <cellStyle name="Style 36 2 2" xfId="39671" xr:uid="{A070E168-15FD-4751-BF9F-65FB53463310}"/>
    <cellStyle name="Style 36 2 2 2" xfId="39672" xr:uid="{99E5F831-25A5-4483-AEC8-292EB41975AD}"/>
    <cellStyle name="Style 36 2 2_AVA DVA EL" xfId="39673" xr:uid="{6E202DED-3BCF-4902-92EA-A309B6BE82DE}"/>
    <cellStyle name="Style 36 2 3" xfId="39674" xr:uid="{3968534E-28A6-4819-83FD-3A8DEA795790}"/>
    <cellStyle name="Style 36 2_4Q16" xfId="39675" xr:uid="{ABA77520-5C56-48FD-A603-2E9AD49876A8}"/>
    <cellStyle name="Style 36 3" xfId="39676" xr:uid="{209CE04C-B5B2-4E06-8720-0C809DAD2BEC}"/>
    <cellStyle name="Style 36 3 2" xfId="39677" xr:uid="{B896DF05-A349-48D6-B9D7-47697F37152A}"/>
    <cellStyle name="Style 36 3 2 2" xfId="39678" xr:uid="{E975F531-3674-4CDE-9A73-9A472A2DFDBC}"/>
    <cellStyle name="Style 36 3 2_AVA DVA EL" xfId="39679" xr:uid="{E4EDCE44-6A17-4FAC-B0D2-9536735B53FA}"/>
    <cellStyle name="Style 36 3 3" xfId="39680" xr:uid="{957E5C60-7727-4349-B4F7-97283A69B774}"/>
    <cellStyle name="Style 36 3_4Q16" xfId="39681" xr:uid="{21C24FA0-0AB7-4F8C-8572-00E91BF197B8}"/>
    <cellStyle name="Style 36 4" xfId="39682" xr:uid="{5196D6C4-98AB-4E95-A79D-F44791ADC251}"/>
    <cellStyle name="Style 36 4 2" xfId="39683" xr:uid="{5C034710-CB3B-4A4C-99CD-575BCE6EA651}"/>
    <cellStyle name="Style 36 4_AVA DVA EL" xfId="39684" xr:uid="{C47BB62C-1AD4-4C34-9347-0790EA436627}"/>
    <cellStyle name="Style 36 5" xfId="39685" xr:uid="{88AE5466-F05E-47F9-A8D4-47FB4ABD342E}"/>
    <cellStyle name="Style 36 5 2" xfId="39686" xr:uid="{4C547C71-4C0D-4809-A7E3-DB3C272A8BD6}"/>
    <cellStyle name="Style 36 5_AVA DVA EL" xfId="39687" xr:uid="{1D1E1055-E987-422C-9967-66F825C04115}"/>
    <cellStyle name="Style 36 6" xfId="39688" xr:uid="{5B62F568-6C44-4742-8A6A-7573AB000BDC}"/>
    <cellStyle name="Style 36 6 2" xfId="39689" xr:uid="{5B9BD4BB-7E5F-445B-8B44-4015D8E318DB}"/>
    <cellStyle name="Style 36 6_AVA DVA EL" xfId="39690" xr:uid="{CC4D7115-34D8-4A3F-B33D-2E69FB36AB8B}"/>
    <cellStyle name="Style 36 7" xfId="39691" xr:uid="{70A4F106-C474-4BF4-A6D4-6390FA4797D2}"/>
    <cellStyle name="Style 36 7 2" xfId="39692" xr:uid="{D653E66E-549E-42D8-929C-51C82570ABB5}"/>
    <cellStyle name="Style 36 7_AVA DVA EL" xfId="39693" xr:uid="{E5051523-37D5-4B81-A53A-3C8E147A0148}"/>
    <cellStyle name="Style 36 8" xfId="39694" xr:uid="{5A804EBC-01B5-4737-9E2C-E46CEAA3F81A}"/>
    <cellStyle name="Style 36 8 2" xfId="39695" xr:uid="{4158F222-F1AA-4052-943E-F954444A28E2}"/>
    <cellStyle name="Style 36 8_AVA DVA EL" xfId="39696" xr:uid="{390D7145-58BC-4F5E-880A-D697AE51B5F8}"/>
    <cellStyle name="Style 36 9" xfId="39697" xr:uid="{EEC23B9C-231E-426E-983B-E3E1E15F3342}"/>
    <cellStyle name="Style 36 9 2" xfId="39698" xr:uid="{3A81B4A7-5BC2-4FED-800C-187428E6F150}"/>
    <cellStyle name="Style 36 9_AVA DVA EL" xfId="39699" xr:uid="{9D241082-6A0A-4419-B6F0-F07B5409EE82}"/>
    <cellStyle name="Style 36_4Q16" xfId="39700" xr:uid="{4F7F9CA8-098D-4D34-B85D-4C198A67D653}"/>
    <cellStyle name="Style D green" xfId="9344" xr:uid="{87243350-DC22-48CC-9379-BC0692D170F1}"/>
    <cellStyle name="Style D green 2" xfId="39701" xr:uid="{0171493B-7D76-423A-81FC-64AB5C3E317C}"/>
    <cellStyle name="Style D green_AVA DVA EL" xfId="39702" xr:uid="{57F7DD12-C974-43B0-AD73-74057571AEE7}"/>
    <cellStyle name="Style E" xfId="9345" xr:uid="{8E5E2E31-8C52-47B2-AE40-8466AE3BAC22}"/>
    <cellStyle name="Style E 2" xfId="39703" xr:uid="{4D172372-0349-4E72-BE1C-6E0E53AF3EE8}"/>
    <cellStyle name="Style E_AVA DVA EL" xfId="39704" xr:uid="{E71ACD61-9CD9-4F76-9FA2-61094D032030}"/>
    <cellStyle name="Style H" xfId="9346" xr:uid="{2C5BE8D3-9360-4DBD-BB2D-DA6730338E50}"/>
    <cellStyle name="Style H 2" xfId="39705" xr:uid="{67315E7F-77A6-4D3B-B529-CFE41417A353}"/>
    <cellStyle name="Style H_AVA DVA EL" xfId="39706"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07" xr:uid="{0609AD8F-4275-4345-A31B-934ABBA74647}"/>
    <cellStyle name="Sub total 3 2_3. Chng in credit spreads" xfId="9374" xr:uid="{B30FBAA7-A096-4D3F-A0A5-D2243247A2F7}"/>
    <cellStyle name="Sub total 3 3" xfId="9375" xr:uid="{27CE34A5-87AD-4225-910C-17DC2540B020}"/>
    <cellStyle name="Sub total 3 4" xfId="39708"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09" xr:uid="{9BFE5720-D84D-4778-92AB-9B05B5AD7A24}"/>
    <cellStyle name="Subtitle 2 3" xfId="39710" xr:uid="{46F3476A-7A55-4B40-8092-9961D80EC5D1}"/>
    <cellStyle name="Subtitle 2_AVA DVA EL" xfId="39711" xr:uid="{E7EA1D1A-DF37-4920-8CE1-DCD57E3853AE}"/>
    <cellStyle name="Subtitle 3" xfId="39712" xr:uid="{6DB9AE49-146F-48A8-B53B-22A1D8107721}"/>
    <cellStyle name="Subtitle 4" xfId="39713" xr:uid="{565BCF1E-B091-40A0-A6F0-F6BEB061377C}"/>
    <cellStyle name="Subtitle_AVA DVA EL" xfId="39714" xr:uid="{99C0FCD8-628A-48CF-99A3-8B96171C4E85}"/>
    <cellStyle name="Suma" xfId="9386" xr:uid="{29B5BE16-C6D5-465A-87A0-7A6D0479C8B3}"/>
    <cellStyle name="Suma 2" xfId="9387" xr:uid="{2111CDA0-2BBA-474B-9252-4A38D1733D09}"/>
    <cellStyle name="Suma 2 2" xfId="39715" xr:uid="{CF4B258E-5238-4E02-8877-635936D436E6}"/>
    <cellStyle name="Suma 2 3" xfId="39716" xr:uid="{5269D5D3-8E5D-4B09-90D9-09EA0DB58D88}"/>
    <cellStyle name="Suma 2_AVA DVA EL" xfId="39717" xr:uid="{61BD2F50-0887-42D1-8CA7-06843F49C105}"/>
    <cellStyle name="Suma 3" xfId="39718" xr:uid="{39D3A32E-8CFE-4C57-9F11-9DC1026A5FE5}"/>
    <cellStyle name="Suma 4" xfId="41736" xr:uid="{0CD14B5B-3961-430B-AA33-DFB843C224F0}"/>
    <cellStyle name="Suma 5" xfId="41737" xr:uid="{83BD1715-6FF7-430F-B896-B79AF5AE8EAF}"/>
    <cellStyle name="Suma 6" xfId="41738" xr:uid="{53DCF4E9-78EF-4AED-9AF5-1A9D4B11E6E0}"/>
    <cellStyle name="Suma 7" xfId="41739"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19" xr:uid="{BB6022DF-A134-4A58-B42B-CAF6026E80B1}"/>
    <cellStyle name="Summa 1 låst 3" xfId="39720" xr:uid="{34E30011-8FA7-4974-981B-A61B411713A6}"/>
    <cellStyle name="Summa 1 låst_AVA DVA EL" xfId="39721" xr:uid="{A0D184FE-0AD7-442E-AB96-0BFAF2D773BE}"/>
    <cellStyle name="Summa 10" xfId="41740" xr:uid="{9E195DD1-785A-4469-B3C2-D58C68195258}"/>
    <cellStyle name="Summa 11" xfId="41741" xr:uid="{1CBED9BC-54CD-4E2E-83DF-553FB4914145}"/>
    <cellStyle name="Summa 12" xfId="41742" xr:uid="{1E64F709-FEEF-4B9E-B404-8CD2880A2B6D}"/>
    <cellStyle name="Summa 2" xfId="9391" xr:uid="{196535FD-8FF7-4B03-ADD0-A571906C772B}"/>
    <cellStyle name="Summa 2 2" xfId="41743" xr:uid="{EF89719C-F5A3-4313-AB46-F3BF8B77FFFF}"/>
    <cellStyle name="Summa 2_Avstem DM og grunnlag" xfId="41744" xr:uid="{3A758920-9CAD-4F8C-B3A3-747C3A31E101}"/>
    <cellStyle name="Summa 3" xfId="9392" xr:uid="{89C26390-64E0-4E0D-89E5-CA93628DFBA5}"/>
    <cellStyle name="Summa 3 2" xfId="41745" xr:uid="{55DF003C-8A04-4A30-89A2-A4AF01C2691E}"/>
    <cellStyle name="Summa 3_Avstem DM og grunnlag" xfId="41746" xr:uid="{92769BF6-B7D7-4394-9AC7-6582B9C87D82}"/>
    <cellStyle name="Summa 4" xfId="9393" xr:uid="{8B94758F-3DE8-43AF-A808-E5AA9BB99142}"/>
    <cellStyle name="Summa 4 2" xfId="41747" xr:uid="{2FB0D37E-ED0F-429F-A4E5-30AB0A0DDD5E}"/>
    <cellStyle name="Summa 4_Avstem DM og grunnlag" xfId="41748" xr:uid="{8C63ADBE-07DB-43BC-ACF8-D8A532C3F4BB}"/>
    <cellStyle name="Summa 5" xfId="9394" xr:uid="{3FFD60E5-A9B7-4C2C-8646-9B66581567BD}"/>
    <cellStyle name="Summa 5 2" xfId="41749" xr:uid="{CB7B1817-CBC7-4195-9F5E-2B24BBCE4F04}"/>
    <cellStyle name="Summa 5_Avstem DM og grunnlag" xfId="41750" xr:uid="{51123E82-DF01-4835-8613-AE0C0C152A56}"/>
    <cellStyle name="Summa 6" xfId="9395" xr:uid="{9DC2A250-176F-49B9-93F0-128F6F303356}"/>
    <cellStyle name="Summa 6 2" xfId="41751" xr:uid="{487BCD41-BA43-4F87-90CD-EED11566A13D}"/>
    <cellStyle name="Summa 6_Avstem DM og grunnlag" xfId="41752" xr:uid="{C67D729C-9209-4ADE-BB82-8154E537F4E2}"/>
    <cellStyle name="Summa 7" xfId="9396" xr:uid="{DD88C20D-A793-44A6-977C-88DEB216309E}"/>
    <cellStyle name="Summa 7 2" xfId="41753" xr:uid="{0637A6D0-D877-414A-8C10-485C13EAE239}"/>
    <cellStyle name="Summa 7_Avstem DM og grunnlag" xfId="41754" xr:uid="{F871149F-F90B-4BD0-80A8-1BAA55AD68BF}"/>
    <cellStyle name="Summa 8" xfId="41755" xr:uid="{8452F166-673E-444B-98F4-D69B6C3F5006}"/>
    <cellStyle name="Summa 9" xfId="41756" xr:uid="{E32397C0-8DE5-4F1A-84D7-BAAF1995AAD9}"/>
    <cellStyle name="Summa_3. Chng in credit spreads" xfId="9397" xr:uid="{D4CAEF62-DA6C-47B5-9BBF-891C8DBE84B5}"/>
    <cellStyle name="Summa1 låst" xfId="9398" xr:uid="{8CAC8780-D5A9-4880-B5AF-28750DB78F41}"/>
    <cellStyle name="Summa1 låst 2" xfId="39722" xr:uid="{838C78C8-44B6-40E7-8FDD-8CE3426A47E4}"/>
    <cellStyle name="Summa1 låst 3" xfId="39723" xr:uid="{275BD061-5C1A-4C5D-86D0-1448CE4416B4}"/>
    <cellStyle name="Summa1 låst_AVA DVA EL" xfId="39724" xr:uid="{3BFAFA3F-4483-4181-866C-0E7BCF5FCD52}"/>
    <cellStyle name="sup2Date" xfId="39725" xr:uid="{A9A5D8C4-C94B-472D-A72A-253C741B7522}"/>
    <cellStyle name="sup2Int" xfId="39726" xr:uid="{440D8F76-2C94-46A7-B871-1B2AD58468A6}"/>
    <cellStyle name="sup2ParameterE" xfId="39727" xr:uid="{8AD5B727-39AD-47CA-89A0-927AC08B8A55}"/>
    <cellStyle name="sup2Percentage" xfId="39728" xr:uid="{6937A524-DD79-49D6-A4C1-88D9BEAD133C}"/>
    <cellStyle name="sup2PercentageL" xfId="39729" xr:uid="{DC4DDEDF-5A35-4A3D-8548-31C4B2D53430}"/>
    <cellStyle name="sup2PercentageM" xfId="39730" xr:uid="{CB701066-9BAD-4195-9A7A-9FFD385D7333}"/>
    <cellStyle name="sup2Selection" xfId="39731" xr:uid="{6DFC5052-8960-475F-A275-92A8CF0A495E}"/>
    <cellStyle name="sup2Text" xfId="39732" xr:uid="{BAB12CDB-5664-47B8-82B2-DE06CC387302}"/>
    <cellStyle name="sup3ParameterE" xfId="39733" xr:uid="{17BD40CA-0753-4D31-9221-75DFC7C5A204}"/>
    <cellStyle name="sup3Percentage" xfId="39734" xr:uid="{8C638A86-CCC8-4C08-92BB-2260F6EE3BB0}"/>
    <cellStyle name="supDate" xfId="39735" xr:uid="{E71B1E5D-B789-41C6-AA2E-B95B6AC37A1F}"/>
    <cellStyle name="supFloat" xfId="39736" xr:uid="{C067BB43-6348-404F-AC0C-D2EB9AEFF354}"/>
    <cellStyle name="supInt" xfId="39737" xr:uid="{8B97CEA2-6B77-4BAD-A78A-E6C96466B6DC}"/>
    <cellStyle name="supParameterE" xfId="39738" xr:uid="{88AFD535-3021-4207-AA91-AA8C02A66237}"/>
    <cellStyle name="supParameterS" xfId="39739" xr:uid="{C76616A6-8646-4A11-A9FD-DA0FAAE460E1}"/>
    <cellStyle name="supPD" xfId="39740" xr:uid="{82414BDB-8EA4-46D5-A9F8-F32B16931BB6}"/>
    <cellStyle name="supPercentage" xfId="39741" xr:uid="{6E76822A-83F3-46CD-9C70-5E2084C452D5}"/>
    <cellStyle name="supPercentageL" xfId="39742" xr:uid="{F1DB412E-6F57-4394-89B1-53EB26EEFF8E}"/>
    <cellStyle name="supPercentageM" xfId="39743" xr:uid="{892F0E3F-9B76-4259-9598-8BB851E08850}"/>
    <cellStyle name="supSelection" xfId="39744" xr:uid="{84B3EC5B-9A47-4CD8-9162-4F2C1F2192CD}"/>
    <cellStyle name="supText" xfId="39745" xr:uid="{492C57D2-9EAF-4884-8FD4-B72FB5047AC7}"/>
    <cellStyle name="Susietas langelis" xfId="9399" xr:uid="{24195248-439A-4B1E-A5E1-38CC13CF20E8}"/>
    <cellStyle name="Susietas langelis 2" xfId="39746" xr:uid="{29165081-9D79-439E-8522-FE83B8D0BECA}"/>
    <cellStyle name="Susietas langelis_AVA DVA EL" xfId="39747" xr:uid="{0061A944-0732-4AD8-810A-41D3575B9DEE}"/>
    <cellStyle name="SwitchCell" xfId="9400" xr:uid="{C9FDCBC6-AA5D-4B02-AAE6-4715C6E79124}"/>
    <cellStyle name="SwitchCell 2" xfId="39748" xr:uid="{ADF2C7A2-B4E7-4884-B39C-3E4815636B34}"/>
    <cellStyle name="SwitchCell 3" xfId="39749" xr:uid="{6BD597BF-8E76-48D0-98EF-C19780F0BC90}"/>
    <cellStyle name="SwitchCell_AVA DVA EL" xfId="39750" xr:uid="{A34CFAC7-3466-4DE9-8C10-CC30705F1C49}"/>
    <cellStyle name="Számítás" xfId="39751" xr:uid="{F146A024-DFFA-4A9F-8096-7A29A78B26D4}"/>
    <cellStyle name="Számítás 2" xfId="39752" xr:uid="{420318AB-262D-425E-8071-6CBA7F55524A}"/>
    <cellStyle name="Számítás_AVA DVA EL" xfId="39753" xr:uid="{E217C9E8-4BF5-43C8-A309-71C122EC573C}"/>
    <cellStyle name="Tabelltittel" xfId="9401" xr:uid="{33B0FA70-641E-46B4-A948-F3DD1291C4E6}"/>
    <cellStyle name="Tabelltittel 2" xfId="39754" xr:uid="{1522AB8C-5ADD-44D4-B93F-737E7662F2C6}"/>
    <cellStyle name="Tabelltittel_AVA DVA EL" xfId="39755" xr:uid="{D0F76527-A157-4010-869C-D8CA4E1428A1}"/>
    <cellStyle name="Table Col Head" xfId="9402" xr:uid="{290DB549-81DB-4388-894A-FAD23B974B5B}"/>
    <cellStyle name="Table Col Head 2" xfId="39756" xr:uid="{C87D27F0-77AC-4EF1-B69B-2CB13DD49FD2}"/>
    <cellStyle name="Table Col Head 3" xfId="39757" xr:uid="{771DD89F-CB27-4660-8080-077CA1FF3BC7}"/>
    <cellStyle name="Table Col Head_AVA DVA EL" xfId="39758"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759" xr:uid="{0572A664-C4C3-4A47-9398-E15E4C3A3BCA}"/>
    <cellStyle name="Table end 3 2 3" xfId="39760" xr:uid="{FC6CBF17-588E-4A96-A426-136F5939C771}"/>
    <cellStyle name="Table end 3 2_AVA DVA EL" xfId="39761" xr:uid="{4DABFBFD-1357-48BF-A390-3C7008375CA3}"/>
    <cellStyle name="Table end 3 3" xfId="39762" xr:uid="{C8DF0622-3052-4362-BD6D-D257C9A7A9D2}"/>
    <cellStyle name="Table end 3 4" xfId="39763" xr:uid="{39C61764-FE3B-4182-AC5A-2837F75AF2D0}"/>
    <cellStyle name="Table end 3_3. Chng in credit spreads" xfId="9409" xr:uid="{BDBBF9A3-CC2B-4A7F-AA90-959E5A7F4FFA}"/>
    <cellStyle name="Table end 4" xfId="39764"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765" xr:uid="{1FC7E100-7E5C-4964-8E46-205E5327AF83}"/>
    <cellStyle name="Table head 3 2_3. Chng in credit spreads" xfId="9421" xr:uid="{0B8E01E6-69F1-47E8-9BA6-08046BE72F19}"/>
    <cellStyle name="Table head 3 3" xfId="9422" xr:uid="{CA677E1E-3C47-4001-A126-9C26148F2FF1}"/>
    <cellStyle name="Table head 3 4" xfId="39766"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767" xr:uid="{03CFC8CF-D320-42C2-ABD7-C1E375A4992F}"/>
    <cellStyle name="Table Head Aligned 3" xfId="39768" xr:uid="{24C960FD-1EDB-4491-992C-706C6949143B}"/>
    <cellStyle name="Table Head Aligned_AVA DVA EL" xfId="39769" xr:uid="{1072A5F7-B32F-4E14-8A4C-AD57122E8672}"/>
    <cellStyle name="Table Head Blue" xfId="9431" xr:uid="{6DCAB7EA-A30B-41F4-BC11-7E54E612ABD2}"/>
    <cellStyle name="Table Head Blue 2" xfId="39770" xr:uid="{A9C3A2D4-5FEB-43DF-9C7C-3D8489C6CBA5}"/>
    <cellStyle name="Table Head Blue 3" xfId="39771" xr:uid="{B29CC7B3-FDCC-453C-83D4-B327063D5309}"/>
    <cellStyle name="Table Head Blue_AVA DVA EL" xfId="39772" xr:uid="{4A7D1CC7-338D-4949-852D-5ED5B0D156B6}"/>
    <cellStyle name="Table Head Green" xfId="9432" xr:uid="{3EAC5D74-35B6-409C-BA67-ECC65BC65103}"/>
    <cellStyle name="Table Head Green 2" xfId="39773" xr:uid="{8A91DDE1-6657-426D-A4C4-186C3FE64D88}"/>
    <cellStyle name="Table Head Green 3" xfId="39774" xr:uid="{6BF69386-9C4D-4DAB-9A79-79969522ADF7}"/>
    <cellStyle name="Table Head Green_AVA DVA EL" xfId="39775"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776" xr:uid="{396CD8B6-40B5-4F31-959C-7AAF27959C4B}"/>
    <cellStyle name="Table Heading 2 3" xfId="39777" xr:uid="{4B61F9AD-75DB-4D27-AE3D-720DFF24AC1B}"/>
    <cellStyle name="Table Heading 2_AVA DVA EL" xfId="39778" xr:uid="{0E1AEBEF-C7FF-42DA-B072-12EABD289C77}"/>
    <cellStyle name="Table Heading 3" xfId="39779" xr:uid="{B8B8CE41-9FE3-4961-893A-A8C55ADB9BA2}"/>
    <cellStyle name="Table Heading 4" xfId="39780" xr:uid="{CFF02772-1193-4A05-AB43-BC46FEB48684}"/>
    <cellStyle name="Table Heading_AVA DVA EL" xfId="39781" xr:uid="{FE2CE539-52C8-4A50-BC16-B97D795C2DA3}"/>
    <cellStyle name="Table Source" xfId="9436" xr:uid="{905F171E-FED3-43AC-9377-A5BFCCA2534E}"/>
    <cellStyle name="Table Source 2" xfId="39782" xr:uid="{99EC43BB-1DF1-4D56-9FBE-5B6B617469B2}"/>
    <cellStyle name="Table Source 3" xfId="39783" xr:uid="{B1CDF66C-2FEB-428D-A0F4-D2B07966A5AA}"/>
    <cellStyle name="Table Source_AVA DVA EL" xfId="39784" xr:uid="{8643D30C-3F0F-4CF0-A245-023CF9476451}"/>
    <cellStyle name="Table Sub Head" xfId="9437" xr:uid="{819210E6-129D-4A4E-9019-92900988D2AE}"/>
    <cellStyle name="Table Sub Head 2" xfId="39785" xr:uid="{D75287A7-7C01-4A91-B65D-79565D44330C}"/>
    <cellStyle name="Table Sub Head 3" xfId="39786" xr:uid="{8FF142CD-8C13-48F8-8A38-336C24E379C6}"/>
    <cellStyle name="Table Sub Head_AVA DVA EL" xfId="39787" xr:uid="{D26ABC07-CA61-4671-9E9B-86ACD39C769E}"/>
    <cellStyle name="Table Text" xfId="9438" xr:uid="{73A28E3F-8D7F-4137-8CC4-415AD8CFFBE5}"/>
    <cellStyle name="Table Text 2" xfId="39788" xr:uid="{3C4611E9-DF34-4C6A-8072-4F067D50DEB9}"/>
    <cellStyle name="Table Text 3" xfId="39789"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790" xr:uid="{CF4A0BF1-6DBB-48EB-9857-C3C46CD39911}"/>
    <cellStyle name="table text bold 3 2 3" xfId="39791" xr:uid="{424D5804-9F40-4EC8-BC29-BF62D9191EA4}"/>
    <cellStyle name="table text bold 3 2_AVA DVA EL" xfId="39792" xr:uid="{DD258478-2A42-4F82-8A29-425D8CFAC5CA}"/>
    <cellStyle name="table text bold 3 3" xfId="39793" xr:uid="{55A52633-D2B9-4719-9FCC-355332C107A1}"/>
    <cellStyle name="table text bold 3 4" xfId="39794" xr:uid="{B6CBC75B-238C-4793-AD79-D979807F1605}"/>
    <cellStyle name="table text bold 3_3. Chng in credit spreads" xfId="9445" xr:uid="{4980647E-D2F6-40FD-AA6C-95D5E08F9647}"/>
    <cellStyle name="table text bold 4" xfId="39795"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796" xr:uid="{083CEE29-D9B1-4FE9-BF6B-717991212DD2}"/>
    <cellStyle name="table text light 3 2 3" xfId="39797" xr:uid="{D4AAD7C3-F44A-4C91-ACAA-8416DAC42CF6}"/>
    <cellStyle name="table text light 3 2_AVA DVA EL" xfId="39798" xr:uid="{677DA5AA-6EFF-435F-A5E4-426D6F14C4D0}"/>
    <cellStyle name="table text light 3 3" xfId="39799" xr:uid="{27805C74-710A-4C0F-8FC8-A381D3FBA1DD}"/>
    <cellStyle name="table text light 3 4" xfId="39800" xr:uid="{939F396C-FC4E-4725-B733-1E794A606B9A}"/>
    <cellStyle name="table text light 3_3. Chng in credit spreads" xfId="9459" xr:uid="{970DD3BC-A5B9-4568-B083-C6F80A477638}"/>
    <cellStyle name="table text light 4" xfId="39801"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02" xr:uid="{75D12692-2F35-43A9-AA3F-6E2CE544AA46}"/>
    <cellStyle name="Table Title 3" xfId="39803" xr:uid="{90FF22C5-75A3-486B-A36A-1540F612F526}"/>
    <cellStyle name="Table Title_AVA DVA EL" xfId="39804" xr:uid="{B68C03F0-BA90-4809-890E-E008395CE22F}"/>
    <cellStyle name="Table Units" xfId="9463" xr:uid="{00D145A5-0033-485F-B9FC-C1AEA600A0D1}"/>
    <cellStyle name="Table Units 2" xfId="9464" xr:uid="{C27E0D43-1001-4DB6-B9A6-A08775C38FCF}"/>
    <cellStyle name="Table Units 2 2" xfId="39805" xr:uid="{63C026F7-B78E-40AA-9F69-906E035FCCEE}"/>
    <cellStyle name="Table Units 2 3" xfId="39806" xr:uid="{D8EACE75-3DCB-4121-B8E4-1F4F3886B6A6}"/>
    <cellStyle name="Table Units 2_AVA DVA EL" xfId="39807" xr:uid="{F84CAD8B-61D4-4177-816F-4B2824BCF056}"/>
    <cellStyle name="Table Units 3" xfId="39808" xr:uid="{05905340-2B19-48D8-BC11-CFF1C468BF9F}"/>
    <cellStyle name="Table Units 4" xfId="39809"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10" xr:uid="{DAEF1D88-F091-452F-AC19-3F17EAE6275E}"/>
    <cellStyle name="TableBorder 2 3" xfId="39811" xr:uid="{97471D85-C934-484E-9EE9-597EEE100639}"/>
    <cellStyle name="TableBorder 2_Adj_Balance_Sheet" xfId="41757" xr:uid="{96E0C1EA-F4E3-4CF7-AA60-8E48A75C700C}"/>
    <cellStyle name="TableBorder 3" xfId="39812" xr:uid="{96E2D1A0-5073-405C-B4B8-04FC7356C0B9}"/>
    <cellStyle name="TableBorder 4" xfId="39813" xr:uid="{74A31F9F-CA8B-4BF3-9CDC-0F04DE067B26}"/>
    <cellStyle name="TableBorder_3. Chng in credit spreads" xfId="9469" xr:uid="{12F4E2F2-AE6D-4D88-A80F-7F4B5907B984}"/>
    <cellStyle name="TableColumnHeader" xfId="9470" xr:uid="{9E3BFE1F-C800-495D-A312-AFEC06B98EA7}"/>
    <cellStyle name="TableColumnHeader 2" xfId="39814" xr:uid="{41B0EA2B-8F86-44E4-8FBC-9842B3F3AD34}"/>
    <cellStyle name="TableColumnHeader 3" xfId="39815" xr:uid="{2CB1F2B7-3853-4234-A700-F7C1D3FCDED4}"/>
    <cellStyle name="TableColumnHeader_AVA DVA EL" xfId="39816" xr:uid="{ED76181F-3069-4F34-A91A-EFE2760CACEF}"/>
    <cellStyle name="TableHeading" xfId="9471" xr:uid="{15810783-8286-468E-BDF5-114547809322}"/>
    <cellStyle name="TableHeading 2" xfId="9472" xr:uid="{28D1FA58-D389-4E78-B82E-8301CE247722}"/>
    <cellStyle name="TableHeading 2 2" xfId="39817" xr:uid="{CF77FA6F-657C-4C3A-A7E7-73A23712C136}"/>
    <cellStyle name="TableHeading 2 3" xfId="39818" xr:uid="{ABC33F68-515C-4F29-A18A-55B853AB5284}"/>
    <cellStyle name="TableHeading 2_AVA DVA EL" xfId="39819" xr:uid="{FFEFC347-F10A-46B6-A095-97B26E2DEB20}"/>
    <cellStyle name="TableHeading 3" xfId="39820" xr:uid="{AAFC9AE6-C8FF-4D71-A7D9-30DDDD6A7150}"/>
    <cellStyle name="TableHeading 4" xfId="39821"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22" xr:uid="{5446BF18-1D78-4360-A530-B722BC27EC8F}"/>
    <cellStyle name="TableHighlight 2 3" xfId="39823" xr:uid="{60FD4198-8E74-4195-B2E4-E13556191CE8}"/>
    <cellStyle name="TableHighlight 2_Adj_Balance_Sheet" xfId="41758" xr:uid="{52B0E3DB-A75F-4272-96BD-BFDBCB99763A}"/>
    <cellStyle name="TableHighlight 3" xfId="39824" xr:uid="{9FA104A2-B971-4803-9F0D-D32FE9371AE3}"/>
    <cellStyle name="TableHighlight 4" xfId="39825"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26" xr:uid="{DEA13E94-696C-421E-93F4-3ECAB7B7CBBA}"/>
    <cellStyle name="TableNote 2 3" xfId="39827" xr:uid="{34034B19-04E8-4382-ADD5-EA4A03B40B36}"/>
    <cellStyle name="TableNote 2_Adj_Balance_Sheet" xfId="41759" xr:uid="{5592B901-EEF7-426B-AB43-0AB29564AC3A}"/>
    <cellStyle name="TableNote 3" xfId="39828" xr:uid="{977D22DA-4230-4C0D-99CE-E99D1172E22A}"/>
    <cellStyle name="TableNote 4" xfId="39829" xr:uid="{40A97847-D0B4-4CF2-ADF5-53528E6DB785}"/>
    <cellStyle name="TableNote_3. Chng in credit spreads" xfId="9479" xr:uid="{4E057FCC-84D6-4C72-B4EA-CDA58CF4864B}"/>
    <cellStyle name="Tekst objaśnienia" xfId="9480" xr:uid="{1F053B21-DD39-4967-8860-6B35DCADCBAD}"/>
    <cellStyle name="Tekst objaśnienia 2" xfId="39830" xr:uid="{F43FD4D3-214A-4054-9071-D1487FDFBBEB}"/>
    <cellStyle name="Tekst objaśnienia 3" xfId="39831" xr:uid="{D646A3F8-D95A-4286-86F6-4999983BABA8}"/>
    <cellStyle name="Tekst objaśnienia_AVA DVA EL" xfId="39832" xr:uid="{4E0B2496-3810-4113-A783-ADAEE50BB047}"/>
    <cellStyle name="Tekst ostrzeżenia" xfId="9481" xr:uid="{C1D6A32F-024F-4D93-9BF1-4EE3841B96ED}"/>
    <cellStyle name="Tekst ostrzeżenia 2" xfId="39833" xr:uid="{A54CEB35-3238-4D65-9901-2F357D3B0140}"/>
    <cellStyle name="Tekst ostrzeżenia 3" xfId="39834" xr:uid="{E7CF73B2-5E24-4528-A87F-897E18E5346B}"/>
    <cellStyle name="Tekst ostrzeżenia_AVA DVA EL" xfId="39835" xr:uid="{EDB8392B-8AD0-4264-9910-D0C49CE00FFC}"/>
    <cellStyle name="test a style" xfId="9482" xr:uid="{57DCE5DA-DC16-4726-9CED-85C76B7E9ABF}"/>
    <cellStyle name="test a style 2" xfId="39836" xr:uid="{606DD9C7-A41A-4259-853D-34AA818A3D88}"/>
    <cellStyle name="test a style 3" xfId="39837" xr:uid="{3F5570C5-D41C-4A12-9A2E-9C554A431387}"/>
    <cellStyle name="test a style_AVA DVA EL" xfId="39838" xr:uid="{D1558DD6-15C9-4F09-9C8B-1BEBC118C485}"/>
    <cellStyle name="tête chapitre" xfId="9483" xr:uid="{C30CE93C-7197-4BEA-A5D6-80DB336A9D91}"/>
    <cellStyle name="Text" xfId="9484" xr:uid="{EBC3DA55-93E7-4138-BA90-948557BDDE0E}"/>
    <cellStyle name="Text [3]" xfId="9485" xr:uid="{203EC07B-E67D-4AE9-AB24-B948DAD9F9CF}"/>
    <cellStyle name="Text [3] 2" xfId="39839" xr:uid="{03DA3EEB-E0F4-4E80-BBEE-28E1622332EB}"/>
    <cellStyle name="Text [3] 3" xfId="39840" xr:uid="{C33CEFE1-95FA-42F6-8C6E-24559A2FBF10}"/>
    <cellStyle name="Text [3]_AVA DVA EL" xfId="39841" xr:uid="{F976B6E9-2DD3-41C3-96F6-5D9EC6C47AAE}"/>
    <cellStyle name="Text [5]" xfId="9486" xr:uid="{0F59DE32-3946-4334-8B79-0F7DABAEC9A7}"/>
    <cellStyle name="Text [5] 2" xfId="39842" xr:uid="{0AAE11BB-5FEB-49BB-862D-FE5E2C13149A}"/>
    <cellStyle name="Text [5] 3" xfId="39843" xr:uid="{A2F0478F-F839-427B-BCA7-7ADFD6E3F84A}"/>
    <cellStyle name="Text [5]_AVA DVA EL" xfId="39844" xr:uid="{D47D80A4-365A-4EB0-816E-D9710F41B10F}"/>
    <cellStyle name="Text 1" xfId="9487" xr:uid="{9DC2CE3E-5CE1-4E06-910B-B335AEA01D71}"/>
    <cellStyle name="Text 1 2" xfId="39845" xr:uid="{BA5D81A8-8EEA-4714-9AC4-4BDC27648EAE}"/>
    <cellStyle name="Text 1 3" xfId="39846" xr:uid="{73D4FC6D-586B-4EA1-AF81-2F2A12A6327D}"/>
    <cellStyle name="Text 1_AVA DVA EL" xfId="39847" xr:uid="{DB1153F1-4213-4DC0-A28F-186E51CB3710}"/>
    <cellStyle name="Text 12" xfId="9488" xr:uid="{0FDA5E9D-93B1-4326-AC1F-0E553CB2A182}"/>
    <cellStyle name="Text 12 2" xfId="39848" xr:uid="{E91C9A6B-A9CD-43D0-B820-3812B92E72FB}"/>
    <cellStyle name="Text 12 3" xfId="39849" xr:uid="{A012429F-4810-4C63-8712-04D4BE42FE60}"/>
    <cellStyle name="Text 12_AVA DVA EL" xfId="39850" xr:uid="{94B66CB4-5FB7-491B-AE95-9DD2EFACC217}"/>
    <cellStyle name="Text 2" xfId="9489" xr:uid="{EFC69BA1-8177-4DC4-8113-5B2B0ABD5FA3}"/>
    <cellStyle name="Text 2 2" xfId="39851" xr:uid="{2AF42303-DAC5-4A26-BC69-F3259B186B77}"/>
    <cellStyle name="Text 2 3" xfId="39852" xr:uid="{27207BD8-A337-4316-BFC0-FB197306E347}"/>
    <cellStyle name="Text 2_AVA DVA EL" xfId="39853" xr:uid="{2B490BEB-7AB3-4218-8977-98E4E0A95745}"/>
    <cellStyle name="Text 3" xfId="9490" xr:uid="{8D43D386-6788-4BEC-AFAA-4FE58B4D441A}"/>
    <cellStyle name="Text 3 2" xfId="39854" xr:uid="{87BC623C-EF5D-4968-99B5-6ED4AEC2CFAF}"/>
    <cellStyle name="Text 3 3" xfId="39855" xr:uid="{79BB697F-5DB6-4EC0-82F0-B5B74407D581}"/>
    <cellStyle name="Text 3_AVA DVA EL" xfId="39856" xr:uid="{135EF4EC-3D5C-4197-ADDF-FF19B4DAF81B}"/>
    <cellStyle name="Text 4" xfId="39857" xr:uid="{BE47C0CC-4AF4-4B5A-B874-366A5040A6F0}"/>
    <cellStyle name="Text 5" xfId="39858" xr:uid="{AAA1187A-C019-44DB-BF8D-37D07EA682E0}"/>
    <cellStyle name="Text 6" xfId="39859" xr:uid="{06C420B9-4904-46CC-816F-C268C63E6BD0}"/>
    <cellStyle name="Text 7" xfId="41760" xr:uid="{4B921065-538C-451D-99B6-60CAB0421B12}"/>
    <cellStyle name="Text 8" xfId="41761" xr:uid="{956AB9F9-9933-4261-8CE1-DD9674FD5A56}"/>
    <cellStyle name="Text Head 1" xfId="9491" xr:uid="{7C762898-0A19-4321-9B4D-28FF6BCA0EED}"/>
    <cellStyle name="Text Head 1 2" xfId="39860" xr:uid="{AF3BA3EB-004C-439E-87A5-3A8A3D213DB9}"/>
    <cellStyle name="Text Head 1 3" xfId="39861" xr:uid="{524187EF-12F9-4020-8B33-D423937EF34A}"/>
    <cellStyle name="Text Head 1_AVA DVA EL" xfId="39862" xr:uid="{5C687DCF-455E-47F0-8E00-E14EC336DA98}"/>
    <cellStyle name="Text Head 2" xfId="9492" xr:uid="{43D10DBC-7B97-4E16-8E92-4A9926FEFDCB}"/>
    <cellStyle name="Text Head 2 2" xfId="39863" xr:uid="{F51CD1F7-0468-46B4-8916-FFC99984EEA0}"/>
    <cellStyle name="Text Head 2 3" xfId="39864" xr:uid="{ECB7431B-903B-4740-8733-0F28729B8FF5}"/>
    <cellStyle name="Text Head 2_AVA DVA EL" xfId="39865" xr:uid="{ECABBFFA-4E57-47C5-9A53-B3DA42CD59E3}"/>
    <cellStyle name="Text Indent 1" xfId="9493" xr:uid="{0294746C-7BF5-403A-BB4C-BA53573D897F}"/>
    <cellStyle name="Text Indent 1 2" xfId="39866" xr:uid="{C46424DA-F18F-43E0-BB60-2013B6267862}"/>
    <cellStyle name="Text Indent 1 3" xfId="39867" xr:uid="{3D9DD173-815C-48DB-9F6A-37D92EFDB2B4}"/>
    <cellStyle name="Text Indent 1_AVA DVA EL" xfId="39868" xr:uid="{DF604CD4-74EB-40B1-A433-E0B24865E36A}"/>
    <cellStyle name="Text Indent 2" xfId="9494" xr:uid="{0214E361-9319-426C-8B32-2A97F26B9D65}"/>
    <cellStyle name="Text Indent 2 2" xfId="39869" xr:uid="{12A9DFF4-B212-43C5-B09D-0076B4CE66F5}"/>
    <cellStyle name="Text Indent 2 3" xfId="39870" xr:uid="{72033006-6C59-41E4-ADAD-044337EFEF6D}"/>
    <cellStyle name="Text Indent 2_AVA DVA EL" xfId="39871" xr:uid="{9A09EB7E-09B5-4319-8E50-A01F0A987E6D}"/>
    <cellStyle name="Text_3. Chng in credit spreads" xfId="9495" xr:uid="{03C89411-E845-42FF-8C81-EEB229E24E6E}"/>
    <cellStyle name="Texto de advertencia" xfId="39872" xr:uid="{7E5A312B-CC7C-40F1-B869-217DB007791C}"/>
    <cellStyle name="Texto de advertencia 2" xfId="39873" xr:uid="{E8C4FE2A-8B39-4BE2-A4BD-F893A9032DDA}"/>
    <cellStyle name="Texto de advertencia_AVA DVA EL" xfId="39874" xr:uid="{C1A9BCC2-5F44-4788-BC02-17399E1D876A}"/>
    <cellStyle name="Texto explicativo" xfId="39875" xr:uid="{F363F588-D47E-4355-A747-D77E61C11A45}"/>
    <cellStyle name="Texto explicativo 2" xfId="39876" xr:uid="{A95665C6-DEC6-4D60-A990-625B20DF126A}"/>
    <cellStyle name="Texto explicativo_AVA DVA EL" xfId="39877" xr:uid="{B7E03ECD-486A-411D-BCE6-C1EF8A96B40E}"/>
    <cellStyle name="Textrubrik" xfId="9496" xr:uid="{DD96A379-9FCC-4E66-A791-9950A64ACFEB}"/>
    <cellStyle name="Textrubrik 2" xfId="39878" xr:uid="{2BF9A01C-2227-4720-B1D0-A41DFA4C05B9}"/>
    <cellStyle name="Textrubrik 3" xfId="39879" xr:uid="{9C275107-F67B-4E1F-AC0D-EA50DF895D6F}"/>
    <cellStyle name="Textrubrik_AVA DVA EL" xfId="39880" xr:uid="{17DD23EA-9213-45CC-960F-EC5D43CFF249}"/>
    <cellStyle name="Tikrinimo langelis" xfId="9497" xr:uid="{3A2B80A4-F121-4336-B1C6-28D46104DE82}"/>
    <cellStyle name="Tikrinimo langelis 2" xfId="39881" xr:uid="{1ECF84CA-F498-4016-8979-225B43EF0C5F}"/>
    <cellStyle name="Tikrinimo langelis_AVA DVA EL" xfId="39882" xr:uid="{8E27DE92-2639-406F-ADD4-137917D8B72D}"/>
    <cellStyle name="Times 10" xfId="9498" xr:uid="{257DD3A1-158E-43CC-BEE9-EB9682C7166C}"/>
    <cellStyle name="Times 10 2" xfId="39883" xr:uid="{65F631D5-3B73-4F83-853E-FDECB8C118DF}"/>
    <cellStyle name="Times 10 3" xfId="39884" xr:uid="{2126AE70-7620-4C54-BE2A-AE83F5ABD638}"/>
    <cellStyle name="Times 10_AVA DVA EL" xfId="39885" xr:uid="{277BB19D-AC56-4108-8218-555E34E869A5}"/>
    <cellStyle name="Times 12" xfId="9499" xr:uid="{D33DFEFC-822F-4A60-9F04-25ACE3D3D08F}"/>
    <cellStyle name="Times 12 2" xfId="39886" xr:uid="{3F3FD4DF-868F-4D27-8F63-3FF0800DD368}"/>
    <cellStyle name="Times 12 3" xfId="39887" xr:uid="{382771AA-9A15-4D7E-84BE-745346416D1E}"/>
    <cellStyle name="Times 12_AVA DVA EL" xfId="39888" xr:uid="{64650845-0365-44E0-8374-9B31D98DFDE2}"/>
    <cellStyle name="Titel" xfId="39889" xr:uid="{EF295187-6B77-456C-A8CC-05E804693E9C}"/>
    <cellStyle name="Titel 2" xfId="39890" xr:uid="{CF7D4175-61D9-4FFB-B990-A2D683804387}"/>
    <cellStyle name="Titel 3" xfId="39891" xr:uid="{63106DAE-A4A3-438D-9F21-4B99B8594692}"/>
    <cellStyle name="Titel_AVA DVA EL" xfId="39892" xr:uid="{946210AF-FAAF-4ABB-BB49-93AB8E7832E5}"/>
    <cellStyle name="Title" xfId="9500" xr:uid="{EFBF7B63-04E8-48F4-9FAE-15FF351F0E44}"/>
    <cellStyle name="Title 2" xfId="9501" xr:uid="{607F2BAD-E311-4B9D-90E1-281290E73230}"/>
    <cellStyle name="Title 2 2" xfId="39893" xr:uid="{7879E017-C1CC-4A7E-BDEC-58918819D29D}"/>
    <cellStyle name="Title 2 2 2" xfId="39894" xr:uid="{F36C9D7F-97CD-4B23-8846-16BE4782AE03}"/>
    <cellStyle name="Title 2 2 2 2" xfId="39895" xr:uid="{1B7B6387-43B8-40F8-9B65-C9E3F123F636}"/>
    <cellStyle name="Title 2 2 2 3" xfId="39896" xr:uid="{0CF6C81F-96A9-445E-9066-1DBD5E7C19E9}"/>
    <cellStyle name="Title 2 2 2_AVA DVA EL" xfId="39897" xr:uid="{350DE72D-1EA3-4858-8716-E1CE08407E07}"/>
    <cellStyle name="Title 2 2 3" xfId="39898" xr:uid="{7BAD31E2-4D9B-4CA8-BEC2-03B9F10C72B9}"/>
    <cellStyle name="Title 2 2_AVA DVA EL" xfId="39899" xr:uid="{9A39A332-2667-4807-AE97-625EAAEC96CF}"/>
    <cellStyle name="Title 2 3" xfId="39900" xr:uid="{27C39AEE-BF95-4207-92CE-BB48BD6AAB0C}"/>
    <cellStyle name="Title 2 3 2" xfId="39901" xr:uid="{3F90BC7C-0B9E-4113-A131-F4D653E99296}"/>
    <cellStyle name="Title 2 3_AVA DVA EL" xfId="39902" xr:uid="{D3A65079-9F90-4181-BD7A-FBEC6437E407}"/>
    <cellStyle name="Title 2 4" xfId="39903" xr:uid="{B4F367AB-BA04-4D03-9FAB-FC96E3E5CA91}"/>
    <cellStyle name="Title 2 4 2" xfId="39904" xr:uid="{42425650-7A44-4A47-98AC-985B968B4EA5}"/>
    <cellStyle name="Title 2 4 3" xfId="39905" xr:uid="{5DC8CF3C-0E10-4032-939E-5A743E36779F}"/>
    <cellStyle name="Title 2 4_AVA DVA EL" xfId="39906" xr:uid="{0176C684-6CA4-4A49-BD91-5DFA23664AC5}"/>
    <cellStyle name="Title 2 5" xfId="39907" xr:uid="{6B2B2A15-418C-494D-87F4-6489E6D333A6}"/>
    <cellStyle name="Title 2 5 2" xfId="39908" xr:uid="{B9371D7E-3E73-4DA9-A1E5-3A1A0C9375A6}"/>
    <cellStyle name="Title 2 5 3" xfId="39909" xr:uid="{FB96621E-742D-4E93-A0FD-5DED67D7903C}"/>
    <cellStyle name="Title 2 5_AVA DVA EL" xfId="39910" xr:uid="{71873E9C-679B-4669-B688-C471568B1DE3}"/>
    <cellStyle name="Title 2 6" xfId="39911" xr:uid="{29870BD9-25BB-45A0-A1AD-36B30D87FEBA}"/>
    <cellStyle name="Title 2_4Q16" xfId="39912" xr:uid="{7344B952-EFAA-4453-8B7C-CF0C64EB9265}"/>
    <cellStyle name="Title 3" xfId="39913" xr:uid="{A96972E4-D5AF-4B17-AF8C-3672104EDF41}"/>
    <cellStyle name="Title 3 2" xfId="39914" xr:uid="{3455EC19-22DC-4C0F-8D5C-4C89DC5C765E}"/>
    <cellStyle name="Title 3 2 2" xfId="39915" xr:uid="{CB2AB4D9-3698-4D0C-BBFE-4EFAF6FC5453}"/>
    <cellStyle name="Title 3 2 3" xfId="39916" xr:uid="{9A064CC0-A102-4964-B27B-7338D07C8C92}"/>
    <cellStyle name="Title 3 2_AVA DVA EL" xfId="39917" xr:uid="{1CFF2849-53E6-478A-85AA-A41A474F7855}"/>
    <cellStyle name="Title 3 3" xfId="39918" xr:uid="{0D734617-0F13-4FE4-B22E-AC73341F9101}"/>
    <cellStyle name="Title 3_AVA DVA EL" xfId="39919" xr:uid="{062C70E8-1BBB-4D81-9597-3BF028102F37}"/>
    <cellStyle name="Title 4" xfId="39920" xr:uid="{99FC15AF-0145-47BA-87B6-9DB15991F6B6}"/>
    <cellStyle name="Title 4 2" xfId="39921" xr:uid="{4E61A179-07A9-4726-9396-9C9112DAB7A6}"/>
    <cellStyle name="Title 4 2 2" xfId="39922" xr:uid="{2739C26E-0AF7-4972-A5D9-F80B678119FD}"/>
    <cellStyle name="Title 4 2 3" xfId="39923" xr:uid="{A342FC33-BE2D-42F1-B6FD-ABACC15F403C}"/>
    <cellStyle name="Title 4 2_AVA DVA EL" xfId="39924" xr:uid="{4EBD5504-9448-457B-8982-F037C884FF63}"/>
    <cellStyle name="Title 4 3" xfId="39925" xr:uid="{04FFE07C-B494-4EE8-997B-7C165FFAF948}"/>
    <cellStyle name="Title 4_AVA DVA EL" xfId="39926" xr:uid="{23CD77D1-A762-42CC-A4F0-603DCCBBB2E0}"/>
    <cellStyle name="Title 5" xfId="39927" xr:uid="{ECBF3900-E29A-4024-9F77-09634FCD16A9}"/>
    <cellStyle name="Title 5 2" xfId="39928" xr:uid="{6F4EE313-72BD-4EF8-A3B9-21456CCD84BD}"/>
    <cellStyle name="Title 5 2 2" xfId="39929" xr:uid="{7483E1DF-8810-4BEC-B4D4-E3D8FACC062A}"/>
    <cellStyle name="Title 5 2 3" xfId="39930" xr:uid="{C8488185-ADFA-4C48-8582-3CBA1A30EE90}"/>
    <cellStyle name="Title 5 2_AVA DVA EL" xfId="39931" xr:uid="{C77E812D-A8F3-474C-922E-F5CF552DD362}"/>
    <cellStyle name="Title 5 3" xfId="39932" xr:uid="{BB7231E4-6EA6-4F99-8B75-97A474215B0F}"/>
    <cellStyle name="Title 5_AVA DVA EL" xfId="39933" xr:uid="{CAAD29D6-7F68-4F1C-947B-5940898AB555}"/>
    <cellStyle name="Title 6" xfId="39934" xr:uid="{E55B04D0-C2AE-4805-8B0A-06907EBDDA00}"/>
    <cellStyle name="Title 6 2" xfId="39935" xr:uid="{77915A8A-CE01-4833-9462-5B71F6E15DD5}"/>
    <cellStyle name="Title 6 2 2" xfId="39936" xr:uid="{84FE4B51-6ABF-46D7-83E3-F9AEE3208D1D}"/>
    <cellStyle name="Title 6 2 3" xfId="39937" xr:uid="{7989D1C4-23B9-4A89-927D-F64775B1733F}"/>
    <cellStyle name="Title 6 2_AVA DVA EL" xfId="39938" xr:uid="{E430F813-BA1B-42FB-9792-20FB3BD6388E}"/>
    <cellStyle name="Title 6 3" xfId="39939" xr:uid="{1DDB5527-26BA-46BC-89E4-52DD4D0CEE65}"/>
    <cellStyle name="Title 6_AVA DVA EL" xfId="39940" xr:uid="{30F83683-5135-42B7-96FE-D69C7B19EC5F}"/>
    <cellStyle name="Title 7" xfId="39941" xr:uid="{366FFEFF-4D21-4291-AE81-0704D4E8901B}"/>
    <cellStyle name="Title 7 2" xfId="39942" xr:uid="{D49344A9-36A2-4794-9207-BB8AAF4977C0}"/>
    <cellStyle name="Title 7_AVA DVA EL" xfId="39943" xr:uid="{B97FED5E-8347-4E37-A63C-D45A6FB3306F}"/>
    <cellStyle name="Title 8" xfId="39944" xr:uid="{E7FECB00-458D-4809-BE84-44F45A936824}"/>
    <cellStyle name="Title 8 2" xfId="39945" xr:uid="{E28E63D7-D4A7-4241-A512-69ECC25110B6}"/>
    <cellStyle name="Title 8_AVA DVA EL" xfId="39946" xr:uid="{7C87D010-6743-42D4-A71E-71D8E41F2CE2}"/>
    <cellStyle name="Title 9" xfId="39947" xr:uid="{54DD28FD-A30C-4681-8C9F-83E4B8D865D2}"/>
    <cellStyle name="Title 9 2" xfId="39948" xr:uid="{FCD3BFDB-4E25-4DA8-A104-8DF3798EF860}"/>
    <cellStyle name="Title 9_AVA DVA EL" xfId="39949" xr:uid="{A5E30F3D-BC22-4C3A-9BB8-17C370E77C11}"/>
    <cellStyle name="Title_4Q16" xfId="39950" xr:uid="{3343F682-EF76-42C3-A8B0-30755EBA037D}"/>
    <cellStyle name="Titles" xfId="9502" xr:uid="{032949D5-5F78-4D9A-8C47-AA67AF2AA788}"/>
    <cellStyle name="Titles 2" xfId="39951" xr:uid="{4C52E4E1-3D95-4070-82F0-3F5AE7102C76}"/>
    <cellStyle name="Titles 3" xfId="39952" xr:uid="{38BFC504-C7AF-4C5F-A4AB-4DB8B4579B15}"/>
    <cellStyle name="Titles_AVA DVA EL" xfId="39953" xr:uid="{5626A0CD-44C4-4079-A94D-E0E24E818E79}"/>
    <cellStyle name="titre" xfId="9503" xr:uid="{771FC281-E108-40DA-98DF-CC3CC905B551}"/>
    <cellStyle name="Tittel" xfId="39954" xr:uid="{EBDC9C7C-391C-49F7-A7B3-13781708D0EC}"/>
    <cellStyle name="Tittel 2" xfId="9504" xr:uid="{D4FAFB7D-331E-47D2-A076-8C4F0DC77B63}"/>
    <cellStyle name="Tittel 2 2" xfId="39955" xr:uid="{C8CB6407-2A14-4108-89B3-0E74F8AF7BBD}"/>
    <cellStyle name="Tittel 2_AVA DVA EL" xfId="39956" xr:uid="{E6B160B4-99AC-4254-895B-04353355E1A0}"/>
    <cellStyle name="Tittel 3" xfId="9505" xr:uid="{E17D90FD-70DE-4A20-93C9-F1200CB97761}"/>
    <cellStyle name="Tittel 3 2" xfId="39957" xr:uid="{576BDD04-4A34-4900-8024-0A81FBA25C6E}"/>
    <cellStyle name="Tittel 3 3" xfId="39958" xr:uid="{DBAC3014-949B-4B2A-BA1C-4FD527A8FF80}"/>
    <cellStyle name="Tittel 3_AVA DVA EL" xfId="39959" xr:uid="{139974DD-1864-479F-972F-0E810A962A7F}"/>
    <cellStyle name="Tittel 4" xfId="39960" xr:uid="{EA711031-C95A-4F0B-B0A3-207F6E3D295C}"/>
    <cellStyle name="Tittel 5" xfId="39961" xr:uid="{4A32EF15-5ACE-40DE-A35B-1A87DA71F1F1}"/>
    <cellStyle name="Tittel 6" xfId="39962" xr:uid="{CFA7312D-4A5F-43FB-8926-8F5FA7EBE057}"/>
    <cellStyle name="Tittel_4Q16" xfId="39963" xr:uid="{722DFAF1-4ECE-4B40-AA6D-9C51462792AC}"/>
    <cellStyle name="Título" xfId="39964" xr:uid="{9A40AE41-9770-4A34-81D5-B6F24492FAFA}"/>
    <cellStyle name="Título 1" xfId="39965" xr:uid="{850BE039-982C-4E4D-BE2D-13C64DCDC2DE}"/>
    <cellStyle name="Título 1 2" xfId="39966" xr:uid="{6D51B4C1-C4A8-4F5C-937B-8CEED31039D4}"/>
    <cellStyle name="Título 1_AVA DVA EL" xfId="39967" xr:uid="{C091CC3F-2D44-4FC2-86F4-EC259E9B6B90}"/>
    <cellStyle name="Título 2" xfId="39968" xr:uid="{AA6079E5-D2D3-44E5-B50A-06F47EF2F1BD}"/>
    <cellStyle name="Título 2 2" xfId="39969" xr:uid="{8B3699DA-FB13-4807-9CC2-B3A2BAA35AF9}"/>
    <cellStyle name="Título 2_AVA DVA EL" xfId="39970" xr:uid="{BA666EF0-DAD5-4906-BB56-CF77C6215002}"/>
    <cellStyle name="Título 3" xfId="39971" xr:uid="{AFD5ED17-A7D5-4CC9-81AD-51E22C5D0BF9}"/>
    <cellStyle name="Título 3 2" xfId="39972" xr:uid="{6AF683DE-73A5-4A37-AC83-3BF75AE1E506}"/>
    <cellStyle name="Título 3_AVA DVA EL" xfId="39973" xr:uid="{0A974915-2494-46BE-BD35-96054C47127C}"/>
    <cellStyle name="Título 4" xfId="39974" xr:uid="{0927337C-76F5-4174-AD7D-F7F52B7E37C0}"/>
    <cellStyle name="Título_20091015 DE_Proposed amendments to CR SEC_MKR" xfId="39975" xr:uid="{13EF62F1-1B92-4518-B697-F41ECEBDFAB3}"/>
    <cellStyle name="TOC" xfId="9506" xr:uid="{C30D161E-688C-4474-9BB7-8316CA1BD2F9}"/>
    <cellStyle name="TOC 1" xfId="9507" xr:uid="{AC3049E3-4B47-4432-B18A-43B859510926}"/>
    <cellStyle name="TOC 1 2" xfId="39976" xr:uid="{60E50E3C-CCE5-4786-A5DB-6DDAF2DB9BC4}"/>
    <cellStyle name="TOC 1 3" xfId="39977" xr:uid="{120666FF-FB15-4FDF-AACB-03F568BC0869}"/>
    <cellStyle name="TOC 1_AVA DVA EL" xfId="39978" xr:uid="{E0E7A229-BDE1-473D-AFA2-EDC5B48B5188}"/>
    <cellStyle name="TOC 2" xfId="9508" xr:uid="{47CD2981-7407-4FFC-9472-0C4F7CC0098C}"/>
    <cellStyle name="TOC 2 2" xfId="39979" xr:uid="{F6653E73-B762-4B31-978D-998D8EFA7EC3}"/>
    <cellStyle name="TOC 2 3" xfId="39980" xr:uid="{D1F0B84F-489A-4CC5-A5EC-8C9C3D6F6CD6}"/>
    <cellStyle name="TOC 2_AVA DVA EL" xfId="39981" xr:uid="{BA1EAC00-E523-4589-9A27-8EE96FAE0983}"/>
    <cellStyle name="TOC 3" xfId="39982" xr:uid="{2615601B-6FFE-47F3-A55C-9416B7578532}"/>
    <cellStyle name="TOC 4" xfId="39983" xr:uid="{0126DB94-6ADD-45C5-A6F6-A3DC0649A751}"/>
    <cellStyle name="TOC_3. Chng in credit spreads" xfId="9509" xr:uid="{6537C92E-05E7-418C-A177-7485513F5488}"/>
    <cellStyle name="Total" xfId="9510" xr:uid="{D239A31C-A58E-4EF2-8D34-D2847321F742}"/>
    <cellStyle name="Total 10" xfId="39984" xr:uid="{B510176D-A4D8-477E-BE5F-98E1533C346A}"/>
    <cellStyle name="Total 10 2" xfId="39985" xr:uid="{8BFC5F5D-D98E-45B1-AC3D-685B45394ED1}"/>
    <cellStyle name="Total 10 3" xfId="39986" xr:uid="{36439F51-AA57-42DD-951B-09F091107D6E}"/>
    <cellStyle name="Total 10_AVA DVA EL" xfId="39987" xr:uid="{878CB76E-30C5-44D6-BE26-8BB887B4CA4F}"/>
    <cellStyle name="Total 11" xfId="39988" xr:uid="{89E9BDE3-398D-45C1-8675-B0252A4F34BF}"/>
    <cellStyle name="Total 11 2" xfId="39989" xr:uid="{DB13EDD0-6047-485D-8BC9-DB85BB7847B1}"/>
    <cellStyle name="Total 11 3" xfId="39990" xr:uid="{DCC77BF4-6931-4A9E-9698-74499E3B34EE}"/>
    <cellStyle name="Total 11_AVA DVA EL" xfId="39991" xr:uid="{519118A1-8734-4483-A285-439DEA145D02}"/>
    <cellStyle name="Total 12" xfId="39992" xr:uid="{302F2328-6460-4890-A7E3-91F14CFAD8FF}"/>
    <cellStyle name="Total 12 2" xfId="39993" xr:uid="{F6FDF644-EC50-41B6-BAC7-C5992E01481B}"/>
    <cellStyle name="Total 12 3" xfId="39994" xr:uid="{DDC0E189-BB81-4AC1-8B48-58BC634A5B7B}"/>
    <cellStyle name="Total 12_AVA DVA EL" xfId="39995" xr:uid="{EE40DEAA-54D2-4D29-8F40-3658F9C81191}"/>
    <cellStyle name="Total 13" xfId="39996" xr:uid="{6C6D2D3D-5FCA-4417-BB63-9DD9FEC93F2C}"/>
    <cellStyle name="Total 13 2" xfId="39997" xr:uid="{912AB8A4-2FFC-4559-ACA0-9A2962CE5C9A}"/>
    <cellStyle name="Total 13 3" xfId="39998" xr:uid="{FF96E9B7-685E-4ECE-B741-E5F093F378B4}"/>
    <cellStyle name="Total 13_AVA DVA EL" xfId="39999" xr:uid="{8F2BBAFD-01DF-4636-AA90-CD99D37C9E65}"/>
    <cellStyle name="Total 15" xfId="42734" xr:uid="{71AF3F0B-6BCF-4569-873B-FF280E27E4F4}"/>
    <cellStyle name="Total 16" xfId="42772" xr:uid="{59B04403-8311-4106-9282-5E858D33EA41}"/>
    <cellStyle name="Total 17" xfId="42810" xr:uid="{0A793469-C6D7-4E5D-BF2A-ECCDCD3A2F06}"/>
    <cellStyle name="Total 2" xfId="9511" xr:uid="{704785FA-0407-49EF-B408-BE084D286E98}"/>
    <cellStyle name="Total 2 2" xfId="40000" xr:uid="{329FF93F-A8CE-4133-B1B4-11EE1C5C667F}"/>
    <cellStyle name="Total 2 2 2" xfId="40001" xr:uid="{2DA4AFA4-2F83-40D0-905E-5CA3A6DA1E67}"/>
    <cellStyle name="Total 2 2 2 2" xfId="40002" xr:uid="{CA399787-CD7B-4036-98D6-AF358242E176}"/>
    <cellStyle name="Total 2 2 2 3" xfId="40003" xr:uid="{2AE3759E-D2CF-4741-9DC0-C95F31104BB2}"/>
    <cellStyle name="Total 2 2 2_AVA DVA EL" xfId="40004" xr:uid="{476DE57A-6F96-4235-AC6B-B0FBE3D9488E}"/>
    <cellStyle name="Total 2 2 3" xfId="40005" xr:uid="{75B2C455-9115-462A-BD45-A1E1504F6E36}"/>
    <cellStyle name="Total 2 2 3 2" xfId="40006" xr:uid="{8A2B6FA9-F38C-485A-825E-05B97E961B48}"/>
    <cellStyle name="Total 2 2 3 3" xfId="40007" xr:uid="{DE0D0692-C3A0-46D0-AF01-118A9EFCB1C1}"/>
    <cellStyle name="Total 2 2 3_AVA DVA EL" xfId="40008" xr:uid="{849C2743-F7C0-4CFD-983A-6B00D7A03C8F}"/>
    <cellStyle name="Total 2 2 4" xfId="40009" xr:uid="{144BD5A6-8204-4C8E-8759-9C1B29744457}"/>
    <cellStyle name="Total 2 2 4 2" xfId="40010" xr:uid="{C599680D-A493-4F41-B73D-892D8EDC5BC2}"/>
    <cellStyle name="Total 2 2 4 3" xfId="40011" xr:uid="{4A6F2EC8-BD38-4C90-B965-12F3F4769AC8}"/>
    <cellStyle name="Total 2 2 4_AVA DVA EL" xfId="40012" xr:uid="{496D685F-3779-48CC-8C81-9554D547C9AD}"/>
    <cellStyle name="Total 2 2 5" xfId="40013" xr:uid="{23F5EE0B-AC9D-464C-B434-89A3FA16DD1D}"/>
    <cellStyle name="Total 2 2 5 2" xfId="40014" xr:uid="{4F2130C0-A766-4BBF-83EC-B3FEBC3E7C08}"/>
    <cellStyle name="Total 2 2 5 3" xfId="40015" xr:uid="{108F42BB-6297-4BA6-83E6-BBAED67B7EDE}"/>
    <cellStyle name="Total 2 2 5_AVA DVA EL" xfId="40016" xr:uid="{2136EFCB-0371-411E-A5D4-0BEB4B8A7811}"/>
    <cellStyle name="Total 2 2 6" xfId="40017" xr:uid="{19508208-8342-4F58-AB2B-0547B3066F05}"/>
    <cellStyle name="Total 2 2 6 2" xfId="40018" xr:uid="{E6187722-4D2C-418E-8B69-FC0540AC776C}"/>
    <cellStyle name="Total 2 2 6 3" xfId="40019" xr:uid="{69E9E525-B314-4000-BA89-2FED23F7C77D}"/>
    <cellStyle name="Total 2 2 6_AVA DVA EL" xfId="40020" xr:uid="{02B72A27-9F8D-4506-B99C-206EB30179B8}"/>
    <cellStyle name="Total 2 2 7" xfId="40021" xr:uid="{67C7FAEE-266E-48C4-8D52-3D9948AA3915}"/>
    <cellStyle name="Total 2 2_AVA DVA EL" xfId="40022" xr:uid="{E0F5824D-CE97-447B-B26B-FC9F90B36F9F}"/>
    <cellStyle name="Total 2 3" xfId="40023" xr:uid="{3E28A89F-6795-4AF9-B49B-FD7580792001}"/>
    <cellStyle name="Total 2 3 2" xfId="40024" xr:uid="{44A43F14-3451-45C3-9D0E-8BE8912C749E}"/>
    <cellStyle name="Total 2 3 2 2" xfId="40025" xr:uid="{295B26C5-E32B-4405-838F-6341840F5479}"/>
    <cellStyle name="Total 2 3 2 3" xfId="40026" xr:uid="{0455BA03-0738-4441-AF33-0BBF517501F4}"/>
    <cellStyle name="Total 2 3 2_AVA DVA EL" xfId="40027" xr:uid="{F76D1B4B-BBAC-4F0A-B65E-5F6CA9883505}"/>
    <cellStyle name="Total 2 3 3" xfId="40028" xr:uid="{6CDFC6DF-BF4A-419D-8004-3C6CCA082E11}"/>
    <cellStyle name="Total 2 3 4" xfId="40029" xr:uid="{BB12006D-B1FA-488E-8736-22886FED8DC1}"/>
    <cellStyle name="Total 2 3_AVA DVA EL" xfId="40030" xr:uid="{E4A0D538-FD4C-42D1-B758-BD2D076CC5D7}"/>
    <cellStyle name="Total 2 4" xfId="40031" xr:uid="{42C1ED6A-DB6E-4063-8CBC-1457B93512A7}"/>
    <cellStyle name="Total 2 4 2" xfId="40032" xr:uid="{7E89A305-9DD0-43EA-9E11-0EC6FBAD5E17}"/>
    <cellStyle name="Total 2 4 3" xfId="40033" xr:uid="{5659CE26-D6EF-49A5-88E8-05F3BCEE2ECB}"/>
    <cellStyle name="Total 2 4_AVA DVA EL" xfId="40034" xr:uid="{0F4A15DA-7BC0-47DF-BDDB-5BCBA6336A74}"/>
    <cellStyle name="Total 2 5" xfId="40035" xr:uid="{AE7C9CEC-DF6D-4BEA-8397-63556D154993}"/>
    <cellStyle name="Total 2 5 2" xfId="40036" xr:uid="{F5DDCA48-4109-4F8E-805C-7BA96CA5713A}"/>
    <cellStyle name="Total 2 5 3" xfId="40037" xr:uid="{8CFF3724-79E6-4006-8AB1-C4C8CA94C226}"/>
    <cellStyle name="Total 2 5_AVA DVA EL" xfId="40038" xr:uid="{FA084398-D023-4809-B380-27157AE988E4}"/>
    <cellStyle name="Total 2 6" xfId="40039" xr:uid="{6B7BFED7-CE16-4AEB-B7F9-132C92F75DE2}"/>
    <cellStyle name="Total 2 6 2" xfId="40040" xr:uid="{AF3C4E77-AE64-4A1E-B104-C444BD6E1654}"/>
    <cellStyle name="Total 2 6 2 2" xfId="40041" xr:uid="{BB9716FC-0C95-422D-8480-95C653FF3EAA}"/>
    <cellStyle name="Total 2 6 2 3" xfId="40042" xr:uid="{E20D13CC-B2E6-499C-8378-09708722DE76}"/>
    <cellStyle name="Total 2 6 2_AVA DVA EL" xfId="40043" xr:uid="{18B4FABA-02CC-428A-A4A5-990F87EC031A}"/>
    <cellStyle name="Total 2 6 3" xfId="40044" xr:uid="{F1BA0FF1-4BBE-45D7-807F-C1C59AB4FD1E}"/>
    <cellStyle name="Total 2 6 3 2" xfId="40045" xr:uid="{F40658A8-893C-4CB7-8685-BF3B793D38F2}"/>
    <cellStyle name="Total 2 6 3 3" xfId="40046" xr:uid="{29999B38-2AA9-48AC-977C-E18D583E4F2D}"/>
    <cellStyle name="Total 2 6 3_AVA DVA EL" xfId="40047" xr:uid="{6B9B94C4-D22D-4A14-B4D4-B55F24737017}"/>
    <cellStyle name="Total 2 6 4" xfId="40048" xr:uid="{63443456-DBC3-4442-881C-081DA975A2E8}"/>
    <cellStyle name="Total 2 6 5" xfId="40049" xr:uid="{7DEB3374-AAAD-4235-8E47-9840A4970F39}"/>
    <cellStyle name="Total 2 6_AVA DVA EL" xfId="40050" xr:uid="{6DA23B27-24E0-4EDE-981A-438D6482CFB0}"/>
    <cellStyle name="Total 2 7" xfId="40051" xr:uid="{5ACA0BC3-C586-4295-A8C7-51A14D56D4E2}"/>
    <cellStyle name="Total 2 7 2" xfId="40052" xr:uid="{0012EAC7-79AD-4A69-8D83-337570C52D4E}"/>
    <cellStyle name="Total 2 7 3" xfId="40053" xr:uid="{02739FF5-0C93-4F70-BF7B-50A6AF9320D4}"/>
    <cellStyle name="Total 2 7_AVA DVA EL" xfId="40054" xr:uid="{0ADC0142-6A62-4D10-BE03-0F5DAE27837F}"/>
    <cellStyle name="Total 2 8" xfId="40055" xr:uid="{2079D5A7-80C5-477B-8E3D-AB81BE71F1ED}"/>
    <cellStyle name="Total 2 8 2" xfId="40056" xr:uid="{78ED4E02-3C96-4E6A-AA4F-1EC5FF039BED}"/>
    <cellStyle name="Total 2 8 3" xfId="40057" xr:uid="{437766F1-A12A-4E75-B206-3748DF934E57}"/>
    <cellStyle name="Total 2 8_AVA DVA EL" xfId="40058" xr:uid="{432427E8-0A01-4305-96A2-C4E3C2D29318}"/>
    <cellStyle name="Total 2 9" xfId="40059" xr:uid="{C3DD0361-FD96-43D1-8403-8CB519A8AFD8}"/>
    <cellStyle name="Total 2_4Q16" xfId="40060" xr:uid="{CE9B7B72-2982-47F6-876C-FD04729A4E62}"/>
    <cellStyle name="Total 3" xfId="9512" xr:uid="{EBE238B6-8C44-4F2C-BE3F-06EF320D7FAB}"/>
    <cellStyle name="Total 3 2" xfId="40061" xr:uid="{560FEBF8-0B46-4A1B-A4FF-111080D7FB47}"/>
    <cellStyle name="Total 3 2 2" xfId="40062" xr:uid="{90C1D3EC-9938-4373-A729-4D1AE93AC736}"/>
    <cellStyle name="Total 3 2 3" xfId="40063" xr:uid="{CF556560-2897-4742-A966-1AD356C36F8D}"/>
    <cellStyle name="Total 3 2_AVA DVA EL" xfId="40064" xr:uid="{D7E916A3-B12B-40CF-B197-939DFF57BD42}"/>
    <cellStyle name="Total 3 3" xfId="40065" xr:uid="{565E4504-A347-4687-A7FC-10B4D27708C8}"/>
    <cellStyle name="Total 3 3 2" xfId="40066" xr:uid="{70D43F9D-4729-4830-96C8-7196238EABA6}"/>
    <cellStyle name="Total 3 3 3" xfId="40067" xr:uid="{3B3811DE-0744-4552-BBD5-D4241C47455A}"/>
    <cellStyle name="Total 3 3_AVA DVA EL" xfId="40068" xr:uid="{B65F4C29-9768-4E3C-A03B-104346A494C5}"/>
    <cellStyle name="Total 3 4" xfId="40069" xr:uid="{63312598-95EC-4408-8B94-8171B414F8FA}"/>
    <cellStyle name="Total 3_AVA DVA EL" xfId="40070" xr:uid="{443CF4C2-8C9A-4831-98D7-B24DDDCFFA86}"/>
    <cellStyle name="Total 4" xfId="40071" xr:uid="{260453D4-926C-4E6E-AF30-3FF493B94F36}"/>
    <cellStyle name="Total 4 2" xfId="40072" xr:uid="{08FD7DFD-E2E2-42CD-B40E-BCB2B5FFDA74}"/>
    <cellStyle name="Total 4 2 2" xfId="40073" xr:uid="{4F5505BC-BEA2-4871-8987-29F289051D96}"/>
    <cellStyle name="Total 4 2 3" xfId="40074" xr:uid="{8908BFEB-AC9B-4DDD-92AC-B31B3A7A674A}"/>
    <cellStyle name="Total 4 2_AVA DVA EL" xfId="40075" xr:uid="{9F109C30-81EB-441E-90DF-CD183A445EF0}"/>
    <cellStyle name="Total 4 3" xfId="40076" xr:uid="{74D8290E-D9B5-488D-A787-03A62C63528B}"/>
    <cellStyle name="Total 4 3 2" xfId="40077" xr:uid="{3F62E771-6415-403C-B2F4-C55AE1BFFC12}"/>
    <cellStyle name="Total 4 3 3" xfId="40078" xr:uid="{4A51426B-7405-4BD2-B187-5E5F2C08F423}"/>
    <cellStyle name="Total 4 3_AVA DVA EL" xfId="40079" xr:uid="{0F4A71BF-1EF7-4568-84C8-3B785688B2C1}"/>
    <cellStyle name="Total 4 4" xfId="40080" xr:uid="{0848AE9D-CC1E-464D-8A4E-09C51C884B5E}"/>
    <cellStyle name="Total 4 4 2" xfId="40081" xr:uid="{AEADB901-4566-4B7D-BBBF-D1F7D537FE50}"/>
    <cellStyle name="Total 4 4 3" xfId="40082" xr:uid="{DCB9729B-4D9C-4701-AC14-7420CDC6FC4F}"/>
    <cellStyle name="Total 4 4_AVA DVA EL" xfId="40083" xr:uid="{AE03D712-14E5-4BD6-9C39-CBF1077F210B}"/>
    <cellStyle name="Total 4 5" xfId="40084" xr:uid="{78384A77-757A-43B7-93C3-D4CF79A60166}"/>
    <cellStyle name="Total 4 5 2" xfId="40085" xr:uid="{B143F540-C2E9-4C23-A4A0-193B4563DD6B}"/>
    <cellStyle name="Total 4 5 3" xfId="40086" xr:uid="{E663A93C-C9DB-453F-8221-4D80EF9F5483}"/>
    <cellStyle name="Total 4 5_AVA DVA EL" xfId="40087" xr:uid="{5C805802-5AC4-40DA-A134-B2F3B217C79F}"/>
    <cellStyle name="Total 4 6" xfId="40088" xr:uid="{B34D1E8A-9D19-466D-A3D4-671BBC413A77}"/>
    <cellStyle name="Total 4_AVA DVA EL" xfId="40089" xr:uid="{5527CF4D-98B2-4C58-9D50-1B5F4E309917}"/>
    <cellStyle name="Total 5" xfId="40090" xr:uid="{3F9BDD9C-4D12-43ED-99EB-37766B0E3893}"/>
    <cellStyle name="Total 5 2" xfId="40091" xr:uid="{2C2E47B7-D810-4A96-B711-E60363D19487}"/>
    <cellStyle name="Total 5 2 2" xfId="40092" xr:uid="{2ADF38C6-0372-4B75-9574-B54A16FD3A49}"/>
    <cellStyle name="Total 5 2 3" xfId="40093" xr:uid="{12003E7A-89F5-4597-991F-4C87CFCBD676}"/>
    <cellStyle name="Total 5 2_AVA DVA EL" xfId="40094" xr:uid="{3D3CAE9F-8BDD-4691-8A06-8E99AD44AA1F}"/>
    <cellStyle name="Total 5 3" xfId="40095" xr:uid="{060B7278-6FF3-408A-AC28-BB590BEE6DDF}"/>
    <cellStyle name="Total 5_AVA DVA EL" xfId="40096" xr:uid="{1B9D67C0-0187-420D-A49B-AD3A635028C3}"/>
    <cellStyle name="Total 6" xfId="40097" xr:uid="{A9B4857F-B0FB-4D51-86F8-8879BBDC663D}"/>
    <cellStyle name="Total 6 2" xfId="40098" xr:uid="{43681376-42B2-43A5-91DD-0FA1AFFE9978}"/>
    <cellStyle name="Total 6 2 2" xfId="40099" xr:uid="{7F95368E-1496-488C-966F-1BC68A481430}"/>
    <cellStyle name="Total 6 2 3" xfId="40100" xr:uid="{DAA602F1-1644-4578-90AF-0BD92AADAC13}"/>
    <cellStyle name="Total 6 2_AVA DVA EL" xfId="40101" xr:uid="{32C6960E-D140-453E-9E29-0799DB703662}"/>
    <cellStyle name="Total 6 3" xfId="40102" xr:uid="{4542C10A-5A88-4189-A401-93A9F6640DE2}"/>
    <cellStyle name="Total 6_AVA DVA EL" xfId="40103" xr:uid="{5B3A6C55-A278-4C23-A65E-5F918FDFF225}"/>
    <cellStyle name="Total 7" xfId="40104" xr:uid="{1C538852-12B5-488F-998B-4430331E2082}"/>
    <cellStyle name="Total 7 2" xfId="40105" xr:uid="{5F7F67A6-12B6-4145-AB4F-247229E5C73E}"/>
    <cellStyle name="Total 7 2 2" xfId="40106" xr:uid="{EF3D71AB-EE67-46E1-B258-060BB0403363}"/>
    <cellStyle name="Total 7 2 3" xfId="40107" xr:uid="{D7FD6E86-4BD6-4EA8-B1B7-DBEDC5CACDE8}"/>
    <cellStyle name="Total 7 2_AVA DVA EL" xfId="40108" xr:uid="{50FD8363-DB10-4A73-B61F-CD60EB59B170}"/>
    <cellStyle name="Total 7 3" xfId="40109" xr:uid="{DDB391D3-1D07-46EE-B58C-5E0043EF97F3}"/>
    <cellStyle name="Total 7_AVA DVA EL" xfId="40110" xr:uid="{BF3B199B-96F9-419F-8844-2CB20D8354E6}"/>
    <cellStyle name="Total 8" xfId="40111" xr:uid="{F5A91E47-CF7B-4B1E-ABDB-601B948B3710}"/>
    <cellStyle name="Total 8 2" xfId="40112" xr:uid="{3ADAD892-314B-4CB9-B158-44ADE8C3257E}"/>
    <cellStyle name="Total 8 2 2" xfId="40113" xr:uid="{A90E7175-6036-40EE-A031-CB0D9E3F5B61}"/>
    <cellStyle name="Total 8 2 3" xfId="40114" xr:uid="{164CF777-5D45-40E9-88A8-B074305B11A6}"/>
    <cellStyle name="Total 8 2_AVA DVA EL" xfId="40115" xr:uid="{C550CC57-0D6E-4F24-B2E9-1DACC57C6187}"/>
    <cellStyle name="Total 8 3" xfId="40116" xr:uid="{CE15B9A5-80B9-43A5-A40A-A7C9560B6258}"/>
    <cellStyle name="Total 8_AVA DVA EL" xfId="40117" xr:uid="{20E9260B-9779-4C0C-97F7-4D19C7AB83EB}"/>
    <cellStyle name="Total 9" xfId="40118" xr:uid="{41DE82C6-3D36-4D27-A66E-29649514B705}"/>
    <cellStyle name="Total 9 2" xfId="40119" xr:uid="{8A0BFF54-8332-43BA-888B-F923398DC5F2}"/>
    <cellStyle name="Total 9 2 2" xfId="40120" xr:uid="{3780B01E-5221-4D61-B344-A92BC5AAA751}"/>
    <cellStyle name="Total 9 2 3" xfId="40121" xr:uid="{ED5D9BF2-729D-4D3E-858C-5D241C53DE73}"/>
    <cellStyle name="Total 9 2_AVA DVA EL" xfId="40122" xr:uid="{51C212A8-2841-40C6-85BB-6DD80FEC1015}"/>
    <cellStyle name="Total 9 3" xfId="40123" xr:uid="{653E1E43-E653-4187-A16A-B555377377A6}"/>
    <cellStyle name="Total 9_AVA DVA EL" xfId="40124" xr:uid="{7AE9D46A-A86A-496B-8B45-60BE0CBC2A9A}"/>
    <cellStyle name="Total Currency" xfId="9513" xr:uid="{0A08CB68-CC64-4AAF-BB29-E69789254722}"/>
    <cellStyle name="Total Currency 2" xfId="40125" xr:uid="{3B2869C1-515E-4AD0-A7CB-5C2C97929FF8}"/>
    <cellStyle name="Total Currency 3" xfId="40126" xr:uid="{2F9EB207-7AF5-41D6-9915-943EB5D0AED5}"/>
    <cellStyle name="Total Currency_AVA DVA EL" xfId="40127" xr:uid="{DF0F17EF-3436-4577-97F5-A31558F6CE22}"/>
    <cellStyle name="Total Normal" xfId="9514" xr:uid="{BB4EEE85-5C4A-4651-9023-29E6373E0B4D}"/>
    <cellStyle name="Total Normal 2" xfId="40128" xr:uid="{047A7D39-6B35-47BA-B643-A306A4B32085}"/>
    <cellStyle name="Total Normal 3" xfId="40129" xr:uid="{015DD3A6-838B-4453-83C4-DB821D15C42C}"/>
    <cellStyle name="Total Normal_AVA DVA EL" xfId="40130" xr:uid="{6A8F3349-DDB4-45C2-9694-F8AE77419F5E}"/>
    <cellStyle name="Total_06-Tilknytta 0906" xfId="40543" xr:uid="{3F20BFCE-7BBF-46A8-B610-D8A496D0A3C3}"/>
    <cellStyle name="Totalt" xfId="40131" xr:uid="{51A7667F-29D9-4C48-98C6-6918A9CA4B64}"/>
    <cellStyle name="Totalt 2" xfId="9515" xr:uid="{9612ABDE-E47F-4256-9499-6F767893647E}"/>
    <cellStyle name="Totalt 2 2" xfId="40132" xr:uid="{29D8FB78-D7F3-4158-BC04-E0375412D478}"/>
    <cellStyle name="Totalt 2 2 2" xfId="40133" xr:uid="{FFE98A90-2510-456A-8F73-BA074FDC337C}"/>
    <cellStyle name="Totalt 2 2 3" xfId="40134" xr:uid="{EFA35296-EC3C-484C-A2F3-6AAE9C58B274}"/>
    <cellStyle name="Totalt 2 2_AVA DVA EL" xfId="40135" xr:uid="{EBC159DE-A2B4-4377-89DC-FD781F30C704}"/>
    <cellStyle name="Totalt 2 3" xfId="40136" xr:uid="{1A68B9D6-0E1C-4986-854B-4AE4D2687627}"/>
    <cellStyle name="Totalt 2 3 2" xfId="40137" xr:uid="{A3F91229-1AE4-456A-8693-6E620861BF45}"/>
    <cellStyle name="Totalt 2 3 3" xfId="40138" xr:uid="{94329BFD-1A4D-4DF2-9F08-93398D92B5FC}"/>
    <cellStyle name="Totalt 2 3_AVA DVA EL" xfId="40139" xr:uid="{1AA1761F-B9C0-47D1-A513-D08DF1178FDF}"/>
    <cellStyle name="Totalt 2 4" xfId="40140" xr:uid="{02DC6352-C8DB-4F39-AFE9-F0F31A3CE2EC}"/>
    <cellStyle name="Totalt 2_AVA DVA EL" xfId="40141" xr:uid="{C40B8CFF-754F-46A2-9F50-737A1A9A332A}"/>
    <cellStyle name="Totalt 3" xfId="9516" xr:uid="{7904880A-BF12-4D8F-AAC0-8AFDEBE0DDE9}"/>
    <cellStyle name="Totalt 3 2" xfId="9517" xr:uid="{4E80AC20-243C-4F4D-B394-34F0F2C3CFF8}"/>
    <cellStyle name="Totalt 3 3" xfId="40142" xr:uid="{F5428E7A-7E14-421F-80D0-A0D58AC035BB}"/>
    <cellStyle name="Totalt 3_3. Chng in credit spreads" xfId="9518" xr:uid="{4D47DE39-55EF-4C84-BC84-A04E86BED4D3}"/>
    <cellStyle name="Totalt 4" xfId="40143" xr:uid="{DE12D6CF-DEEF-4185-8878-649CE9A69AFE}"/>
    <cellStyle name="Totalt 4 2" xfId="40144" xr:uid="{7EB24B26-B336-4BA4-9898-25D3B70E3DBE}"/>
    <cellStyle name="Totalt 4 3" xfId="40145" xr:uid="{9C38D8EB-1B15-4266-8574-16A932E0B4A8}"/>
    <cellStyle name="Totalt 4_AVA DVA EL" xfId="40146" xr:uid="{66DDB696-6BC0-4D88-A201-FD2FF2550636}"/>
    <cellStyle name="Totalt 5" xfId="40147" xr:uid="{68683C42-1C91-44CC-8D91-0C1842CD7694}"/>
    <cellStyle name="Totalt 6" xfId="40148" xr:uid="{48738946-460C-4503-AACA-BABD6CA107EF}"/>
    <cellStyle name="Totalt 7" xfId="40149" xr:uid="{D61B61DA-039A-4470-A578-573F90A1A7C6}"/>
    <cellStyle name="Totalt 8" xfId="41762" xr:uid="{E18549C8-4480-44B4-A45A-E6F571875DA9}"/>
    <cellStyle name="Totalt_4Q16" xfId="40150" xr:uid="{AC07B182-84E1-4190-B9EC-98EE9AEF1B2D}"/>
    <cellStyle name="ts" xfId="9519" xr:uid="{2C02E1E9-E916-45A4-9D2A-E12FD221E2FD}"/>
    <cellStyle name="ts 2" xfId="40151" xr:uid="{2C70FA4D-73CB-49F8-B038-CACDF5056FD0}"/>
    <cellStyle name="ts 3" xfId="40152" xr:uid="{35D43465-0A5A-44E4-B34C-47B1DAC0DBED}"/>
    <cellStyle name="ts_AVA DVA EL" xfId="40153"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154" xr:uid="{D8C45639-225A-4F55-800E-377B055909BE}"/>
    <cellStyle name="Tusenskille 11 2 3" xfId="40155" xr:uid="{FFA6F90C-3AFA-422B-BEC3-36BF9FA5D26F}"/>
    <cellStyle name="Tusenskille 11 2_AVA DVA EL" xfId="40156" xr:uid="{48B73D7B-4861-43CC-B0A9-368267584A17}"/>
    <cellStyle name="Tusenskille 11 3" xfId="9535" xr:uid="{E54AF400-638E-4488-AF54-5B45D4D1891E}"/>
    <cellStyle name="Tusenskille 11 3 2" xfId="41763" xr:uid="{4AD60474-0EC2-4548-A8A5-BDB1EB8D66DB}"/>
    <cellStyle name="Tusenskille 11 3_Avstem DM og grunnlag" xfId="41764" xr:uid="{470F9385-4237-4911-8D45-EA97875B49F5}"/>
    <cellStyle name="Tusenskille 11 4" xfId="40157"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765" xr:uid="{B6C723D9-72C7-4BA9-A33E-7DA04A9A3211}"/>
    <cellStyle name="Tusenskille 12 3_Avstem DM og grunnlag" xfId="41766"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767" xr:uid="{077E4B75-F89D-46CD-B589-E3A207131D04}"/>
    <cellStyle name="Tusenskille 13 3_Avstem DM og grunnlag" xfId="41768"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769" xr:uid="{6EF3239F-9E26-4B53-B2E6-3DB097A3D472}"/>
    <cellStyle name="Tusenskille 15 3_Avstem DM og grunnlag" xfId="41770"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771" xr:uid="{E16394D0-BF75-4A1E-AF80-113B493E3461}"/>
    <cellStyle name="Tusenskille 16 3 6" xfId="41772" xr:uid="{08C8C83D-CBF6-439A-8115-DC5A9B706049}"/>
    <cellStyle name="Tusenskille 16 3 7" xfId="41773" xr:uid="{97021FD0-FE34-4C80-8EC0-517F7227406A}"/>
    <cellStyle name="Tusenskille 16 3 8" xfId="41774" xr:uid="{E8D1CE28-54B0-4D85-8D07-A3C634C92797}"/>
    <cellStyle name="Tusenskille 16 3 9" xfId="41775"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776" xr:uid="{FF0D8E61-3BA1-45EA-8024-6403099DA30C}"/>
    <cellStyle name="Tusenskille 17 3 6" xfId="41777" xr:uid="{54DD8A50-760F-45E3-AF94-B632FF288FBC}"/>
    <cellStyle name="Tusenskille 17 3 7" xfId="41778" xr:uid="{974FF370-8DC6-451F-8DC9-2A3745ED47B4}"/>
    <cellStyle name="Tusenskille 17 3 8" xfId="41779" xr:uid="{44E8BA85-12AA-4C31-8F57-FA758D789977}"/>
    <cellStyle name="Tusenskille 17 3 9" xfId="41780"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781"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782"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783" xr:uid="{77A3C361-B870-4A35-8C86-26F82BE11FD7}"/>
    <cellStyle name="Tusenskille 18 9" xfId="41784" xr:uid="{F85B7647-9FD2-42EF-9F1B-0EB188C1C3D2}"/>
    <cellStyle name="Tusenskille 18_3. Chng in credit spreads" xfId="9764" xr:uid="{A9D15ECE-4015-47EA-9B4C-69F7FB807A85}"/>
    <cellStyle name="Tusenskille 19" xfId="9765" xr:uid="{D77B1DF4-5A1C-47BF-B5FA-F115C3593440}"/>
    <cellStyle name="Tusenskille 19 2" xfId="40158" xr:uid="{8E00E9AB-D6C0-44D0-A479-73B42F7EB97E}"/>
    <cellStyle name="Tusenskille 19 3" xfId="40159" xr:uid="{AB0BA1D2-070E-4753-A35D-574D612182B4}"/>
    <cellStyle name="Tusenskille 19_AVA DVA EL" xfId="40160"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161" xr:uid="{8219DA02-645D-4079-8855-A7CA9A7D2C24}"/>
    <cellStyle name="Tusenskille 2 3 2 3" xfId="40162" xr:uid="{EB2D1C3D-110C-494E-9916-A5519BB31B09}"/>
    <cellStyle name="Tusenskille 2 3 2_AVA DVA EL" xfId="40163" xr:uid="{0FF802E5-DEAF-4452-BE7E-936C7BD4D3F9}"/>
    <cellStyle name="Tusenskille 2 3 3" xfId="40164" xr:uid="{794DC2DA-28D1-4A81-B902-AA808926092C}"/>
    <cellStyle name="Tusenskille 2 3_AVA DVA EL" xfId="40165" xr:uid="{30D5D831-975A-4B16-A4FB-7C3857923E56}"/>
    <cellStyle name="Tusenskille 2 4" xfId="41785" xr:uid="{8C6D122B-655B-49DD-8EC2-4F02613D92CA}"/>
    <cellStyle name="Tusenskille 2 5" xfId="41786" xr:uid="{7716EEE2-177C-4DF0-867F-E355C38C7B18}"/>
    <cellStyle name="Tusenskille 2 6" xfId="41787" xr:uid="{612CA9A9-703C-4514-B23B-376304E906A6}"/>
    <cellStyle name="Tusenskille 2 7" xfId="41788" xr:uid="{F754C2E8-2AE7-4AE4-8002-DB1723B3FA33}"/>
    <cellStyle name="Tusenskille 2_3. Chng in credit spreads" xfId="9772" xr:uid="{02524943-726E-4F71-8AF8-DA3216676F08}"/>
    <cellStyle name="Tusenskille 20" xfId="9773" xr:uid="{53D6F5E5-37E3-4FC3-878A-60267514EE45}"/>
    <cellStyle name="Tusenskille 20 2" xfId="40166" xr:uid="{B98A025A-CF4C-4429-BD92-6D80B85DB5EE}"/>
    <cellStyle name="Tusenskille 20 3" xfId="40167" xr:uid="{706CEB70-96F7-4FC2-9ED4-A82BB957B006}"/>
    <cellStyle name="Tusenskille 20_AVA DVA EL" xfId="40168" xr:uid="{FF79A95F-9F5B-4DC8-B686-698270678367}"/>
    <cellStyle name="Tusenskille 21" xfId="9774" xr:uid="{99DAEAC6-CAE5-4061-B8D9-1215AC4C09DE}"/>
    <cellStyle name="Tusenskille 21 2" xfId="40169" xr:uid="{544E5397-6837-4B77-BFFE-5AA621A8C2A9}"/>
    <cellStyle name="Tusenskille 21 3" xfId="40170" xr:uid="{C07CA3D2-492D-47AE-B178-FEFBE319A685}"/>
    <cellStyle name="Tusenskille 21_AVA DVA EL" xfId="40171"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789"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790"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791"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792"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793"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794"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795"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796"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172" xr:uid="{36C75AD8-C228-4E03-9213-4BD0171EBA50}"/>
    <cellStyle name="Tusenskille 3 2 2 3" xfId="40173" xr:uid="{57CCB60E-8136-4DC6-9EE6-645789E454DC}"/>
    <cellStyle name="Tusenskille 3 2 2_AVA DVA EL" xfId="40174" xr:uid="{C687B1E6-3F0F-4F02-86CB-4DC886F123AD}"/>
    <cellStyle name="Tusenskille 3 2 3" xfId="40175" xr:uid="{A9774B34-1B52-4099-BD74-A3B5DEECFA17}"/>
    <cellStyle name="Tusenskille 3 2 3 2" xfId="40176" xr:uid="{4EC9BE02-FAA9-4132-8D6D-6B45F9E861E4}"/>
    <cellStyle name="Tusenskille 3 2 3_AVA DVA EL" xfId="40177" xr:uid="{5234B3F2-AE84-4DB6-9D4F-445547CBA932}"/>
    <cellStyle name="Tusenskille 3 2 4" xfId="41797" xr:uid="{667C53FA-4797-487E-BD25-B353EC1F85B6}"/>
    <cellStyle name="Tusenskille 3 2 5" xfId="41798" xr:uid="{F76FE78F-C1AB-47A7-816E-4CE9E3E7D9A3}"/>
    <cellStyle name="Tusenskille 3 2 6" xfId="41799" xr:uid="{24FAE057-E631-43C9-9997-27871FD9A2CE}"/>
    <cellStyle name="Tusenskille 3 2 7" xfId="41800"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01" xr:uid="{83D24721-D5E4-4ECD-8D15-30003735B8BC}"/>
    <cellStyle name="Tusenskille 3 6" xfId="41802" xr:uid="{E6C18981-9834-4C56-86FD-B281EC8E824B}"/>
    <cellStyle name="Tusenskille 3 7" xfId="41803" xr:uid="{69FF1F3D-EC8E-4891-9DDF-3AB506FFDCEE}"/>
    <cellStyle name="Tusenskille 3 8" xfId="41804" xr:uid="{E4AF8188-E1E1-41C5-A60F-8AFEC10CB793}"/>
    <cellStyle name="Tusenskille 3 9" xfId="41805"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178" xr:uid="{545A5B02-9B03-4E27-A02B-40A96D38B8F1}"/>
    <cellStyle name="Tusenskille 4 2 2_AVA DVA EL" xfId="40179" xr:uid="{04E0625B-255E-4196-9A31-3D9A9100D162}"/>
    <cellStyle name="Tusenskille 4 2 3" xfId="40180" xr:uid="{E726F683-77DE-4ADB-87AA-FC02B8F806A8}"/>
    <cellStyle name="Tusenskille 4 2 3 2" xfId="40181" xr:uid="{9AE66045-E075-4923-AB73-A28506314F0E}"/>
    <cellStyle name="Tusenskille 4 2 3 3" xfId="40182" xr:uid="{6BB559AE-B34C-417F-93DA-E0A86CD4AC98}"/>
    <cellStyle name="Tusenskille 4 2 3_AVA DVA EL" xfId="40183" xr:uid="{5659C1F0-E3DF-48D0-B72D-E2679F52734C}"/>
    <cellStyle name="Tusenskille 4 2 4" xfId="40184" xr:uid="{6F5DB401-C516-4DDD-B7A6-76DFC2E8087B}"/>
    <cellStyle name="Tusenskille 4 2 5" xfId="41806" xr:uid="{5154286D-FD05-4C39-8935-BA64F4518BB6}"/>
    <cellStyle name="Tusenskille 4 2 6" xfId="41807" xr:uid="{405E90D1-14B5-43C7-83C6-929958F3B99E}"/>
    <cellStyle name="Tusenskille 4 2 7" xfId="41808" xr:uid="{3DE9898B-9EF7-42F9-8DDE-09630CA569C1}"/>
    <cellStyle name="Tusenskille 4 2_3. Chng in credit spreads" xfId="9857" xr:uid="{BFE2DE1C-A6F6-4A83-B82B-EADDEB239647}"/>
    <cellStyle name="Tusenskille 4 3" xfId="9858" xr:uid="{17748E7A-F52C-4832-82DA-3EE2302A10F2}"/>
    <cellStyle name="Tusenskille 4 3 2" xfId="40185" xr:uid="{99B8DDDE-BBEB-4D9B-8EE8-AE3ED8B4809A}"/>
    <cellStyle name="Tusenskille 4 3_AVA DVA EL" xfId="40186"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09" xr:uid="{9BFBCA6D-4357-4513-A214-DDC08B3F0120}"/>
    <cellStyle name="Tusenskille 4 4 2_3. Chng in credit spreads" xfId="9863" xr:uid="{02700997-51DF-4270-8ED0-0102DEC289B0}"/>
    <cellStyle name="Tusenskille 4 4 3" xfId="9864" xr:uid="{9BD268B6-825E-4D8F-A2AD-D3E0DDE0FBDF}"/>
    <cellStyle name="Tusenskille 4 4 3 2" xfId="41810" xr:uid="{82334A5A-6693-419B-913A-FD211BDD96EF}"/>
    <cellStyle name="Tusenskille 4 4 3_Avstem DM og grunnlag" xfId="41811" xr:uid="{B1C08C4F-E54F-4787-88D5-D43421315D19}"/>
    <cellStyle name="Tusenskille 4 4 4" xfId="9865" xr:uid="{5D9B0943-9D28-49C9-A21F-5E498C8E0D7C}"/>
    <cellStyle name="Tusenskille 4 4 5" xfId="41812" xr:uid="{44E15C26-F36E-4EFD-B470-E65AEEF8A20E}"/>
    <cellStyle name="Tusenskille 4 4_3. Chng in credit spreads" xfId="9866" xr:uid="{4BC38B8C-BBCF-44F1-B3E7-E4DB6BB829A1}"/>
    <cellStyle name="Tusenskille 4 5" xfId="9867" xr:uid="{76972E49-E043-4709-B788-78C83FE2C8A8}"/>
    <cellStyle name="Tusenskille 4 5 2" xfId="40187" xr:uid="{942E42E9-406A-4000-A7F4-A6E268427E7F}"/>
    <cellStyle name="Tusenskille 4 5 3" xfId="40188" xr:uid="{81013930-A1A8-4599-884E-257BC806074C}"/>
    <cellStyle name="Tusenskille 4 5_AVA DVA EL" xfId="40189" xr:uid="{77859577-8D67-405C-B1F3-942F1EB39C4A}"/>
    <cellStyle name="Tusenskille 4 6" xfId="40190"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191" xr:uid="{90CF7DB0-A33A-4468-8DFF-85778EE79718}"/>
    <cellStyle name="Tusenskille 5 2_3. Chng in credit spreads" xfId="9912" xr:uid="{88F771F0-15FC-4A18-9CD3-E9B937E26991}"/>
    <cellStyle name="Tusenskille 5 3" xfId="9913" xr:uid="{D0284C75-AE52-405E-A0D7-BDAD179C0B1B}"/>
    <cellStyle name="Tusenskille 5 3 2" xfId="41813" xr:uid="{A033633F-DB3A-4F2C-8939-82D33CD2CEFA}"/>
    <cellStyle name="Tusenskille 5 3 3" xfId="41814" xr:uid="{DE80750C-7E2D-4F36-A56E-437030180B3C}"/>
    <cellStyle name="Tusenskille 5 3_Avstem DM og grunnlag" xfId="41815"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192" xr:uid="{C93A5A0C-626F-46B4-839E-50FB6318CC27}"/>
    <cellStyle name="Tusenskille 6 2 3" xfId="40193" xr:uid="{DDED2466-F941-419C-B14F-BF01DDC2E7D8}"/>
    <cellStyle name="Tusenskille 6 2_AVA DVA EL" xfId="40194" xr:uid="{15DAB716-0476-41AE-BB33-0C5B5D5B3C28}"/>
    <cellStyle name="Tusenskille 6 3" xfId="40195" xr:uid="{FAB67326-A8B8-44FB-A4CA-76094F8AC335}"/>
    <cellStyle name="Tusenskille 6 4" xfId="41816"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17" xr:uid="{921A3014-6090-45F2-99E4-DF99608DE87E}"/>
    <cellStyle name="Tusenskille 7 2 2_Avstem DM og grunnlag" xfId="41818" xr:uid="{56E2BE26-99D1-4502-B640-B370A7F0A521}"/>
    <cellStyle name="Tusenskille 7 2 3" xfId="40196" xr:uid="{3D1C70DE-2F20-4907-8CBB-CBD9BB1601EF}"/>
    <cellStyle name="Tusenskille 7 2_3. Chng in credit spreads" xfId="9981" xr:uid="{22C0C53E-50CD-4D1E-873F-6623CABEE4EF}"/>
    <cellStyle name="Tusenskille 7 3" xfId="9982" xr:uid="{E9F2274F-6217-4144-9451-1341CE595D7F}"/>
    <cellStyle name="Tusenskille 7 3 2" xfId="40197" xr:uid="{43401317-3E7C-4A36-A926-E77C9DEFCF4F}"/>
    <cellStyle name="Tusenskille 7 3 3" xfId="40198" xr:uid="{8C2AD771-A8BB-47DF-B836-2EA9F90C64E1}"/>
    <cellStyle name="Tusenskille 7 3_AVA DVA EL" xfId="40199" xr:uid="{B8584F8A-EAF8-4E32-BCD0-2467B118344B}"/>
    <cellStyle name="Tusenskille 7 4" xfId="40200"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19" xr:uid="{56549443-E3EA-4678-BC35-F5A0FDBD932E}"/>
    <cellStyle name="Tusenskille 8 3_Avstem DM og grunnlag" xfId="41820"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01" xr:uid="{26A1C0AE-4ED4-4BFE-8923-0EB3F11A32E2}"/>
    <cellStyle name="Tusenskille 9 2 3" xfId="40202" xr:uid="{5807C2AC-4F93-4E21-97FF-70DF9A202196}"/>
    <cellStyle name="Tusenskille 9 2_Adj_Balance_Sheet" xfId="41821" xr:uid="{A0E7672A-B38D-4BEB-A24D-A8AFD48B15B4}"/>
    <cellStyle name="Tusenskille 9 3" xfId="9996" xr:uid="{98B6091B-3CF5-4971-B6A1-D45696E0F87E}"/>
    <cellStyle name="Tusenskille 9 3 2" xfId="41822" xr:uid="{7CADB2C3-09A1-4EE7-B36D-2076AFE8E7E2}"/>
    <cellStyle name="Tusenskille 9 3_Avstem DM og grunnlag" xfId="41823" xr:uid="{23CA6B21-381E-45BE-BA12-23ED95EB6011}"/>
    <cellStyle name="Tusenskille 9 4" xfId="40203" xr:uid="{784C2EDA-6F4B-495E-91BF-0FC2EC5267EE}"/>
    <cellStyle name="Tusenskille 9_3. Chng in credit spreads" xfId="9997" xr:uid="{54EB00D4-4F8C-474D-BD3E-4927CF5043DD}"/>
    <cellStyle name="Tytuł" xfId="9998" xr:uid="{21C92930-1B4D-4653-82EE-6E7EEA9F4552}"/>
    <cellStyle name="Tytuł 2" xfId="40204" xr:uid="{6762AA6D-499F-4519-B2F4-9D6AD643D3E0}"/>
    <cellStyle name="Tytuł 3" xfId="40205" xr:uid="{0E8C5C94-769F-4B2F-9102-B5A0817927A1}"/>
    <cellStyle name="Tytuł_AVA DVA EL" xfId="40206" xr:uid="{EB6ED12C-F017-4ACF-B445-CF965587BAE8}"/>
    <cellStyle name="Ugyldig" xfId="40207" xr:uid="{B9D0B988-ECDF-40E8-9064-8E323970D4C0}"/>
    <cellStyle name="Ugyldig 2" xfId="40208" xr:uid="{CAD99311-7778-4AED-91CC-9CC3CCB30A5E}"/>
    <cellStyle name="Ugyldig 3" xfId="40209" xr:uid="{ACAFAC45-4C1D-47CC-A90E-18E31AF26A3A}"/>
    <cellStyle name="Ugyldig_AVA DVA EL" xfId="40210" xr:uid="{A7FCE19B-0D28-45DA-924C-EB166ADBE70D}"/>
    <cellStyle name="Underline_Single" xfId="9999" xr:uid="{B496BC5E-81D4-465E-AC2E-4551B335557B}"/>
    <cellStyle name="Utdata" xfId="40211" xr:uid="{5B55B051-7E72-43AF-979C-9B825B701D88}"/>
    <cellStyle name="Utdata 2" xfId="10000" xr:uid="{0DC8BBBA-A5CF-48B4-B732-2A2B737C1E5C}"/>
    <cellStyle name="Utdata 2 2" xfId="40212" xr:uid="{C642F1D7-5040-4F6D-AEC6-3F8D5B2C3F31}"/>
    <cellStyle name="Utdata 2 2 2" xfId="40213" xr:uid="{F7D4624C-2274-410D-B90B-6409DDD729BC}"/>
    <cellStyle name="Utdata 2 2 3" xfId="40214" xr:uid="{6791F792-4A50-4612-876A-BFD31CAB5C5C}"/>
    <cellStyle name="Utdata 2 2_AVA DVA EL" xfId="40215" xr:uid="{E8815C6C-76C9-45AC-9159-BA4F2607AF73}"/>
    <cellStyle name="Utdata 2 3" xfId="40216" xr:uid="{E4119DBB-9654-4DAE-B1AB-99DBC9C458A3}"/>
    <cellStyle name="Utdata 2 3 2" xfId="40217" xr:uid="{4086D2D7-0F3F-4989-BFF3-C72105AF5AE5}"/>
    <cellStyle name="Utdata 2 3 3" xfId="40218" xr:uid="{941C2097-FAA9-4523-BF20-82AEA39C5A59}"/>
    <cellStyle name="Utdata 2 3_AVA DVA EL" xfId="40219" xr:uid="{12AE901F-4416-4B8C-9F5A-0C873C73ADDB}"/>
    <cellStyle name="Utdata 2 4" xfId="40220" xr:uid="{70D68777-CEFD-44A2-970E-4CBE6D9249C9}"/>
    <cellStyle name="Utdata 2_Adj_Balance_Sheet" xfId="41824" xr:uid="{15BE75A9-FC51-40EB-8DA4-3A9170B6CB99}"/>
    <cellStyle name="Utdata 3" xfId="10001" xr:uid="{F61B07E0-38FE-4A46-80C7-2BE1FD7CB7D3}"/>
    <cellStyle name="Utdata 3 2" xfId="10002" xr:uid="{3FBCA04D-A233-4066-9F6C-0E8B706E5C32}"/>
    <cellStyle name="Utdata 3 3" xfId="40221" xr:uid="{DA7884EA-45B8-4CE7-B173-894AEB517085}"/>
    <cellStyle name="Utdata 3_3. Chng in credit spreads" xfId="10003" xr:uid="{1200CB82-B855-48CA-8582-071C291205BE}"/>
    <cellStyle name="Utdata 4" xfId="40222" xr:uid="{0073B961-A9A9-49B5-88CA-023A05CE7F2C}"/>
    <cellStyle name="Utdata 4 2" xfId="40223" xr:uid="{3F31CC49-2FD9-40DC-A669-CF0B6CBF2B59}"/>
    <cellStyle name="Utdata 4 3" xfId="40224" xr:uid="{D7F6F9B4-D302-4D74-8652-028A4E676CE3}"/>
    <cellStyle name="Utdata 4_AVA DVA EL" xfId="40225" xr:uid="{4C29C676-B0FE-4303-A122-FD1DFD866EDE}"/>
    <cellStyle name="Utdata 5" xfId="40226" xr:uid="{E16B1964-5572-4777-A43F-DA0445214883}"/>
    <cellStyle name="Utdata 6" xfId="40227" xr:uid="{53C4B593-F151-4C11-8171-D324DAF2C1C8}"/>
    <cellStyle name="Utdata 7" xfId="40228" xr:uid="{C88FEE29-FA1A-49E3-8C2F-CE8B9EA84CAB}"/>
    <cellStyle name="Utdata 8" xfId="41825" xr:uid="{8A185DA0-D848-470B-AEA8-EFB1522212EB}"/>
    <cellStyle name="Utdata_4Q16" xfId="40229" xr:uid="{DE064B99-A110-46D1-B1B4-A3AFD1E48BC5}"/>
    <cellStyle name="Uthevingsfarge1" xfId="40230" xr:uid="{286A70C7-11D2-48E4-961F-6731CA0A9E4E}"/>
    <cellStyle name="Uthevingsfarge1 2" xfId="10004" xr:uid="{2E65A1FA-2646-4A2F-8896-E266CE185136}"/>
    <cellStyle name="Uthevingsfarge1 2 2" xfId="40231" xr:uid="{4B01EBEF-625D-483B-A3D6-D5BDB4D952F3}"/>
    <cellStyle name="Uthevingsfarge1 2 2 2" xfId="40232" xr:uid="{07C2BF27-E1DB-42F9-AF2E-4D5A71348827}"/>
    <cellStyle name="Uthevingsfarge1 2 2 3" xfId="40233" xr:uid="{A1B9E923-A1B8-410D-A1A4-11979306CDD1}"/>
    <cellStyle name="Uthevingsfarge1 2 2_AVA DVA EL" xfId="40234" xr:uid="{28552CF2-A36D-4929-8D64-9B4FDE73F4A8}"/>
    <cellStyle name="Uthevingsfarge1 2 3" xfId="40235" xr:uid="{28C282DA-FF26-447A-9B8E-CA3EDDF5402E}"/>
    <cellStyle name="Uthevingsfarge1 2_Adj_Balance_Sheet" xfId="41826" xr:uid="{6EA0FE92-25FB-4C00-9170-167B0FD4CA01}"/>
    <cellStyle name="Uthevingsfarge1 3" xfId="10005" xr:uid="{59F9A4E4-668C-43F8-AAE9-A10D872F0303}"/>
    <cellStyle name="Uthevingsfarge1 3 2" xfId="40236" xr:uid="{C241C2E3-A181-47E1-83B5-DC2896DD573D}"/>
    <cellStyle name="Uthevingsfarge1 3 3" xfId="40237" xr:uid="{26F99A78-258A-418F-B7ED-65788EF81FC4}"/>
    <cellStyle name="Uthevingsfarge1 3_AVA DVA EL" xfId="40238" xr:uid="{75920442-EFC2-45AB-BC2D-0B38789DB3F4}"/>
    <cellStyle name="Uthevingsfarge1 4" xfId="40239" xr:uid="{1DB06A30-B140-458D-9DE5-F1E207FE9FA6}"/>
    <cellStyle name="Uthevingsfarge1 4 2" xfId="40240" xr:uid="{CA61FCF6-FEEF-448D-A6BA-B13FB518CBC7}"/>
    <cellStyle name="Uthevingsfarge1 4 3" xfId="40241" xr:uid="{0790C33C-D4FC-45E7-B2EE-CA6AC3ABB1E7}"/>
    <cellStyle name="Uthevingsfarge1 4_AVA DVA EL" xfId="40242" xr:uid="{4084D5FA-C4AC-4DEC-BBF1-28DE695CD7E9}"/>
    <cellStyle name="Uthevingsfarge1 5" xfId="40243" xr:uid="{4AEA8534-74F9-4882-AF15-73473671DA24}"/>
    <cellStyle name="Uthevingsfarge1 6" xfId="40244" xr:uid="{0FA7166C-420E-47AF-8DC1-59033E8CE1B6}"/>
    <cellStyle name="Uthevingsfarge1 7" xfId="40245" xr:uid="{85815052-D69E-4B70-9AC5-2F7DA183623D}"/>
    <cellStyle name="Uthevingsfarge1 8" xfId="41827" xr:uid="{F63FD683-175D-4241-82F8-CC4962D36BB2}"/>
    <cellStyle name="Uthevingsfarge1_4Q16" xfId="40246" xr:uid="{B561E5E6-8EAA-4FEA-A76C-95E21CE425DE}"/>
    <cellStyle name="Uthevingsfarge2" xfId="40247" xr:uid="{EF6C6BC1-3301-4985-AAA2-088080BA6D80}"/>
    <cellStyle name="Uthevingsfarge2 2" xfId="10006" xr:uid="{8F07946C-1D83-4895-AA23-FD03F635FBCB}"/>
    <cellStyle name="Uthevingsfarge2 2 2" xfId="40248" xr:uid="{67D9A0E7-EC29-4995-90D1-90E5E1D6A97C}"/>
    <cellStyle name="Uthevingsfarge2 2 2 2" xfId="40249" xr:uid="{149AFCE3-9CED-42D8-A26E-3177A2CEFDAA}"/>
    <cellStyle name="Uthevingsfarge2 2 2 3" xfId="40250" xr:uid="{61EC6617-BF50-449C-8752-1283B628BFA7}"/>
    <cellStyle name="Uthevingsfarge2 2 2_AVA DVA EL" xfId="40251" xr:uid="{6961FC82-8791-40DA-B4A6-71D91225D623}"/>
    <cellStyle name="Uthevingsfarge2 2 3" xfId="40252" xr:uid="{34500130-8A9A-442B-882C-BE73324252FA}"/>
    <cellStyle name="Uthevingsfarge2 2_Adj_Balance_Sheet" xfId="41828" xr:uid="{20D9ACF7-7B05-4142-B971-EF9964CC8549}"/>
    <cellStyle name="Uthevingsfarge2 3" xfId="10007" xr:uid="{CE040378-E669-4FB6-957B-ED623C41B535}"/>
    <cellStyle name="Uthevingsfarge2 3 2" xfId="40253" xr:uid="{536B78C8-A853-4177-9AE3-5D90A575B588}"/>
    <cellStyle name="Uthevingsfarge2 3 3" xfId="40254" xr:uid="{A570A8C2-6611-4357-8044-0A70CA0BAD3F}"/>
    <cellStyle name="Uthevingsfarge2 3_AVA DVA EL" xfId="40255" xr:uid="{8FEA8421-3DD6-467F-9F44-D83834416687}"/>
    <cellStyle name="Uthevingsfarge2 4" xfId="40256" xr:uid="{3D74DF78-5EC2-41B5-963D-AE615A4D5F47}"/>
    <cellStyle name="Uthevingsfarge2 4 2" xfId="40257" xr:uid="{81991DB9-9797-4D79-95C1-4BBC96AD3323}"/>
    <cellStyle name="Uthevingsfarge2 4 3" xfId="40258" xr:uid="{D1C99E5F-89F1-42FA-85E7-5DAC334A48DC}"/>
    <cellStyle name="Uthevingsfarge2 4_AVA DVA EL" xfId="40259" xr:uid="{C354035E-D0D6-4477-B608-65C3FDF10748}"/>
    <cellStyle name="Uthevingsfarge2 5" xfId="40260" xr:uid="{134CAC8A-3051-4FF1-85B8-D5B4E0B43E0B}"/>
    <cellStyle name="Uthevingsfarge2 6" xfId="40261" xr:uid="{EBC5FEC9-78B3-470A-BCAC-C794E3161A41}"/>
    <cellStyle name="Uthevingsfarge2 7" xfId="40262" xr:uid="{7B2767F1-DEBA-4434-A6BB-4EF77C53FA15}"/>
    <cellStyle name="Uthevingsfarge2 8" xfId="41829" xr:uid="{3A6A2194-F54F-4E4C-AFB8-BC0C25DFB552}"/>
    <cellStyle name="Uthevingsfarge2_4Q16" xfId="40263" xr:uid="{04179D3F-ED42-4A9D-A51D-2D7D78C3E999}"/>
    <cellStyle name="Uthevingsfarge3" xfId="40264" xr:uid="{6D2F0930-D7D4-48AD-AE27-41CEB8758459}"/>
    <cellStyle name="Uthevingsfarge3 2" xfId="10008" xr:uid="{76BE2010-002C-4967-8B55-A7B16B771F8A}"/>
    <cellStyle name="Uthevingsfarge3 2 2" xfId="40265" xr:uid="{E5452336-CF89-4A27-8C23-CBFA0269CA77}"/>
    <cellStyle name="Uthevingsfarge3 2 2 2" xfId="40266" xr:uid="{3B39E72C-D0F7-4DF8-9E22-B9F666506674}"/>
    <cellStyle name="Uthevingsfarge3 2 2 3" xfId="40267" xr:uid="{319BF247-6BE2-4D47-96CB-26C7D61571DA}"/>
    <cellStyle name="Uthevingsfarge3 2 2_AVA DVA EL" xfId="40268" xr:uid="{5C09C148-1916-4F0D-AA0F-1670324AE28F}"/>
    <cellStyle name="Uthevingsfarge3 2 3" xfId="40269" xr:uid="{C892EFB6-04D7-425C-A860-7F9B475CC5A1}"/>
    <cellStyle name="Uthevingsfarge3 2_Adj_Balance_Sheet" xfId="41830" xr:uid="{9E692898-1641-448E-9EBF-679144836FA9}"/>
    <cellStyle name="Uthevingsfarge3 3" xfId="10009" xr:uid="{58177631-989D-4DB1-821D-CA13D877ED1D}"/>
    <cellStyle name="Uthevingsfarge3 3 2" xfId="40270" xr:uid="{5FCEA27C-0125-462A-9ECB-5B1EA01F8F4A}"/>
    <cellStyle name="Uthevingsfarge3 3 3" xfId="40271" xr:uid="{C4C0E19B-57C6-4F5F-81FC-F3E5BC10E63B}"/>
    <cellStyle name="Uthevingsfarge3 3_AVA DVA EL" xfId="40272" xr:uid="{7809D3A8-E615-4846-8735-AECD9119F974}"/>
    <cellStyle name="Uthevingsfarge3 4" xfId="40273" xr:uid="{7D2170ED-187C-442C-85F9-2FF4CD1D38F6}"/>
    <cellStyle name="Uthevingsfarge3 4 2" xfId="40274" xr:uid="{BA625BA1-DEFE-4CDB-B615-EF06F50E2C89}"/>
    <cellStyle name="Uthevingsfarge3 4 3" xfId="40275" xr:uid="{F1E46C5A-89EF-4D48-AC69-C95B3A70F55A}"/>
    <cellStyle name="Uthevingsfarge3 4_AVA DVA EL" xfId="40276" xr:uid="{B81018B5-26EC-43BD-94E2-5881A7BD4AAB}"/>
    <cellStyle name="Uthevingsfarge3 5" xfId="40277" xr:uid="{FA8FE197-F729-473C-97B7-AFF91F0EF814}"/>
    <cellStyle name="Uthevingsfarge3 6" xfId="40278" xr:uid="{9AA0425A-70F5-41AF-8230-EA1EC2B64066}"/>
    <cellStyle name="Uthevingsfarge3 7" xfId="40279" xr:uid="{38B051FE-E266-4224-9722-025374F21596}"/>
    <cellStyle name="Uthevingsfarge3 8" xfId="41831" xr:uid="{584B428E-7467-4DF5-A47D-F05A1B31C795}"/>
    <cellStyle name="Uthevingsfarge3_4Q16" xfId="40280" xr:uid="{5BCEA117-8E5F-424F-AB00-A5629695903B}"/>
    <cellStyle name="Uthevingsfarge4" xfId="40281" xr:uid="{B0209687-230D-42CF-8786-5DB188637D41}"/>
    <cellStyle name="Uthevingsfarge4 2" xfId="10010" xr:uid="{66E9BEB4-D34B-477D-91F7-A46D1A7BB456}"/>
    <cellStyle name="Uthevingsfarge4 2 2" xfId="40282" xr:uid="{ECF2B05D-7D26-47A9-A3D6-D4EAB90CC53C}"/>
    <cellStyle name="Uthevingsfarge4 2 2 2" xfId="40283" xr:uid="{A026A2E1-1F14-4BDB-AA25-56723A30399D}"/>
    <cellStyle name="Uthevingsfarge4 2 2 3" xfId="40284" xr:uid="{FD9F73D7-74DE-443F-A130-D92CFF951E05}"/>
    <cellStyle name="Uthevingsfarge4 2 2_AVA DVA EL" xfId="40285" xr:uid="{EC8C530D-CA6B-4999-8F70-E17C26FBCF7B}"/>
    <cellStyle name="Uthevingsfarge4 2 3" xfId="40286" xr:uid="{B9C1620E-BA1E-449A-AF7C-81B855C45C9A}"/>
    <cellStyle name="Uthevingsfarge4 2_Adj_Balance_Sheet" xfId="41832" xr:uid="{E05E37AB-2121-4FC4-BE48-549D077E0CC6}"/>
    <cellStyle name="Uthevingsfarge4 3" xfId="10011" xr:uid="{93B137FA-90F6-4DBE-B9EC-7A631F7C015E}"/>
    <cellStyle name="Uthevingsfarge4 3 2" xfId="40287" xr:uid="{38C3A450-B1BC-427F-B56E-A4377F9630E1}"/>
    <cellStyle name="Uthevingsfarge4 3 3" xfId="40288" xr:uid="{5F00E85D-8016-4047-A6B2-E8C7B59A07A8}"/>
    <cellStyle name="Uthevingsfarge4 3_AVA DVA EL" xfId="40289" xr:uid="{FB99AFEB-E733-4223-A146-B69A4C175221}"/>
    <cellStyle name="Uthevingsfarge4 4" xfId="40290" xr:uid="{F3A8C47F-E2F5-4AAC-B305-B5C86C60A4CF}"/>
    <cellStyle name="Uthevingsfarge4 4 2" xfId="40291" xr:uid="{939E839E-CBCA-4C2F-984B-23380D221B2E}"/>
    <cellStyle name="Uthevingsfarge4 4 3" xfId="40292" xr:uid="{7910CF37-58C2-45C9-A74C-44717A3F2ADB}"/>
    <cellStyle name="Uthevingsfarge4 4_AVA DVA EL" xfId="40293" xr:uid="{E9D56FC2-3110-4050-B6A0-316FD91BCF27}"/>
    <cellStyle name="Uthevingsfarge4 5" xfId="40294" xr:uid="{6CB189D7-50EA-4DF8-B16A-5B71814F62BF}"/>
    <cellStyle name="Uthevingsfarge4 6" xfId="40295" xr:uid="{14E8654B-3556-4DB1-B1CA-989ABEB210BA}"/>
    <cellStyle name="Uthevingsfarge4 7" xfId="40296" xr:uid="{8F3CF3D7-1DB1-41A2-B38C-9FE98C847A8D}"/>
    <cellStyle name="Uthevingsfarge4 8" xfId="41833" xr:uid="{DFB78BA1-D1A3-40C7-B4C0-5A9C5D1283F8}"/>
    <cellStyle name="Uthevingsfarge4_4Q16" xfId="40297" xr:uid="{05394EDD-CF3A-4EDE-932D-8A6D8671833A}"/>
    <cellStyle name="Uthevingsfarge5" xfId="40298" xr:uid="{046D52F0-66A2-4F84-8487-C0D1B355908E}"/>
    <cellStyle name="Uthevingsfarge5 2" xfId="10012" xr:uid="{F0C81D3A-0C7C-417E-83DA-BEACB1A4ABFA}"/>
    <cellStyle name="Uthevingsfarge5 2 2" xfId="40299" xr:uid="{A334E6C3-368E-4C32-A0B4-65F684CE3474}"/>
    <cellStyle name="Uthevingsfarge5 2 2 2" xfId="40300" xr:uid="{13EFAE78-A254-4B0C-B87A-190709710800}"/>
    <cellStyle name="Uthevingsfarge5 2 2 3" xfId="40301" xr:uid="{EA2F2A95-F953-43E5-8C20-277794501636}"/>
    <cellStyle name="Uthevingsfarge5 2 2_AVA DVA EL" xfId="40302" xr:uid="{73B80192-D0F9-437D-9F77-9CF286E30B10}"/>
    <cellStyle name="Uthevingsfarge5 2 3" xfId="40303" xr:uid="{6A9254BD-34A5-4227-97C9-6A23F4CCC966}"/>
    <cellStyle name="Uthevingsfarge5 2_Adj_Balance_Sheet" xfId="41834" xr:uid="{07D978B1-A38D-421C-9DAE-C4580FEBF780}"/>
    <cellStyle name="Uthevingsfarge5 3" xfId="10013" xr:uid="{9F49435A-4445-4B69-9EA2-A4E56D59FF4A}"/>
    <cellStyle name="Uthevingsfarge5 3 2" xfId="40304" xr:uid="{B7F2F8E9-D22A-443C-BBC0-554824E85B1D}"/>
    <cellStyle name="Uthevingsfarge5 3 3" xfId="40305" xr:uid="{963473CF-8562-4C52-9E4E-F87AA8E06EAC}"/>
    <cellStyle name="Uthevingsfarge5 3_AVA DVA EL" xfId="40306" xr:uid="{FEFA16F5-8373-4F06-9794-67C15C0E3FE7}"/>
    <cellStyle name="Uthevingsfarge5 4" xfId="40307" xr:uid="{40C5A05D-2EC3-4A2B-93E1-65411950FD15}"/>
    <cellStyle name="Uthevingsfarge5 4 2" xfId="40308" xr:uid="{58759651-48B4-464E-BA55-0F7F91AC6FA9}"/>
    <cellStyle name="Uthevingsfarge5 4 3" xfId="40309" xr:uid="{21D3C690-2B48-4E99-BC9D-8F39DCE21A77}"/>
    <cellStyle name="Uthevingsfarge5 4_AVA DVA EL" xfId="40310" xr:uid="{5A41922C-64E5-489F-B639-A8D6A9D57D74}"/>
    <cellStyle name="Uthevingsfarge5 5" xfId="40311" xr:uid="{92864E05-7EF7-41A3-B9BB-21347EF9B5FF}"/>
    <cellStyle name="Uthevingsfarge5 6" xfId="40312" xr:uid="{D0CE6B32-CE8B-44D8-8ACC-D50A0F28086E}"/>
    <cellStyle name="Uthevingsfarge5 7" xfId="40313" xr:uid="{89DF7899-136C-4A17-A017-C03CBA0EFA0C}"/>
    <cellStyle name="Uthevingsfarge5 8" xfId="41835" xr:uid="{93AA5294-93D1-42CB-A5B8-C5E85D042F69}"/>
    <cellStyle name="Uthevingsfarge5_4Q16" xfId="40314" xr:uid="{597015C9-B066-4F1C-9E80-969F6A699D99}"/>
    <cellStyle name="Uthevingsfarge6" xfId="40315" xr:uid="{F0501A06-C42A-42C4-94DD-8376FB4381DF}"/>
    <cellStyle name="Uthevingsfarge6 2" xfId="10014" xr:uid="{8A8ACA82-1B8F-4BFA-9841-686640C7EA90}"/>
    <cellStyle name="Uthevingsfarge6 2 2" xfId="40316" xr:uid="{447E4B86-5D5D-4F76-A44C-63EBB3A937C2}"/>
    <cellStyle name="Uthevingsfarge6 2 2 2" xfId="40317" xr:uid="{C9103C21-283E-496E-912F-682A6AB67622}"/>
    <cellStyle name="Uthevingsfarge6 2 2 3" xfId="40318" xr:uid="{9139933E-7DCA-4C52-BDA7-44FAFE8F9362}"/>
    <cellStyle name="Uthevingsfarge6 2 2_AVA DVA EL" xfId="40319" xr:uid="{13F9D20E-7EC5-4AE5-B13D-CCA148CBB32D}"/>
    <cellStyle name="Uthevingsfarge6 2 3" xfId="40320" xr:uid="{ABA42CD4-AB70-4B74-B64F-05A38625C165}"/>
    <cellStyle name="Uthevingsfarge6 2_Adj_Balance_Sheet" xfId="41836" xr:uid="{D18D3DCE-6A86-4834-861E-81EE5AE2C707}"/>
    <cellStyle name="Uthevingsfarge6 3" xfId="10015" xr:uid="{9CF1257A-9101-40A2-80E4-B0D61E1E77C2}"/>
    <cellStyle name="Uthevingsfarge6 3 2" xfId="40321" xr:uid="{4AEFBE31-CDCD-43FC-8576-BA8323DAFF1E}"/>
    <cellStyle name="Uthevingsfarge6 3 3" xfId="40322" xr:uid="{EE4A0CD1-A23E-42FD-8E42-1B6CA2983A66}"/>
    <cellStyle name="Uthevingsfarge6 3_AVA DVA EL" xfId="40323" xr:uid="{FDFF9532-D8D4-42FF-8576-C08B284B80D7}"/>
    <cellStyle name="Uthevingsfarge6 4" xfId="40324" xr:uid="{11901C5E-3ADE-43B1-9948-C349CA033E56}"/>
    <cellStyle name="Uthevingsfarge6 4 2" xfId="40325" xr:uid="{390245F1-A331-42B1-8B9A-234082339303}"/>
    <cellStyle name="Uthevingsfarge6 4 3" xfId="40326" xr:uid="{F2DA8F90-4347-462F-B7AA-6C40A4AC4747}"/>
    <cellStyle name="Uthevingsfarge6 4_AVA DVA EL" xfId="40327" xr:uid="{43571562-1CE1-4FA5-9186-4493DA8E0611}"/>
    <cellStyle name="Uthevingsfarge6 5" xfId="40328" xr:uid="{724BFBFE-EC8F-4FA1-A966-1FEB8E4B96EA}"/>
    <cellStyle name="Uthevingsfarge6 6" xfId="40329" xr:uid="{1660D42D-DEEF-4732-8A3B-085210740FB7}"/>
    <cellStyle name="Uthevingsfarge6 7" xfId="40330" xr:uid="{58777840-FD96-4EF5-807D-2545E525F224}"/>
    <cellStyle name="Uthevingsfarge6 8" xfId="41837" xr:uid="{AF8FF731-5F5E-4062-B45F-039A9ED22F94}"/>
    <cellStyle name="Uthevingsfarge6_4Q16" xfId="40331" xr:uid="{63C8BA45-55A9-4057-9A7F-D4DDB6BC7565}"/>
    <cellStyle name="Uwaga" xfId="10016" xr:uid="{D95489E1-A4FF-4D6F-93C7-DCE1B2B732E8}"/>
    <cellStyle name="Uwaga 2" xfId="40332" xr:uid="{46A56F7D-E8F5-44B4-BCD7-CE3131EBD721}"/>
    <cellStyle name="Uwaga 3" xfId="40333" xr:uid="{4E7A4AD4-5493-4460-BB1C-3C0FBFB16B40}"/>
    <cellStyle name="Uwaga_AVA DVA EL" xfId="40334" xr:uid="{B149CDF5-B68A-476B-B136-2BC3E5C867DB}"/>
    <cellStyle name="Valuta (0)_Costi" xfId="10017" xr:uid="{4148646D-EFE7-41E5-B31F-9C81E15BFD36}"/>
    <cellStyle name="Valuta 2" xfId="10018" xr:uid="{A1984C2A-884C-4149-936B-CBBDBBDDA898}"/>
    <cellStyle name="Valuta 2 2" xfId="40335" xr:uid="{2AD65833-A381-4C5A-92F6-26F20620C464}"/>
    <cellStyle name="Valuta 2 2 2" xfId="40336" xr:uid="{5AF9D117-8F84-4FEA-9458-A78A6D72FF03}"/>
    <cellStyle name="Valuta 2 2 3" xfId="40337" xr:uid="{51C6769B-5146-4AF3-BD67-1B8D2BD35781}"/>
    <cellStyle name="Valuta 2 2_AVA DVA EL" xfId="40338" xr:uid="{6889EB04-DFB0-4F7F-8AFB-FF845ED0B321}"/>
    <cellStyle name="Valuta 2 3" xfId="40339" xr:uid="{45C01391-F87F-4F7E-AA5F-CD644CB531E5}"/>
    <cellStyle name="Valuta 2_Adj_Balance_Sheet" xfId="41838" xr:uid="{BCA3E432-8B34-47CB-8F9A-866CF5D9B5C4}"/>
    <cellStyle name="Valuta 3" xfId="10019" xr:uid="{059B84A5-1CD6-4273-9717-8022E930B75D}"/>
    <cellStyle name="Valuta 3 2" xfId="40340" xr:uid="{228EA85C-3811-408A-BA43-27CE38779F06}"/>
    <cellStyle name="Valuta 3 2 2" xfId="40341" xr:uid="{C251168A-4AA5-4B3F-9F13-DEE001C7DD86}"/>
    <cellStyle name="Valuta 3 2 3" xfId="40342" xr:uid="{E37189CB-C99F-4C84-A06F-EABE69179039}"/>
    <cellStyle name="Valuta 3 2_AVA DVA EL" xfId="40343" xr:uid="{C9AAA2CD-8714-446A-BCF2-3798D08D36DC}"/>
    <cellStyle name="Valuta 3 3" xfId="40344" xr:uid="{B8B78181-494B-4EB2-8120-A4CC9F1F5CB8}"/>
    <cellStyle name="Valuta 3_Adj_Balance_Sheet" xfId="41839" xr:uid="{8EC6E5B4-4BDD-422A-B0F7-9479F526F986}"/>
    <cellStyle name="Valuta 4" xfId="10020" xr:uid="{0418740C-6AEB-4F47-8866-DCB84C29F506}"/>
    <cellStyle name="Valuta 4 2" xfId="40345" xr:uid="{76CA1A93-0EB6-44C8-98FC-6D40A436CE2A}"/>
    <cellStyle name="Valuta 4 3" xfId="40346" xr:uid="{1AFE8A8A-A0AB-4F75-A48B-0433D3DCC676}"/>
    <cellStyle name="Valuta 4_AVA DVA EL" xfId="40347" xr:uid="{36357D9E-A7FF-4861-ACAD-9BA76FF0FE69}"/>
    <cellStyle name="Varseltekst" xfId="40348" xr:uid="{AB877A5B-1F41-4688-8975-BA48F3940532}"/>
    <cellStyle name="Varseltekst 2" xfId="10021" xr:uid="{50CCD8B6-639C-4FBD-95F5-C65BB44FFC85}"/>
    <cellStyle name="Varseltekst 2 2" xfId="40349" xr:uid="{9D9E38C6-873B-4E9E-B096-719AFBBAA063}"/>
    <cellStyle name="Varseltekst 2 2 2" xfId="40350" xr:uid="{2E8DD94A-A2A5-4E85-A360-0C0520D58FCE}"/>
    <cellStyle name="Varseltekst 2 2 3" xfId="40351" xr:uid="{BB6C8032-CA29-4675-9012-7D91F0D34E7E}"/>
    <cellStyle name="Varseltekst 2 2_AVA DVA EL" xfId="40352" xr:uid="{0769656C-2483-4392-8BB3-7CD230C5B44B}"/>
    <cellStyle name="Varseltekst 2_AVA DVA EL" xfId="40353" xr:uid="{0E297C3F-109D-48DE-BC7A-BA7C55394D8B}"/>
    <cellStyle name="Varseltekst 3" xfId="10022" xr:uid="{9CD238A4-5CE1-4FE5-8485-AD47AB103090}"/>
    <cellStyle name="Varseltekst 3 2" xfId="40354" xr:uid="{7215B1F6-0E54-4242-B804-0858DCF843EC}"/>
    <cellStyle name="Varseltekst 3_AVA DVA EL" xfId="40355" xr:uid="{6EFB9D15-9718-4F5B-94AB-75D95DFA59DD}"/>
    <cellStyle name="Varseltekst 4" xfId="40356" xr:uid="{9A00E0C8-6155-40A1-BFF9-CE0B59D63146}"/>
    <cellStyle name="Varseltekst 4 2" xfId="40357" xr:uid="{7C45E2AF-A4CC-476F-B3D5-A0A5FEDC35F8}"/>
    <cellStyle name="Varseltekst 4 3" xfId="40358" xr:uid="{54874427-51F0-40D5-B666-C9C8ABC47B74}"/>
    <cellStyle name="Varseltekst 4_AVA DVA EL" xfId="40359" xr:uid="{A0F09085-BFB8-462C-A2C3-DB903D699D53}"/>
    <cellStyle name="Varseltekst 5" xfId="40360" xr:uid="{E542BE25-60EC-42D1-853A-E639D51FCF8C}"/>
    <cellStyle name="Varseltekst 6" xfId="40361" xr:uid="{5F8E05FF-5392-473D-AEC2-3F5FAEC8343F}"/>
    <cellStyle name="Varseltekst 7" xfId="41840" xr:uid="{3B435383-139D-49D0-974C-58E5AF56270B}"/>
    <cellStyle name="Varseltekst 8" xfId="41841" xr:uid="{228D3FF3-DE83-4F9F-99E5-36FC3C772954}"/>
    <cellStyle name="Varseltekst_4Q16" xfId="40362" xr:uid="{46CBD5BB-D04F-458F-ABF7-2CC5403A014A}"/>
    <cellStyle name="w" xfId="10023" xr:uid="{571660DB-F7CC-4279-8906-34B7F8BE2384}"/>
    <cellStyle name="w 2" xfId="40363" xr:uid="{0A0F50FF-1B0E-44DA-B6F1-E043E5F75117}"/>
    <cellStyle name="w 3" xfId="40364"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844" xr:uid="{33E1FAA9-07F4-4A0D-9C79-BB1ECC25D8FF}"/>
    <cellStyle name="w_3. Chng in credit spreads_Kontroll DM--&gt;_Factbook" xfId="41845" xr:uid="{EA079157-20A2-4DA5-8D84-DF90731EA85B}"/>
    <cellStyle name="w_3. Chng in credit spreads_Results &amp; key fig." xfId="41843"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847" xr:uid="{2F2ED586-AC24-4A56-BD62-95162CB8F605}"/>
    <cellStyle name="w_7. Other MTM adjustments_Kontroll DM--&gt;_Factbook" xfId="41848" xr:uid="{A75FB20B-8442-4AB2-9AB4-912F6123E6D6}"/>
    <cellStyle name="w_7. Other MTM adjustments_Results &amp; key fig." xfId="41846" xr:uid="{843EEB3D-D525-4EDC-B3C0-62EFD78A86AC}"/>
    <cellStyle name="w_AVA DVA EL" xfId="40365" xr:uid="{07FC7C89-2DDD-4AF0-9F0E-01851A54F138}"/>
    <cellStyle name="w_Avstem DM og grunnlag" xfId="41849" xr:uid="{F9F52E49-9384-4C67-B773-204693009898}"/>
    <cellStyle name="w_Balanse bankkonsern" xfId="40366" xr:uid="{A62B941E-86DD-4C4C-B3BF-57B9C663B1C8}"/>
    <cellStyle name="w_Balanse bankkonsern_Note Bank" xfId="40367" xr:uid="{2F047A94-DA67-4383-92B0-3B0DA12045F4}"/>
    <cellStyle name="w_Balanse bankkonsern_Note Bankkonsern" xfId="40368"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850"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369"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851" xr:uid="{C1ECCF1E-B512-4105-A16B-3E9235A60871}"/>
    <cellStyle name="w_Kontroll DM--&gt;_Factbook" xfId="41852" xr:uid="{E13D3FD0-523F-48B3-B6DC-8277E89C126C}"/>
    <cellStyle name="w_Kvartalstabeller" xfId="41853" xr:uid="{1E2676D8-27E6-4221-A599-36EF897F61AC}"/>
    <cellStyle name="w_Kvartalstabeller_1" xfId="41854" xr:uid="{FA558E21-097C-43FB-ACCD-19E1C47930C1}"/>
    <cellStyle name="w_Kvartalstabeller_Factbook" xfId="41855" xr:uid="{798877C3-6945-49AD-A682-32C1FBA2BC80}"/>
    <cellStyle name="w_Kvartalstabeller_Kvartalstabeller" xfId="41856"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27" xr:uid="{B376D525-15DE-4FE1-BF06-DF758D35CF22}"/>
    <cellStyle name="w_Note Bank" xfId="40370" xr:uid="{16C666DF-17E3-490B-80BF-6CFE7CD1E11D}"/>
    <cellStyle name="w_Note Bankkonsern" xfId="40371" xr:uid="{74319B93-FA60-483E-9794-097B85AD7102}"/>
    <cellStyle name="w_Results &amp; key fig." xfId="10116" xr:uid="{F834DE78-B687-40B7-808B-F9E764401095}"/>
    <cellStyle name="w_Results &amp; key fig._1" xfId="41842" xr:uid="{51878790-F18D-4A2B-A89B-7FCE4B486DEB}"/>
    <cellStyle name="w_Results &amp; key fig._Expenses" xfId="10117" xr:uid="{16985946-154C-4E9E-85C5-6CAFB8D48A39}"/>
    <cellStyle name="w_Results &amp; key fig._Kontroll DM--&gt;" xfId="41858" xr:uid="{2A0C4045-5906-4AC1-AA4A-388225C51001}"/>
    <cellStyle name="w_Results &amp; key fig._Kontroll DM--&gt;_Factbook" xfId="41859" xr:uid="{0BD2C412-1F56-4CD8-934A-5DDF3A6E528B}"/>
    <cellStyle name="w_Results &amp; key fig._Results &amp; key fig." xfId="41857" xr:uid="{515AB82A-B98D-426F-BDFF-AF3410FBDF9F}"/>
    <cellStyle name="w_SAP data_link" xfId="10118" xr:uid="{E5CDB157-09E9-4F5B-9D86-DF1BC212A204}"/>
    <cellStyle name="w_SAP data_link_Expenses" xfId="10119" xr:uid="{874161CE-EEC4-45C5-8F54-4B2F6A518E5B}"/>
    <cellStyle name="w_SAP data_link_Kontroll DM--&gt;" xfId="41861" xr:uid="{82EF8397-C3E9-4B19-AD0B-1314CCAF3B57}"/>
    <cellStyle name="w_SAP data_link_Kontroll DM--&gt;_Factbook" xfId="41862" xr:uid="{7F46C356-316F-4106-944D-83C8F1D93EC8}"/>
    <cellStyle name="w_SAP data_link_Results &amp; key fig." xfId="41860" xr:uid="{418383F5-FA32-476F-A815-CA24B0EF917D}"/>
    <cellStyle name="Warburg" xfId="10120" xr:uid="{8D4D72D8-2EA4-41D4-8EFD-28004DC99871}"/>
    <cellStyle name="Warburg 2" xfId="40372" xr:uid="{4611C724-1D17-4B79-9A9A-A6AC9A4CA3E3}"/>
    <cellStyle name="Warburg 3" xfId="40373" xr:uid="{33B2679F-9BD1-433F-843D-115ED2C95CE3}"/>
    <cellStyle name="Warburg_AVA DVA EL" xfId="40374" xr:uid="{2C0CC05F-33B5-467B-AA22-4C2E940CF272}"/>
    <cellStyle name="Warning Text" xfId="10121" xr:uid="{BE1391F4-96BD-4F24-A90E-49E59F49FD1D}"/>
    <cellStyle name="Warning Text 10" xfId="42773" xr:uid="{60335013-44F7-437B-BC98-F96DCD8C341B}"/>
    <cellStyle name="Warning Text 2" xfId="10122" xr:uid="{504EDE12-BCE7-430E-9AD9-5C0F5AB50F13}"/>
    <cellStyle name="Warning Text 2 2" xfId="40375" xr:uid="{573E0E9E-6F6C-4EF2-8309-C287B1D6EA8B}"/>
    <cellStyle name="Warning Text 2 2 2" xfId="40376" xr:uid="{17C520CB-4CE9-4960-B504-D2DE1112463A}"/>
    <cellStyle name="Warning Text 2 2 2 2" xfId="40377" xr:uid="{D4B561BD-76F4-4D1D-9A4C-810735FDC90A}"/>
    <cellStyle name="Warning Text 2 2 2 3" xfId="40378" xr:uid="{714928FD-BEEA-4052-BB9C-DF8BC7C07FA0}"/>
    <cellStyle name="Warning Text 2 2 2_AVA DVA EL" xfId="40379" xr:uid="{08CC2B42-1EB4-4CF1-8994-11CA2CC1246F}"/>
    <cellStyle name="Warning Text 2 2 3" xfId="40380" xr:uid="{86F1418A-799D-4437-891D-96D37E95BF3D}"/>
    <cellStyle name="Warning Text 2 2 3 2" xfId="40381" xr:uid="{0456013D-0EC9-4E36-84BD-DE95302750A3}"/>
    <cellStyle name="Warning Text 2 2 3 3" xfId="40382" xr:uid="{603A8B28-75AD-4FCF-A30F-A1A39D5ACB63}"/>
    <cellStyle name="Warning Text 2 2 3_AVA DVA EL" xfId="40383" xr:uid="{EF912C5C-0F97-4AD1-808F-48F96E83C372}"/>
    <cellStyle name="Warning Text 2 2 4" xfId="40384" xr:uid="{12543420-D905-48D9-B893-36F3855851C5}"/>
    <cellStyle name="Warning Text 2 2 4 2" xfId="40385" xr:uid="{C41948ED-D2D1-43D5-B945-F95A9479C764}"/>
    <cellStyle name="Warning Text 2 2 4 3" xfId="40386" xr:uid="{3CE26401-6FAA-46F8-980B-BC1439819BAB}"/>
    <cellStyle name="Warning Text 2 2 4_AVA DVA EL" xfId="40387" xr:uid="{A1E7E789-1225-474B-A0FD-A9FFECFD59A5}"/>
    <cellStyle name="Warning Text 2 2 5" xfId="40388" xr:uid="{EFB76F0A-A2DD-464E-921E-AFFF47DF5B15}"/>
    <cellStyle name="Warning Text 2 2 5 2" xfId="40389" xr:uid="{F3B26DC8-3F09-4868-A1FD-18AE038E2661}"/>
    <cellStyle name="Warning Text 2 2 5 3" xfId="40390" xr:uid="{46CFE94C-1FDE-4AFC-9EB2-A790AE2051BC}"/>
    <cellStyle name="Warning Text 2 2 5_AVA DVA EL" xfId="40391" xr:uid="{3EC6AB36-44DB-412E-B959-EB5454234330}"/>
    <cellStyle name="Warning Text 2 2 6" xfId="40392" xr:uid="{FF0C37C9-63C1-426D-8A38-21AEF7A63216}"/>
    <cellStyle name="Warning Text 2 2 6 2" xfId="40393" xr:uid="{03FB7823-988D-4CE8-9DBD-211CBED600EB}"/>
    <cellStyle name="Warning Text 2 2 6 3" xfId="40394" xr:uid="{BDF455A5-EF79-4C81-8F65-A3334D84CCF1}"/>
    <cellStyle name="Warning Text 2 2 6_AVA DVA EL" xfId="40395" xr:uid="{DE0726F9-A3EB-491A-92F5-B6A11AF351C2}"/>
    <cellStyle name="Warning Text 2 2 7" xfId="40396" xr:uid="{FC882143-6962-4F92-8C25-754FF9C6745E}"/>
    <cellStyle name="Warning Text 2 2_AVA DVA EL" xfId="40397" xr:uid="{AA75AF21-A23D-4F37-A62E-E477B0ADFD58}"/>
    <cellStyle name="Warning Text 2 3" xfId="40398" xr:uid="{6E8CA1F8-9603-414A-9DE4-DD89DF02F8D8}"/>
    <cellStyle name="Warning Text 2 3 2" xfId="40399" xr:uid="{7FE2DAA1-6B25-41BD-9FE5-2BFE60D6C44E}"/>
    <cellStyle name="Warning Text 2 3 3" xfId="40400" xr:uid="{9C0F4BA5-DA54-4565-B3BA-E57398E9CD76}"/>
    <cellStyle name="Warning Text 2 3_AVA DVA EL" xfId="40401" xr:uid="{FAAB16E7-F4A8-4993-984D-CEB7AA7A161B}"/>
    <cellStyle name="Warning Text 2 4" xfId="40402" xr:uid="{C3EA73EF-AB3A-4CB3-AED7-629F5B4B6E4A}"/>
    <cellStyle name="Warning Text 2 4 2" xfId="40403" xr:uid="{F198EA26-1542-4535-AA5A-FE8CEB4A3137}"/>
    <cellStyle name="Warning Text 2 4 3" xfId="40404" xr:uid="{8A3EC04E-5CD2-44A5-B3A1-78AF73836C50}"/>
    <cellStyle name="Warning Text 2 4_AVA DVA EL" xfId="40405" xr:uid="{468C1B28-2A43-4DF7-95FF-BA1A3A2A112B}"/>
    <cellStyle name="Warning Text 2 5" xfId="40406" xr:uid="{AC70D0E9-24A7-44AB-8289-1B4FE2D8CCAB}"/>
    <cellStyle name="Warning Text 2_4Q16" xfId="40407" xr:uid="{5A089F28-EA62-43A4-AF85-696CCFBB86EE}"/>
    <cellStyle name="Warning Text 3" xfId="40408" xr:uid="{9CDA1E4B-6CCC-424A-9D06-D395546AE0D0}"/>
    <cellStyle name="Warning Text 3 2" xfId="40409" xr:uid="{1A6E8094-FD4B-4F0D-A483-EC1AD4085344}"/>
    <cellStyle name="Warning Text 3 3" xfId="40410" xr:uid="{846804AE-F7DC-4044-A01D-9230D52A0658}"/>
    <cellStyle name="Warning Text 3_AVA DVA EL" xfId="40411" xr:uid="{AA6E079E-438C-40F7-82BE-9AC0176DDFA2}"/>
    <cellStyle name="Warning Text 4" xfId="40412" xr:uid="{C7AE8BA9-275D-41F7-8C87-7B6571FFFC8D}"/>
    <cellStyle name="Warning Text 4 2" xfId="40413" xr:uid="{40BA4C0A-518E-4FD5-A0BC-1745F6B6BE1A}"/>
    <cellStyle name="Warning Text 4 2 2" xfId="40414" xr:uid="{79C2D799-7F23-40D7-8B6D-7CC3370FEEA2}"/>
    <cellStyle name="Warning Text 4 2 3" xfId="40415" xr:uid="{38921B43-64AE-414E-BA29-8DA2AD18F02E}"/>
    <cellStyle name="Warning Text 4 2_AVA DVA EL" xfId="40416" xr:uid="{36A668D5-756A-4DAF-AA32-C8C11D34BB9C}"/>
    <cellStyle name="Warning Text 4 3" xfId="40417" xr:uid="{94581BDA-7D9A-417D-B122-05C2C88D8F26}"/>
    <cellStyle name="Warning Text 4 3 2" xfId="40418" xr:uid="{DAAA0328-14C0-42E3-82ED-D46DB9B9FD98}"/>
    <cellStyle name="Warning Text 4 3 3" xfId="40419" xr:uid="{6B3BC27C-F4EC-4563-8E56-89530CD2A35D}"/>
    <cellStyle name="Warning Text 4 3_AVA DVA EL" xfId="40420" xr:uid="{1E2DEF79-48C3-4D2E-AD75-FA2D96739434}"/>
    <cellStyle name="Warning Text 4 4" xfId="40421" xr:uid="{E0BFA408-FEAE-4520-973D-37844C3C78CA}"/>
    <cellStyle name="Warning Text 4 5" xfId="40422" xr:uid="{D859161C-1C9F-4D4A-9A25-0C0868958382}"/>
    <cellStyle name="Warning Text 4_AVA DVA EL" xfId="40423" xr:uid="{8AB6CA96-DE4B-4566-89BD-06065064FD62}"/>
    <cellStyle name="Warning Text 5" xfId="40424" xr:uid="{8536D30B-A05E-4EFB-A85C-4E3EC6ABD3AA}"/>
    <cellStyle name="Warning Text 5 2" xfId="40425" xr:uid="{7B2E7651-4347-47F4-91F6-FE2F603F00BB}"/>
    <cellStyle name="Warning Text 5 3" xfId="40426" xr:uid="{E9C6F146-456B-47C5-BE2B-B1D5CEBF753C}"/>
    <cellStyle name="Warning Text 5_AVA DVA EL" xfId="40427" xr:uid="{96271A77-203A-4127-B4C2-9B0E2CB25DC7}"/>
    <cellStyle name="Warning Text 6" xfId="40428" xr:uid="{A175906D-255A-4C71-8558-98208DC807F2}"/>
    <cellStyle name="Warning Text 6 2" xfId="40429" xr:uid="{865346D8-CF27-40DA-B708-85B976507F16}"/>
    <cellStyle name="Warning Text 6 3" xfId="40430" xr:uid="{74B16D0E-9180-40C0-BDA7-FE2D0A621A5E}"/>
    <cellStyle name="Warning Text 6_AVA DVA EL" xfId="40431" xr:uid="{222A1281-9BE1-4702-9CC4-229302AF9B45}"/>
    <cellStyle name="Warning Text 7" xfId="41863" xr:uid="{0E8E3F37-CD94-4694-AF7B-25FF03CEB7F0}"/>
    <cellStyle name="Warning Text 9" xfId="42735" xr:uid="{2E6335D7-14CB-4A9F-9E9C-E422CD359EF6}"/>
    <cellStyle name="Warning Text_4Q16" xfId="40432"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33" xr:uid="{68A7EED2-C961-4977-8E42-1677C532FE8E}"/>
    <cellStyle name="Year 3 2_3. Chng in credit spreads" xfId="10138" xr:uid="{C1A40807-62BE-4FC1-9FE2-EE771E69E9AE}"/>
    <cellStyle name="Year 3 3" xfId="10139" xr:uid="{CF525FC8-C140-402A-9A73-3E2191DD39D7}"/>
    <cellStyle name="Year 3 4" xfId="40434"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35" xr:uid="{9B7567E3-F12C-4E04-822A-4C434355D650}"/>
    <cellStyle name="YearFormat 3" xfId="40436" xr:uid="{43BDC16B-205F-431B-8944-282D003C39C9}"/>
    <cellStyle name="YearFormat_AVA DVA EL" xfId="40437" xr:uid="{83C388E6-B7FD-4D7B-938C-73244650F99D}"/>
    <cellStyle name="Yen" xfId="10147" xr:uid="{36A98C5C-CC94-414B-94B1-73ACF697126C}"/>
    <cellStyle name="Yen 2" xfId="40438" xr:uid="{FB1912F8-0A22-4CF4-8157-C6ED4080B3E9}"/>
    <cellStyle name="Yen 3" xfId="40439" xr:uid="{2D46A7C5-9DB0-412A-A82F-8A34065174B4}"/>
    <cellStyle name="Yen_AVA DVA EL" xfId="40440" xr:uid="{41FD1AAF-049A-4F08-B4BE-789124D9DD6F}"/>
    <cellStyle name="Złe" xfId="10148" xr:uid="{4FE871B6-0E9E-4E9A-85ED-AF4AA2AC350D}"/>
    <cellStyle name="Złe 2" xfId="40441" xr:uid="{90F08A36-9265-4AB3-9D57-93349813C1C8}"/>
    <cellStyle name="Złe 3" xfId="40442" xr:uid="{96FE54E1-F76D-4146-8373-AC6FDE3EB900}"/>
    <cellStyle name="Złe_AVA DVA EL" xfId="40443" xr:uid="{510E4081-699E-49D0-8D26-1D576E4E9ADD}"/>
    <cellStyle name="Összesen" xfId="40444" xr:uid="{2E7480F9-37A2-4F2E-B5F8-AE4B5B935330}"/>
    <cellStyle name="Összesen 2" xfId="40445" xr:uid="{9186001A-DE47-4DB1-A119-17AA2DAB49B0}"/>
    <cellStyle name="Összesen_AVA DVA EL" xfId="40446" xr:uid="{806C32B1-F5CC-4425-83FE-1340E903BEA1}"/>
    <cellStyle name="Акцент1" xfId="10149" xr:uid="{9A88675C-605D-4255-B8DB-E455B314F29B}"/>
    <cellStyle name="Акцент1 2" xfId="40447" xr:uid="{635717A9-D36B-4B0D-A7DF-67E9F6AD3EDE}"/>
    <cellStyle name="Акцент1 3" xfId="40448" xr:uid="{911D8925-0211-470A-A62D-02AC3F0E86C4}"/>
    <cellStyle name="Акцент1_AVA DVA EL" xfId="40449" xr:uid="{251B3089-47FD-4F81-9B32-08E343CD5452}"/>
    <cellStyle name="Акцент2" xfId="10150" xr:uid="{DD9775FE-CD4F-4DF6-A29E-03A9AE9FE5AA}"/>
    <cellStyle name="Акцент2 2" xfId="40450" xr:uid="{A607451C-2C0C-4214-BE16-20EA774E021C}"/>
    <cellStyle name="Акцент2 3" xfId="40451" xr:uid="{00A3924E-7FCC-4B80-8074-DBEE0E94FA92}"/>
    <cellStyle name="Акцент2_AVA DVA EL" xfId="40452" xr:uid="{7A942EB0-298F-4D4D-A505-08F3726CA204}"/>
    <cellStyle name="Акцент3" xfId="10151" xr:uid="{9A5D817E-9253-4C48-BD5E-AE305394908D}"/>
    <cellStyle name="Акцент3 2" xfId="40453" xr:uid="{DA0B1C98-00EB-45DE-989D-F603563552FC}"/>
    <cellStyle name="Акцент3 3" xfId="40454" xr:uid="{E39E8BB7-A10E-4899-B57F-1D58915F90FA}"/>
    <cellStyle name="Акцент3_AVA DVA EL" xfId="40455" xr:uid="{7BF6E380-FCED-407C-89C4-DF49A4002CC9}"/>
    <cellStyle name="Акцент4" xfId="10152" xr:uid="{1745F85C-C3F1-4DF6-A59B-98FB4075486C}"/>
    <cellStyle name="Акцент4 2" xfId="40456" xr:uid="{04B504B4-0ACC-4FDA-9DF5-74F962158C3A}"/>
    <cellStyle name="Акцент4 3" xfId="40457" xr:uid="{D2EB6320-E008-4A64-A76E-281E85C743B0}"/>
    <cellStyle name="Акцент4_AVA DVA EL" xfId="40458" xr:uid="{ED5588BE-E414-426A-A700-55015D2054B3}"/>
    <cellStyle name="Акцент5" xfId="10153" xr:uid="{B6413BF1-BE91-4A02-954A-8A007A92BED0}"/>
    <cellStyle name="Акцент5 2" xfId="40459" xr:uid="{CBDD4066-9133-4F20-ACE2-51FF33D2FA7D}"/>
    <cellStyle name="Акцент5 3" xfId="40460" xr:uid="{3E8551FE-151F-4866-8068-5EECA361CF3D}"/>
    <cellStyle name="Акцент5_AVA DVA EL" xfId="40461" xr:uid="{9FDA34BA-B15E-4740-9A57-0799EA01D592}"/>
    <cellStyle name="Акцент6" xfId="10154" xr:uid="{077E2EA6-F683-441E-BD58-25AFC746CE69}"/>
    <cellStyle name="Акцент6 2" xfId="40462" xr:uid="{842C7806-FEE9-435F-AB35-ECABC02B4A95}"/>
    <cellStyle name="Акцент6 3" xfId="40463" xr:uid="{58977071-76D0-46A7-86E8-64287422CA72}"/>
    <cellStyle name="Акцент6_AVA DVA EL" xfId="40464" xr:uid="{FE7307B9-4344-4F4E-9154-9CA7D21F1FA2}"/>
    <cellStyle name="Ввод " xfId="10155" xr:uid="{E229CBA6-A8D3-416B-A611-26798563AB61}"/>
    <cellStyle name="Ввод  2" xfId="40465" xr:uid="{1804C62B-8546-4EE0-A553-AE1FD65667DB}"/>
    <cellStyle name="Ввод  3" xfId="40466" xr:uid="{D713DD61-EBBD-4D40-A3E4-E8E2D4B3FC4E}"/>
    <cellStyle name="Ввод _AVA DVA EL" xfId="40467" xr:uid="{C3FCF3F2-0896-49FC-A311-56800ACE73E3}"/>
    <cellStyle name="Вывод" xfId="10156" xr:uid="{5B011A82-8FF2-420D-B75D-9A08D9F7C55C}"/>
    <cellStyle name="Вывод 2" xfId="40468" xr:uid="{563C9E5C-1CB9-4474-9F98-737895379321}"/>
    <cellStyle name="Вывод 3" xfId="40469" xr:uid="{1E8CD092-E76E-48FE-BDD9-3D389C21BDAF}"/>
    <cellStyle name="Вывод_AVA DVA EL" xfId="40470" xr:uid="{5BE8D728-5A37-40E0-BA28-E0330698DE96}"/>
    <cellStyle name="Вычисление" xfId="10157" xr:uid="{66666ABA-3F21-460E-ABD5-C86588F0349F}"/>
    <cellStyle name="Вычисление 2" xfId="40471" xr:uid="{98CF9489-5EA5-42E9-AD65-EA1A260EBDB2}"/>
    <cellStyle name="Вычисление 3" xfId="40472" xr:uid="{E01B732F-05F7-4A92-A6D6-6B667C585B7C}"/>
    <cellStyle name="Вычисление_AVA DVA EL" xfId="40473" xr:uid="{0EE74CF9-E593-4E60-B3B7-F5B97AC4339D}"/>
    <cellStyle name="Гиперссылка 2" xfId="40474" xr:uid="{11A1B523-6265-4251-B536-036D04D165EA}"/>
    <cellStyle name="Гиперссылка 2 2" xfId="40475" xr:uid="{E21616D4-F9ED-4064-B9BF-E9F1FFD463EF}"/>
    <cellStyle name="Гиперссылка 2 3" xfId="40476" xr:uid="{F2485195-C813-4EBE-BF08-7332A48C2696}"/>
    <cellStyle name="Гиперссылка 2_AVA DVA EL" xfId="40477" xr:uid="{5AAC97FF-E3F6-477E-978A-2DB9A8DCE5EB}"/>
    <cellStyle name="Заголовок 1" xfId="10158" xr:uid="{A83CACEF-C741-44E9-BEAF-854EFD4CA151}"/>
    <cellStyle name="Заголовок 1 2" xfId="40478" xr:uid="{7BD1F43A-5F23-4BC5-8CD8-E33FA64EB9B6}"/>
    <cellStyle name="Заголовок 1 3" xfId="40479" xr:uid="{234E0DBC-19D1-432C-8F4F-BA0D2E24D899}"/>
    <cellStyle name="Заголовок 1_AVA DVA EL" xfId="40480" xr:uid="{454CB5C2-5ADA-4547-9B8C-89EBC91A26A2}"/>
    <cellStyle name="Заголовок 2" xfId="10159" xr:uid="{DF8DDE59-B2B1-4AC2-9FCA-3C4DB96D1965}"/>
    <cellStyle name="Заголовок 2 2" xfId="40481" xr:uid="{9A0087CD-8006-44E5-8305-F2588B19E33C}"/>
    <cellStyle name="Заголовок 2 3" xfId="40482" xr:uid="{917AFF79-CD23-47F1-9952-CC7CC9374E33}"/>
    <cellStyle name="Заголовок 2_AVA DVA EL" xfId="40483" xr:uid="{91B0D2FA-9EEE-4ECC-9B9F-485390D9D34F}"/>
    <cellStyle name="Заголовок 3" xfId="10160" xr:uid="{C0131C48-CB47-46BA-B03E-65E03BCC6039}"/>
    <cellStyle name="Заголовок 3 2" xfId="40484" xr:uid="{D6C05120-1F65-4506-96DC-B00DD398392D}"/>
    <cellStyle name="Заголовок 3 3" xfId="40485" xr:uid="{5AEB0BE8-C609-435C-9113-CFEDB3EC2CDA}"/>
    <cellStyle name="Заголовок 3_AVA DVA EL" xfId="40486" xr:uid="{DBA36B63-5BB0-415B-9C0B-8296525CE158}"/>
    <cellStyle name="Заголовок 4" xfId="10161" xr:uid="{A10FF16C-9667-4D17-AB40-97DA03889D34}"/>
    <cellStyle name="Заголовок 4 2" xfId="40487" xr:uid="{67876864-786A-430E-93AB-2F67B4BC5894}"/>
    <cellStyle name="Заголовок 4 3" xfId="40488" xr:uid="{9A9ACC07-F8F1-4F01-8A37-7E4162515932}"/>
    <cellStyle name="Заголовок 4_AVA DVA EL" xfId="40489" xr:uid="{4D14E7D7-0AD2-45FB-8C17-F3167DF24847}"/>
    <cellStyle name="Итог" xfId="10162" xr:uid="{ABC6E146-8A54-4C5B-B3B6-3BD849F25501}"/>
    <cellStyle name="Итог 2" xfId="40490" xr:uid="{EE120B5B-17C9-487A-B114-09A28073A89B}"/>
    <cellStyle name="Итог 3" xfId="40491" xr:uid="{D964CCA1-743A-49E5-B45B-E688A319509D}"/>
    <cellStyle name="Итог_AVA DVA EL" xfId="40492" xr:uid="{8561E832-818E-48B3-9FD6-4FF9ACD180C0}"/>
    <cellStyle name="Контрольная ячейка" xfId="10163" xr:uid="{1DB054B0-A5ED-4E19-8089-5E1A646B7374}"/>
    <cellStyle name="Контрольная ячейка 2" xfId="40493" xr:uid="{67C1F7A3-9D6A-498C-9872-92588F77F563}"/>
    <cellStyle name="Контрольная ячейка 3" xfId="40494" xr:uid="{32681926-1A82-4CA4-A146-180323753B08}"/>
    <cellStyle name="Контрольная ячейка_AVA DVA EL" xfId="40495" xr:uid="{B9315232-AFF0-435C-B8A5-4B4D98CEAF56}"/>
    <cellStyle name="Название" xfId="10164" xr:uid="{75C14BE1-A4FB-454B-A690-9A7F544D2E2B}"/>
    <cellStyle name="Название 2" xfId="40496" xr:uid="{B114753F-5239-47B8-A2D4-E826F90E15D8}"/>
    <cellStyle name="Название 3" xfId="40497" xr:uid="{176E7C90-1E77-4CEC-BF6A-FFC069B851EB}"/>
    <cellStyle name="Название_AVA DVA EL" xfId="40498" xr:uid="{B9A59518-1147-4C7D-A52F-88D890A1AADA}"/>
    <cellStyle name="Нейтральный" xfId="10165" xr:uid="{A1F90B95-7BC4-4E15-9DBE-4F7270E000CD}"/>
    <cellStyle name="Нейтральный 2" xfId="40499" xr:uid="{A46BF35B-4923-45E6-A0D0-A7978F4B391E}"/>
    <cellStyle name="Нейтральный 3" xfId="40500" xr:uid="{1F608B19-ED4F-42C6-A60A-FC1B679C5C42}"/>
    <cellStyle name="Нейтральный_AVA DVA EL" xfId="40501" xr:uid="{B568491C-1FF8-4FF6-9E55-57030E8F7E91}"/>
    <cellStyle name="Обычный_Книга2" xfId="10166" xr:uid="{01F1A41B-1745-48BD-B584-C4D02F97E369}"/>
    <cellStyle name="Плохой" xfId="10167" xr:uid="{9484CE53-05CD-47DC-8F9E-3EE0D06CBB8E}"/>
    <cellStyle name="Плохой 2" xfId="40502" xr:uid="{DEE482A5-0840-4732-8740-D5788736B764}"/>
    <cellStyle name="Плохой 3" xfId="40503" xr:uid="{88A026D7-5481-4C88-B450-56DEECB18F0A}"/>
    <cellStyle name="Плохой_AVA DVA EL" xfId="40504" xr:uid="{0FBEB1F7-95DC-48CC-808A-BD3A7D030DBF}"/>
    <cellStyle name="Пояснение" xfId="10168" xr:uid="{D227BFF2-2E1B-4CDD-B99C-FF2540A80B16}"/>
    <cellStyle name="Пояснение 2" xfId="40505" xr:uid="{7F16A8AD-5E2D-40BC-96AD-4E788FE4E4D8}"/>
    <cellStyle name="Пояснение 3" xfId="40506" xr:uid="{BAFB3017-C2E9-4762-A71E-34A803B701B7}"/>
    <cellStyle name="Пояснение_AVA DVA EL" xfId="40507" xr:uid="{161C91D5-8808-4053-BCF6-BCC24D50187A}"/>
    <cellStyle name="Примечание" xfId="10169" xr:uid="{F08C6C7F-F07C-4F70-82FF-F04646F7BF45}"/>
    <cellStyle name="Примечание 2" xfId="40508" xr:uid="{5DB60C08-EC5A-4AF0-AE00-D3DB3BD21180}"/>
    <cellStyle name="Примечание 3" xfId="40509" xr:uid="{A3389BCE-935C-43CF-9192-B65CA308C3B5}"/>
    <cellStyle name="Примечание_AVA DVA EL" xfId="40510" xr:uid="{15C3E2EF-71DF-45A7-9143-BFA7841D6152}"/>
    <cellStyle name="Связанная ячейка" xfId="10170" xr:uid="{9A4AF45D-82F0-491E-899D-C9A822C43EF8}"/>
    <cellStyle name="Связанная ячейка 2" xfId="40511" xr:uid="{EFD4D61D-8014-415E-9F79-8FA28F10CEA7}"/>
    <cellStyle name="Связанная ячейка 3" xfId="40512" xr:uid="{DC805D13-283C-4E5D-A115-F72A51C48604}"/>
    <cellStyle name="Связанная ячейка_AVA DVA EL" xfId="40513" xr:uid="{A7DD66BD-F2D0-4AEA-A74D-5B6BCFFE4ED1}"/>
    <cellStyle name="Текст предупреждения" xfId="10171" xr:uid="{561014B5-03D2-4C24-A803-915E83FFBE6C}"/>
    <cellStyle name="Текст предупреждения 2" xfId="40514" xr:uid="{63D0AA6F-18B7-454E-9037-64C1D79EDC34}"/>
    <cellStyle name="Текст предупреждения 3" xfId="40515" xr:uid="{8B939BF0-F026-4941-B5AF-F871E116FA13}"/>
    <cellStyle name="Текст предупреждения_AVA DVA EL" xfId="40516" xr:uid="{1173D14F-47A7-42DF-9B41-CF15835D808D}"/>
    <cellStyle name="Финансовый_Книга2" xfId="10172" xr:uid="{A1572F3F-BD4A-43AC-83C7-2451A7FB252D}"/>
    <cellStyle name="Хороший" xfId="10173" xr:uid="{891C81A0-6196-4E03-919A-2E4DA7E03E0C}"/>
    <cellStyle name="Хороший 2" xfId="40517" xr:uid="{5114C5D4-F97B-4821-A307-6333AD7936C5}"/>
    <cellStyle name="Хороший 3" xfId="40518" xr:uid="{A7A0CB2D-0314-4625-958B-7E2FDEA49FB9}"/>
    <cellStyle name="Хороший_AVA DVA EL" xfId="40519" xr:uid="{5E3B3736-BC07-47A0-A057-1E81337BCF07}"/>
  </cellStyles>
  <dxfs count="0"/>
  <tableStyles count="0" defaultTableStyle="TableStyleMedium2" defaultPivotStyle="PivotStyleMedium9"/>
  <colors>
    <mruColors>
      <color rgb="FFC9EDE4"/>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30 June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EAD!$A$141:$A$150</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EAD!$B$141:$B$150</c:f>
              <c:numCache>
                <c:formatCode>0.0_);\(0.0\)</c:formatCode>
                <c:ptCount val="10"/>
                <c:pt idx="0">
                  <c:v>1.2222327916372884</c:v>
                </c:pt>
                <c:pt idx="1">
                  <c:v>16.841478144049827</c:v>
                </c:pt>
                <c:pt idx="2">
                  <c:v>1.5071644177000001</c:v>
                </c:pt>
                <c:pt idx="3">
                  <c:v>6.4997426421800011</c:v>
                </c:pt>
                <c:pt idx="4">
                  <c:v>18.664102129181416</c:v>
                </c:pt>
                <c:pt idx="5">
                  <c:v>25.727274856169995</c:v>
                </c:pt>
                <c:pt idx="6">
                  <c:v>11.5252249450402</c:v>
                </c:pt>
                <c:pt idx="7">
                  <c:v>86.870765580898038</c:v>
                </c:pt>
                <c:pt idx="8">
                  <c:v>33.823822783385737</c:v>
                </c:pt>
                <c:pt idx="9">
                  <c:v>36.362584106126072</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53669229933369E-3"/>
          <c:y val="3.6022778876582838E-3"/>
          <c:w val="0.99724489413607298"/>
          <c:h val="0.83926210599376494"/>
        </c:manualLayout>
      </c:layout>
      <c:barChart>
        <c:barDir val="col"/>
        <c:grouping val="stacked"/>
        <c:varyColors val="0"/>
        <c:ser>
          <c:idx val="0"/>
          <c:order val="0"/>
          <c:tx>
            <c:strRef>
              <c:f>'Liq&amp;funding (1)'!$A$21</c:f>
              <c:strCache>
                <c:ptCount val="1"/>
                <c:pt idx="0">
                  <c:v>Senior preferred bonds</c:v>
                </c:pt>
              </c:strCache>
            </c:strRef>
          </c:tx>
          <c:spPr>
            <a:solidFill>
              <a:schemeClr val="tx2"/>
            </a:solidFill>
            <a:ln w="3175">
              <a:noFill/>
              <a:prstDash val="solid"/>
            </a:ln>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(1)'!$B$21:$L$21</c:f>
              <c:numCache>
                <c:formatCode>#\ ##0.0_);\(#\ ##0.0\);""</c:formatCode>
                <c:ptCount val="11"/>
                <c:pt idx="0">
                  <c:v>44.871895056000014</c:v>
                </c:pt>
                <c:pt idx="1">
                  <c:v>55.707335735000001</c:v>
                </c:pt>
                <c:pt idx="2">
                  <c:v>19.485149610000001</c:v>
                </c:pt>
                <c:pt idx="3">
                  <c:v>19.244563844000002</c:v>
                </c:pt>
                <c:pt idx="4">
                  <c:v>14.783312476999999</c:v>
                </c:pt>
                <c:pt idx="5">
                  <c:v>13.098843024000001</c:v>
                </c:pt>
                <c:pt idx="6">
                  <c:v>0.58422540000000001</c:v>
                </c:pt>
                <c:pt idx="7">
                  <c:v>0</c:v>
                </c:pt>
                <c:pt idx="8">
                  <c:v>0</c:v>
                </c:pt>
                <c:pt idx="9">
                  <c:v>0</c:v>
                </c:pt>
                <c:pt idx="10">
                  <c:v>0.11684507999993343</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(1)'!$B$22:$L$22</c:f>
              <c:numCache>
                <c:formatCode>#\ ##0.0_);\(#\ ##0.0\);""</c:formatCode>
                <c:ptCount val="11"/>
                <c:pt idx="0">
                  <c:v>0</c:v>
                </c:pt>
                <c:pt idx="1">
                  <c:v>1.0680000000000001</c:v>
                </c:pt>
                <c:pt idx="2">
                  <c:v>23.315784999999998</c:v>
                </c:pt>
                <c:pt idx="3">
                  <c:v>36.199872749999997</c:v>
                </c:pt>
                <c:pt idx="4">
                  <c:v>10.14557892</c:v>
                </c:pt>
                <c:pt idx="5">
                  <c:v>13.778508</c:v>
                </c:pt>
                <c:pt idx="6">
                  <c:v>0</c:v>
                </c:pt>
                <c:pt idx="7">
                  <c:v>0</c:v>
                </c:pt>
                <c:pt idx="8">
                  <c:v>0</c:v>
                </c:pt>
                <c:pt idx="9">
                  <c:v>0</c:v>
                </c:pt>
                <c:pt idx="10">
                  <c:v>0.87633809999999812</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(1)'!$B$23:$L$23</c:f>
              <c:numCache>
                <c:formatCode>#\ ##0.0_);\(#\ ##0.0\);""</c:formatCode>
                <c:ptCount val="11"/>
                <c:pt idx="0">
                  <c:v>27.446540275999997</c:v>
                </c:pt>
                <c:pt idx="1">
                  <c:v>51.452755240000009</c:v>
                </c:pt>
                <c:pt idx="2">
                  <c:v>52.330841971999988</c:v>
                </c:pt>
                <c:pt idx="3">
                  <c:v>58.221420287999997</c:v>
                </c:pt>
                <c:pt idx="4">
                  <c:v>21.943506024000001</c:v>
                </c:pt>
                <c:pt idx="5">
                  <c:v>17.328125363999998</c:v>
                </c:pt>
                <c:pt idx="6">
                  <c:v>2.5238537280000002</c:v>
                </c:pt>
                <c:pt idx="7">
                  <c:v>3.0094920900000002</c:v>
                </c:pt>
                <c:pt idx="8">
                  <c:v>22.214995566999999</c:v>
                </c:pt>
                <c:pt idx="9">
                  <c:v>2.1032114399999999</c:v>
                </c:pt>
                <c:pt idx="10">
                  <c:v>37.40142945399981</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(1)'!$A$24</c:f>
              <c:strCache>
                <c:ptCount val="1"/>
                <c:pt idx="0">
                  <c:v>Total</c:v>
                </c:pt>
              </c:strCache>
            </c:strRef>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(1)'!$B$24:$L$24</c:f>
              <c:numCache>
                <c:formatCode>#\ ##0.0_);\(#\ ##0.0\);""</c:formatCode>
                <c:ptCount val="11"/>
                <c:pt idx="0">
                  <c:v>72.318435332000021</c:v>
                </c:pt>
                <c:pt idx="1">
                  <c:v>108.228090975</c:v>
                </c:pt>
                <c:pt idx="2">
                  <c:v>95.131776581999986</c:v>
                </c:pt>
                <c:pt idx="3">
                  <c:v>113.66585688199997</c:v>
                </c:pt>
                <c:pt idx="4">
                  <c:v>46.872397421000002</c:v>
                </c:pt>
                <c:pt idx="5">
                  <c:v>44.205476388000001</c:v>
                </c:pt>
                <c:pt idx="6">
                  <c:v>3.1080791280000004</c:v>
                </c:pt>
                <c:pt idx="7">
                  <c:v>3.0094920900000002</c:v>
                </c:pt>
                <c:pt idx="8">
                  <c:v>22.214995566999999</c:v>
                </c:pt>
                <c:pt idx="9">
                  <c:v>2.1032114399999999</c:v>
                </c:pt>
                <c:pt idx="10">
                  <c:v>38.394612633999941</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(93.8%)</c:v>
                  </c:pt>
                  <c:pt idx="2">
                    <c:v>(6.2%)</c:v>
                  </c:pt>
                </c:lvl>
                <c:lvl>
                  <c:pt idx="0">
                    <c:v>Corporate customers</c:v>
                  </c:pt>
                  <c:pt idx="1">
                    <c:v>Mortgages</c:v>
                  </c:pt>
                  <c:pt idx="2">
                    <c:v>Other exposures</c:v>
                  </c:pt>
                </c:lvl>
              </c:multiLvlStrCache>
            </c:multiLvlStrRef>
          </c:cat>
          <c:val>
            <c:numRef>
              <c:f>Data_PC!$C$4:$C$6</c:f>
              <c:numCache>
                <c:formatCode>0.0_);\(0.0\);\-_)</c:formatCode>
                <c:ptCount val="3"/>
                <c:pt idx="0" formatCode="0.0">
                  <c:v>1212.2994212766878</c:v>
                </c:pt>
                <c:pt idx="1">
                  <c:v>1132.4441673952915</c:v>
                </c:pt>
                <c:pt idx="2">
                  <c:v>75.171276127549845</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31 Dec. 2021</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31 March 2022</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30 June 2022</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30 Sept. 2022</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959.84605056277439</c:v>
                </c:pt>
                <c:pt idx="1">
                  <c:v>208.51964928812731</c:v>
                </c:pt>
                <c:pt idx="2">
                  <c:v>13.281349655690502</c:v>
                </c:pt>
                <c:pt idx="3">
                  <c:v>2.4792748520454522</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31 Dec. 2022</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955.06092005837706</c:v>
                </c:pt>
                <c:pt idx="1">
                  <c:v>204.93032641583676</c:v>
                </c:pt>
                <c:pt idx="2">
                  <c:v>12.726695972861018</c:v>
                </c:pt>
                <c:pt idx="3">
                  <c:v>2.4085880686665582</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31 March 2023</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977.62067347994969</c:v>
                </c:pt>
                <c:pt idx="1">
                  <c:v>204.59996325285999</c:v>
                </c:pt>
                <c:pt idx="2">
                  <c:v>12.395863368790002</c:v>
                </c:pt>
                <c:pt idx="3">
                  <c:v>3.12797682267</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30 June 2023</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997.75106586507923</c:v>
                </c:pt>
                <c:pt idx="1">
                  <c:v>194.3064251315071</c:v>
                </c:pt>
                <c:pt idx="2">
                  <c:v>12.424536122435638</c:v>
                </c:pt>
                <c:pt idx="3">
                  <c:v>3.1334164038199681</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PC!$D$182</c:f>
              <c:strCache>
                <c:ptCount val="1"/>
                <c:pt idx="0">
                  <c:v>31 Dec. 2022</c:v>
                </c:pt>
              </c:strCache>
            </c:strRef>
          </c:tx>
          <c:spPr>
            <a:solidFill>
              <a:srgbClr val="28B482"/>
            </a:solidFill>
            <a:ln>
              <a:noFill/>
            </a:ln>
            <a:effectLst/>
          </c:spPr>
          <c:invertIfNegative val="0"/>
          <c:cat>
            <c:strRef>
              <c:f>PC!$A$125:$A$129</c:f>
              <c:strCache>
                <c:ptCount val="5"/>
                <c:pt idx="0">
                  <c:v>0-40</c:v>
                </c:pt>
                <c:pt idx="1">
                  <c:v>40-60</c:v>
                </c:pt>
                <c:pt idx="2">
                  <c:v>60-75</c:v>
                </c:pt>
                <c:pt idx="3">
                  <c:v>75-85</c:v>
                </c:pt>
                <c:pt idx="4">
                  <c:v>&gt;85</c:v>
                </c:pt>
              </c:strCache>
            </c:strRef>
          </c:cat>
          <c:val>
            <c:numRef>
              <c:f>PC!$D$125:$D$129</c:f>
              <c:numCache>
                <c:formatCode>0.0\ %</c:formatCode>
                <c:ptCount val="5"/>
                <c:pt idx="0">
                  <c:v>0.21577780138087255</c:v>
                </c:pt>
                <c:pt idx="1">
                  <c:v>0.38421946795784739</c:v>
                </c:pt>
                <c:pt idx="2">
                  <c:v>0.23682734897377383</c:v>
                </c:pt>
                <c:pt idx="3">
                  <c:v>0.11582164339149657</c:v>
                </c:pt>
                <c:pt idx="4">
                  <c:v>4.7353738296009681E-2</c:v>
                </c:pt>
              </c:numCache>
            </c:numRef>
          </c:val>
          <c:extLst>
            <c:ext xmlns:c16="http://schemas.microsoft.com/office/drawing/2014/chart" uri="{C3380CC4-5D6E-409C-BE32-E72D297353CC}">
              <c16:uniqueId val="{00000000-D85E-4C60-951C-EE3E0CF809E9}"/>
            </c:ext>
          </c:extLst>
        </c:ser>
        <c:ser>
          <c:idx val="1"/>
          <c:order val="1"/>
          <c:tx>
            <c:strRef>
              <c:f>PC!$C$182</c:f>
              <c:strCache>
                <c:ptCount val="1"/>
                <c:pt idx="0">
                  <c:v>31 March 2023</c:v>
                </c:pt>
              </c:strCache>
            </c:strRef>
          </c:tx>
          <c:spPr>
            <a:solidFill>
              <a:schemeClr val="accent1"/>
            </a:solidFill>
            <a:ln>
              <a:noFill/>
            </a:ln>
            <a:effectLst/>
          </c:spPr>
          <c:invertIfNegative val="0"/>
          <c:cat>
            <c:strRef>
              <c:f>PC!$A$125:$A$129</c:f>
              <c:strCache>
                <c:ptCount val="5"/>
                <c:pt idx="0">
                  <c:v>0-40</c:v>
                </c:pt>
                <c:pt idx="1">
                  <c:v>40-60</c:v>
                </c:pt>
                <c:pt idx="2">
                  <c:v>60-75</c:v>
                </c:pt>
                <c:pt idx="3">
                  <c:v>75-85</c:v>
                </c:pt>
                <c:pt idx="4">
                  <c:v>&gt;85</c:v>
                </c:pt>
              </c:strCache>
            </c:strRef>
          </c:cat>
          <c:val>
            <c:numRef>
              <c:f>PC!$C$125:$C$129</c:f>
              <c:numCache>
                <c:formatCode>0.0\ %</c:formatCode>
                <c:ptCount val="5"/>
                <c:pt idx="0">
                  <c:v>0.21729753150245265</c:v>
                </c:pt>
                <c:pt idx="1">
                  <c:v>0.38168311155001655</c:v>
                </c:pt>
                <c:pt idx="2">
                  <c:v>0.23628479555348877</c:v>
                </c:pt>
                <c:pt idx="3">
                  <c:v>0.11947945754140624</c:v>
                </c:pt>
                <c:pt idx="4">
                  <c:v>4.5255103852635786E-2</c:v>
                </c:pt>
              </c:numCache>
            </c:numRef>
          </c:val>
          <c:extLst>
            <c:ext xmlns:c16="http://schemas.microsoft.com/office/drawing/2014/chart" uri="{C3380CC4-5D6E-409C-BE32-E72D297353CC}">
              <c16:uniqueId val="{00000001-D85E-4C60-951C-EE3E0CF809E9}"/>
            </c:ext>
          </c:extLst>
        </c:ser>
        <c:ser>
          <c:idx val="2"/>
          <c:order val="2"/>
          <c:tx>
            <c:strRef>
              <c:f>PC!$B$182</c:f>
              <c:strCache>
                <c:ptCount val="1"/>
                <c:pt idx="0">
                  <c:v>30 June 2023</c:v>
                </c:pt>
              </c:strCache>
            </c:strRef>
          </c:tx>
          <c:spPr>
            <a:solidFill>
              <a:schemeClr val="accent2"/>
            </a:solidFill>
            <a:ln>
              <a:noFill/>
            </a:ln>
            <a:effectLst/>
          </c:spPr>
          <c:invertIfNegative val="0"/>
          <c:cat>
            <c:strRef>
              <c:f>PC!$A$125:$A$129</c:f>
              <c:strCache>
                <c:ptCount val="5"/>
                <c:pt idx="0">
                  <c:v>0-40</c:v>
                </c:pt>
                <c:pt idx="1">
                  <c:v>40-60</c:v>
                </c:pt>
                <c:pt idx="2">
                  <c:v>60-75</c:v>
                </c:pt>
                <c:pt idx="3">
                  <c:v>75-85</c:v>
                </c:pt>
                <c:pt idx="4">
                  <c:v>&gt;85</c:v>
                </c:pt>
              </c:strCache>
            </c:strRef>
          </c:cat>
          <c:val>
            <c:numRef>
              <c:f>PC!$B$125:$B$129</c:f>
              <c:numCache>
                <c:formatCode>0.0\ %</c:formatCode>
                <c:ptCount val="5"/>
                <c:pt idx="0">
                  <c:v>0.22505392310782302</c:v>
                </c:pt>
                <c:pt idx="1">
                  <c:v>0.39273671943647231</c:v>
                </c:pt>
                <c:pt idx="2">
                  <c:v>0.22962953460694482</c:v>
                </c:pt>
                <c:pt idx="3">
                  <c:v>0.12049616862657067</c:v>
                </c:pt>
                <c:pt idx="4">
                  <c:v>3.208365422218909E-2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Data_CC!$A$4:$B$19</c:f>
              <c:multiLvlStrCache>
                <c:ptCount val="16"/>
                <c:lvl>
                  <c:pt idx="1">
                    <c:v>(5.1%)</c:v>
                  </c:pt>
                  <c:pt idx="2">
                    <c:v>(19.7%)</c:v>
                  </c:pt>
                  <c:pt idx="3">
                    <c:v>(3.9%)</c:v>
                  </c:pt>
                  <c:pt idx="4">
                    <c:v>(6.2%)</c:v>
                  </c:pt>
                  <c:pt idx="5">
                    <c:v>(7.6%)</c:v>
                  </c:pt>
                  <c:pt idx="6">
                    <c:v>(3.8%)</c:v>
                  </c:pt>
                  <c:pt idx="7">
                    <c:v>(0.7%)</c:v>
                  </c:pt>
                  <c:pt idx="8">
                    <c:v>(7.6%)</c:v>
                  </c:pt>
                  <c:pt idx="9">
                    <c:v>(6.4%)</c:v>
                  </c:pt>
                  <c:pt idx="10">
                    <c:v>(6.1%)</c:v>
                  </c:pt>
                  <c:pt idx="11">
                    <c:v>(3.7%)</c:v>
                  </c:pt>
                  <c:pt idx="12">
                    <c:v>(5.7%)</c:v>
                  </c:pt>
                  <c:pt idx="13">
                    <c:v>(11.8%)</c:v>
                  </c:pt>
                  <c:pt idx="14">
                    <c:v>(4.8%)</c:v>
                  </c:pt>
                  <c:pt idx="15">
                    <c:v>(7.0%)</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1207.6154435228414</c:v>
                </c:pt>
                <c:pt idx="1">
                  <c:v>62.015003845287829</c:v>
                </c:pt>
                <c:pt idx="2">
                  <c:v>239.04397409461839</c:v>
                </c:pt>
                <c:pt idx="3">
                  <c:v>47.323439365335261</c:v>
                </c:pt>
                <c:pt idx="4">
                  <c:v>75.355503256571311</c:v>
                </c:pt>
                <c:pt idx="5">
                  <c:v>91.656769330617095</c:v>
                </c:pt>
                <c:pt idx="6">
                  <c:v>46.564369922019999</c:v>
                </c:pt>
                <c:pt idx="7">
                  <c:v>7.9904907205352442</c:v>
                </c:pt>
                <c:pt idx="8">
                  <c:v>92.148123425812074</c:v>
                </c:pt>
                <c:pt idx="9">
                  <c:v>77.623383943240896</c:v>
                </c:pt>
                <c:pt idx="10">
                  <c:v>73.640930764138233</c:v>
                </c:pt>
                <c:pt idx="11">
                  <c:v>44.555272044588122</c:v>
                </c:pt>
                <c:pt idx="12">
                  <c:v>68.939664348891966</c:v>
                </c:pt>
                <c:pt idx="13">
                  <c:v>142.91227031986634</c:v>
                </c:pt>
                <c:pt idx="14">
                  <c:v>57.812776713488084</c:v>
                </c:pt>
                <c:pt idx="15">
                  <c:v>84.717449181677125</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31 Dec. 2021</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31 March 2022</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30 June 2022</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30 Sept. 2022</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864.2482243852113</c:v>
                </c:pt>
                <c:pt idx="1">
                  <c:v>279.4686977405724</c:v>
                </c:pt>
                <c:pt idx="2">
                  <c:v>61.171518663207415</c:v>
                </c:pt>
                <c:pt idx="3">
                  <c:v>16.910460295863263</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31 Dec. 2022</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820.16016641765668</c:v>
                </c:pt>
                <c:pt idx="1">
                  <c:v>265.56905459562245</c:v>
                </c:pt>
                <c:pt idx="2">
                  <c:v>56.995447549412297</c:v>
                </c:pt>
                <c:pt idx="3">
                  <c:v>18.514121875096315</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31 March 2023</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854.58444485787936</c:v>
                </c:pt>
                <c:pt idx="1">
                  <c:v>262.01741058362984</c:v>
                </c:pt>
                <c:pt idx="2">
                  <c:v>64.239752992990134</c:v>
                </c:pt>
                <c:pt idx="3">
                  <c:v>14.392770690570012</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30 June 2023</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864.61497298576273</c:v>
                </c:pt>
                <c:pt idx="1">
                  <c:v>273.64017997328301</c:v>
                </c:pt>
                <c:pt idx="2">
                  <c:v>58.673432677879283</c:v>
                </c:pt>
                <c:pt idx="3">
                  <c:v>15.370835639762957</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EAD!$H$410</c:f>
              <c:strCache>
                <c:ptCount val="1"/>
                <c:pt idx="0">
                  <c:v>31 Dec. 2021</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0-274F-430B-AB79-5D85C327F14D}"/>
            </c:ext>
          </c:extLst>
        </c:ser>
        <c:ser>
          <c:idx val="5"/>
          <c:order val="1"/>
          <c:tx>
            <c:strRef>
              <c:f>EAD!$G$410</c:f>
              <c:strCache>
                <c:ptCount val="1"/>
                <c:pt idx="0">
                  <c:v>31 March 2022</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1-274F-430B-AB79-5D85C327F14D}"/>
            </c:ext>
          </c:extLst>
        </c:ser>
        <c:ser>
          <c:idx val="4"/>
          <c:order val="2"/>
          <c:tx>
            <c:strRef>
              <c:f>EAD!$F$410</c:f>
              <c:strCache>
                <c:ptCount val="1"/>
                <c:pt idx="0">
                  <c:v>30 June 2022</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2-274F-430B-AB79-5D85C327F14D}"/>
            </c:ext>
          </c:extLst>
        </c:ser>
        <c:ser>
          <c:idx val="3"/>
          <c:order val="3"/>
          <c:tx>
            <c:strRef>
              <c:f>EAD!$E$410</c:f>
              <c:strCache>
                <c:ptCount val="1"/>
                <c:pt idx="0">
                  <c:v>30 Sept. 2022</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1824.0942749479836</c:v>
                </c:pt>
                <c:pt idx="1">
                  <c:v>487.98834702869988</c:v>
                </c:pt>
                <c:pt idx="2">
                  <c:v>74.45286831889787</c:v>
                </c:pt>
                <c:pt idx="3">
                  <c:v>19.389735147908727</c:v>
                </c:pt>
              </c:numCache>
            </c:numRef>
          </c:val>
          <c:extLst>
            <c:ext xmlns:c16="http://schemas.microsoft.com/office/drawing/2014/chart" uri="{C3380CC4-5D6E-409C-BE32-E72D297353CC}">
              <c16:uniqueId val="{00000003-274F-430B-AB79-5D85C327F14D}"/>
            </c:ext>
          </c:extLst>
        </c:ser>
        <c:ser>
          <c:idx val="2"/>
          <c:order val="4"/>
          <c:tx>
            <c:strRef>
              <c:f>EAD!$D$410</c:f>
              <c:strCache>
                <c:ptCount val="1"/>
                <c:pt idx="0">
                  <c:v>31 Dec. 2022</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1775.2210864760375</c:v>
                </c:pt>
                <c:pt idx="1">
                  <c:v>470.49938101145852</c:v>
                </c:pt>
                <c:pt idx="2">
                  <c:v>69.722143522273299</c:v>
                </c:pt>
                <c:pt idx="3">
                  <c:v>20.922709943762861</c:v>
                </c:pt>
              </c:numCache>
            </c:numRef>
          </c:val>
          <c:extLst>
            <c:ext xmlns:c16="http://schemas.microsoft.com/office/drawing/2014/chart" uri="{C3380CC4-5D6E-409C-BE32-E72D297353CC}">
              <c16:uniqueId val="{00000004-274F-430B-AB79-5D85C327F14D}"/>
            </c:ext>
          </c:extLst>
        </c:ser>
        <c:ser>
          <c:idx val="1"/>
          <c:order val="5"/>
          <c:tx>
            <c:strRef>
              <c:f>EAD!$C$410</c:f>
              <c:strCache>
                <c:ptCount val="1"/>
                <c:pt idx="0">
                  <c:v>31 March 2023</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1832.205118337831</c:v>
                </c:pt>
                <c:pt idx="1">
                  <c:v>466.61737383648938</c:v>
                </c:pt>
                <c:pt idx="2">
                  <c:v>76.635616361780123</c:v>
                </c:pt>
                <c:pt idx="3">
                  <c:v>17.520747513240007</c:v>
                </c:pt>
              </c:numCache>
            </c:numRef>
          </c:val>
          <c:extLst>
            <c:ext xmlns:c16="http://schemas.microsoft.com/office/drawing/2014/chart" uri="{C3380CC4-5D6E-409C-BE32-E72D297353CC}">
              <c16:uniqueId val="{00000005-274F-430B-AB79-5D85C327F14D}"/>
            </c:ext>
          </c:extLst>
        </c:ser>
        <c:ser>
          <c:idx val="0"/>
          <c:order val="6"/>
          <c:tx>
            <c:strRef>
              <c:f>EAD!$B$410</c:f>
              <c:strCache>
                <c:ptCount val="1"/>
                <c:pt idx="0">
                  <c:v>30 June 2023</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1862.3660388508436</c:v>
                </c:pt>
                <c:pt idx="1">
                  <c:v>467.94660510479059</c:v>
                </c:pt>
                <c:pt idx="2">
                  <c:v>71.097968800314987</c:v>
                </c:pt>
                <c:pt idx="3">
                  <c:v>18.504252043582923</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18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Dec. 2021</c:v>
                </c:pt>
              </c:strCache>
            </c:strRef>
          </c:tx>
          <c:spPr>
            <a:solidFill>
              <a:srgbClr val="23195A"/>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(EAD!$H$156,EAD!$H$157,EAD!$H$158,EAD!$H$159)</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0-E12C-486B-833C-DCFBA366458C}"/>
            </c:ext>
          </c:extLst>
        </c:ser>
        <c:ser>
          <c:idx val="5"/>
          <c:order val="1"/>
          <c:tx>
            <c:strRef>
              <c:f>EAD!$G$410</c:f>
              <c:strCache>
                <c:ptCount val="1"/>
                <c:pt idx="0">
                  <c:v>31 March 2022</c:v>
                </c:pt>
              </c:strCache>
            </c:strRef>
          </c:tx>
          <c:spPr>
            <a:solidFill>
              <a:srgbClr val="6E2382"/>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(EAD!$G$156,EAD!$G$157,EAD!$G$158,EAD!$G$159)</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1-E12C-486B-833C-DCFBA366458C}"/>
            </c:ext>
          </c:extLst>
        </c:ser>
        <c:ser>
          <c:idx val="4"/>
          <c:order val="2"/>
          <c:tx>
            <c:strRef>
              <c:f>EAD!$F$410</c:f>
              <c:strCache>
                <c:ptCount val="1"/>
                <c:pt idx="0">
                  <c:v>30 June 2022</c:v>
                </c:pt>
              </c:strCache>
            </c:strRef>
          </c:tx>
          <c:spPr>
            <a:solidFill>
              <a:srgbClr val="6E6491"/>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(EAD!$F$156,EAD!$F$157,EAD!$F$158,EAD!$F$159)</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2-E12C-486B-833C-DCFBA366458C}"/>
            </c:ext>
          </c:extLst>
        </c:ser>
        <c:ser>
          <c:idx val="3"/>
          <c:order val="3"/>
          <c:tx>
            <c:strRef>
              <c:f>EAD!$E$410</c:f>
              <c:strCache>
                <c:ptCount val="1"/>
                <c:pt idx="0">
                  <c:v>30 Sept. 2022</c:v>
                </c:pt>
              </c:strCache>
            </c:strRef>
          </c:tx>
          <c:spPr>
            <a:solidFill>
              <a:srgbClr val="A06EAF"/>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(EAD!$E$156,EAD!$E$157,EAD!$E$158,EAD!$E$159)</c:f>
              <c:numCache>
                <c:formatCode>_(* #\ ##0.0_);_(* \(#\ ##0.0\);_(* "-"_);_(@_)</c:formatCode>
                <c:ptCount val="4"/>
                <c:pt idx="0">
                  <c:v>172.68511850591258</c:v>
                </c:pt>
                <c:pt idx="1">
                  <c:v>51.748098295415275</c:v>
                </c:pt>
                <c:pt idx="2">
                  <c:v>5.5311591173560553</c:v>
                </c:pt>
                <c:pt idx="3">
                  <c:v>0.69714114081000023</c:v>
                </c:pt>
              </c:numCache>
            </c:numRef>
          </c:val>
          <c:extLst>
            <c:ext xmlns:c16="http://schemas.microsoft.com/office/drawing/2014/chart" uri="{C3380CC4-5D6E-409C-BE32-E72D297353CC}">
              <c16:uniqueId val="{00000003-E12C-486B-833C-DCFBA366458C}"/>
            </c:ext>
          </c:extLst>
        </c:ser>
        <c:ser>
          <c:idx val="2"/>
          <c:order val="4"/>
          <c:tx>
            <c:strRef>
              <c:f>EAD!$D$410</c:f>
              <c:strCache>
                <c:ptCount val="1"/>
                <c:pt idx="0">
                  <c:v>31 Dec. 2022</c:v>
                </c:pt>
              </c:strCache>
            </c:strRef>
          </c:tx>
          <c:spPr>
            <a:solidFill>
              <a:srgbClr val="B9AFC8"/>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(EAD!$D$156,EAD!$D$157,EAD!$D$158,EAD!$D$159)</c:f>
              <c:numCache>
                <c:formatCode>_(* #\ ##0.0_);_(* \(#\ ##0.0\);_(* "-"_);_(@_)</c:formatCode>
                <c:ptCount val="4"/>
                <c:pt idx="0">
                  <c:v>176.34125250787443</c:v>
                </c:pt>
                <c:pt idx="1">
                  <c:v>48.236734155982312</c:v>
                </c:pt>
                <c:pt idx="2">
                  <c:v>5.5422465022862584</c:v>
                </c:pt>
                <c:pt idx="3">
                  <c:v>1.1936133588688116</c:v>
                </c:pt>
              </c:numCache>
            </c:numRef>
          </c:val>
          <c:extLst>
            <c:ext xmlns:c16="http://schemas.microsoft.com/office/drawing/2014/chart" uri="{C3380CC4-5D6E-409C-BE32-E72D297353CC}">
              <c16:uniqueId val="{00000004-E12C-486B-833C-DCFBA366458C}"/>
            </c:ext>
          </c:extLst>
        </c:ser>
        <c:ser>
          <c:idx val="1"/>
          <c:order val="5"/>
          <c:tx>
            <c:strRef>
              <c:f>EAD!$C$410</c:f>
              <c:strCache>
                <c:ptCount val="1"/>
                <c:pt idx="0">
                  <c:v>31 March 2023</c:v>
                </c:pt>
              </c:strCache>
            </c:strRef>
          </c:tx>
          <c:spPr>
            <a:solidFill>
              <a:srgbClr val="CFB9D7"/>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(EAD!$C$156,EAD!$C$157,EAD!$C$158,EAD!$C$159)</c:f>
              <c:numCache>
                <c:formatCode>_(* #\ ##0.0_);_(* \(#\ ##0.0\);_(* "-"_);_(@_)</c:formatCode>
                <c:ptCount val="4"/>
                <c:pt idx="0">
                  <c:v>179.35972093341991</c:v>
                </c:pt>
                <c:pt idx="1">
                  <c:v>47.415731670860005</c:v>
                </c:pt>
                <c:pt idx="2">
                  <c:v>7.1298933053099987</c:v>
                </c:pt>
                <c:pt idx="3">
                  <c:v>0.60446101373000005</c:v>
                </c:pt>
              </c:numCache>
            </c:numRef>
          </c:val>
          <c:extLst>
            <c:ext xmlns:c16="http://schemas.microsoft.com/office/drawing/2014/chart" uri="{C3380CC4-5D6E-409C-BE32-E72D297353CC}">
              <c16:uniqueId val="{00000005-E12C-486B-833C-DCFBA366458C}"/>
            </c:ext>
          </c:extLst>
        </c:ser>
        <c:ser>
          <c:idx val="0"/>
          <c:order val="6"/>
          <c:tx>
            <c:strRef>
              <c:f>EAD!$B$410</c:f>
              <c:strCache>
                <c:ptCount val="1"/>
                <c:pt idx="0">
                  <c:v>30 June 2023</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(EAD!$A$156,EAD!$A$157,EAD!$A$158,EAD!$A$159)</c:f>
              <c:strCache>
                <c:ptCount val="4"/>
                <c:pt idx="0">
                  <c:v>PD 0.01% -</c:v>
                </c:pt>
                <c:pt idx="1">
                  <c:v>PD 0.75% -</c:v>
                </c:pt>
                <c:pt idx="2">
                  <c:v>PD 3.00% -</c:v>
                </c:pt>
                <c:pt idx="3">
                  <c:v>Net commitments in stage 3</c:v>
                </c:pt>
              </c:strCache>
            </c:strRef>
          </c:cat>
          <c:val>
            <c:numRef>
              <c:f>(EAD!$B$156,EAD!$B$157,EAD!$B$158,EAD!$B$159)</c:f>
              <c:numCache>
                <c:formatCode>_(* #\ ##0.0_);_(* \(#\ ##0.0\);_(* "-"_);_(@_)</c:formatCode>
                <c:ptCount val="4"/>
                <c:pt idx="0">
                  <c:v>180.29620960865785</c:v>
                </c:pt>
                <c:pt idx="1">
                  <c:v>52.023199495892648</c:v>
                </c:pt>
                <c:pt idx="2">
                  <c:v>5.5704143293063737</c:v>
                </c:pt>
                <c:pt idx="3">
                  <c:v>1.1545689625117384</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19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EAD!$B$307:$B$308</c:f>
              <c:strCache>
                <c:ptCount val="2"/>
                <c:pt idx="0">
                  <c:v>30 June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EAD!$A$309:$A$312</c:f>
              <c:strCache>
                <c:ptCount val="4"/>
                <c:pt idx="0">
                  <c:v>Oil and gas</c:v>
                </c:pt>
                <c:pt idx="1">
                  <c:v>Offshore</c:v>
                </c:pt>
                <c:pt idx="2">
                  <c:v>Oilfield services</c:v>
                </c:pt>
                <c:pt idx="3">
                  <c:v>Midstream</c:v>
                </c:pt>
              </c:strCache>
            </c:strRef>
          </c:cat>
          <c:val>
            <c:numRef>
              <c:f>EAD!$B$309:$B$312</c:f>
              <c:numCache>
                <c:formatCode>#\ ##0.0_);\(#\ ##0.0\)</c:formatCode>
                <c:ptCount val="4"/>
                <c:pt idx="0">
                  <c:v>32.53567050537621</c:v>
                </c:pt>
                <c:pt idx="1">
                  <c:v>25.81284772300036</c:v>
                </c:pt>
                <c:pt idx="2">
                  <c:v>14.549328182994753</c:v>
                </c:pt>
                <c:pt idx="3">
                  <c:v>2.4576568451999998</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Dec. 2021</c:v>
                </c:pt>
              </c:strCache>
            </c:strRef>
          </c:tx>
          <c:spPr>
            <a:solidFill>
              <a:srgbClr val="23195A"/>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EAD!$H$318:$H$321</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0-6C48-412A-82A1-90F152F8A4D4}"/>
            </c:ext>
          </c:extLst>
        </c:ser>
        <c:ser>
          <c:idx val="5"/>
          <c:order val="1"/>
          <c:tx>
            <c:strRef>
              <c:f>EAD!$G$410</c:f>
              <c:strCache>
                <c:ptCount val="1"/>
                <c:pt idx="0">
                  <c:v>31 March 2022</c:v>
                </c:pt>
              </c:strCache>
            </c:strRef>
          </c:tx>
          <c:spPr>
            <a:solidFill>
              <a:srgbClr val="6E2382"/>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EAD!$G$318:$G$321</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1-6C48-412A-82A1-90F152F8A4D4}"/>
            </c:ext>
          </c:extLst>
        </c:ser>
        <c:ser>
          <c:idx val="4"/>
          <c:order val="2"/>
          <c:tx>
            <c:strRef>
              <c:f>EAD!$F$410</c:f>
              <c:strCache>
                <c:ptCount val="1"/>
                <c:pt idx="0">
                  <c:v>30 June 2022</c:v>
                </c:pt>
              </c:strCache>
            </c:strRef>
          </c:tx>
          <c:spPr>
            <a:solidFill>
              <a:srgbClr val="6E6491"/>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EAD!$F$318:$F$321</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2-6C48-412A-82A1-90F152F8A4D4}"/>
            </c:ext>
          </c:extLst>
        </c:ser>
        <c:ser>
          <c:idx val="3"/>
          <c:order val="3"/>
          <c:tx>
            <c:strRef>
              <c:f>EAD!$E$410</c:f>
              <c:strCache>
                <c:ptCount val="1"/>
                <c:pt idx="0">
                  <c:v>30 Sept. 2022</c:v>
                </c:pt>
              </c:strCache>
            </c:strRef>
          </c:tx>
          <c:spPr>
            <a:solidFill>
              <a:srgbClr val="A06EAF"/>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EAD!$E$318:$E$321</c:f>
              <c:numCache>
                <c:formatCode>_(* #\ ##0.0_);_(* \(#\ ##0.0\);_(* "-"_);_(@_)</c:formatCode>
                <c:ptCount val="4"/>
                <c:pt idx="0">
                  <c:v>92.762298016290003</c:v>
                </c:pt>
                <c:pt idx="1">
                  <c:v>24.491534167926012</c:v>
                </c:pt>
                <c:pt idx="2">
                  <c:v>7.2775052392212549</c:v>
                </c:pt>
                <c:pt idx="3">
                  <c:v>10.574791671244315</c:v>
                </c:pt>
              </c:numCache>
            </c:numRef>
          </c:val>
          <c:extLst>
            <c:ext xmlns:c16="http://schemas.microsoft.com/office/drawing/2014/chart" uri="{C3380CC4-5D6E-409C-BE32-E72D297353CC}">
              <c16:uniqueId val="{00000003-6C48-412A-82A1-90F152F8A4D4}"/>
            </c:ext>
          </c:extLst>
        </c:ser>
        <c:ser>
          <c:idx val="2"/>
          <c:order val="4"/>
          <c:tx>
            <c:strRef>
              <c:f>EAD!$D$410</c:f>
              <c:strCache>
                <c:ptCount val="1"/>
                <c:pt idx="0">
                  <c:v>31 Dec. 2022</c:v>
                </c:pt>
              </c:strCache>
            </c:strRef>
          </c:tx>
          <c:spPr>
            <a:solidFill>
              <a:srgbClr val="B9AFC8"/>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EAD!$D$318:$D$321</c:f>
              <c:numCache>
                <c:formatCode>_(* #\ ##0.0_);_(* \(#\ ##0.0\);_(* "-"_);_(@_)</c:formatCode>
                <c:ptCount val="4"/>
                <c:pt idx="0">
                  <c:v>52.169241138549964</c:v>
                </c:pt>
                <c:pt idx="1">
                  <c:v>21.087008605284154</c:v>
                </c:pt>
                <c:pt idx="2">
                  <c:v>5.5424114608038098</c:v>
                </c:pt>
                <c:pt idx="3">
                  <c:v>10.249957968665354</c:v>
                </c:pt>
              </c:numCache>
            </c:numRef>
          </c:val>
          <c:extLst>
            <c:ext xmlns:c16="http://schemas.microsoft.com/office/drawing/2014/chart" uri="{C3380CC4-5D6E-409C-BE32-E72D297353CC}">
              <c16:uniqueId val="{00000004-6C48-412A-82A1-90F152F8A4D4}"/>
            </c:ext>
          </c:extLst>
        </c:ser>
        <c:ser>
          <c:idx val="1"/>
          <c:order val="5"/>
          <c:tx>
            <c:strRef>
              <c:f>EAD!$C$410</c:f>
              <c:strCache>
                <c:ptCount val="1"/>
                <c:pt idx="0">
                  <c:v>31 March 2023</c:v>
                </c:pt>
              </c:strCache>
            </c:strRef>
          </c:tx>
          <c:spPr>
            <a:solidFill>
              <a:srgbClr val="CFB9D7"/>
            </a:solidFill>
            <a:ln w="3175">
              <a:solidFill>
                <a:srgbClr val="858585"/>
              </a:solidFill>
            </a:ln>
          </c:spPr>
          <c:invertIfNegative val="0"/>
          <c:cat>
            <c:strRef>
              <c:f>EAD!$A$318:$A$321</c:f>
              <c:strCache>
                <c:ptCount val="4"/>
                <c:pt idx="0">
                  <c:v>PD 0.01% -</c:v>
                </c:pt>
                <c:pt idx="1">
                  <c:v>PD 0.75% -</c:v>
                </c:pt>
                <c:pt idx="2">
                  <c:v>PD 3.00% -</c:v>
                </c:pt>
                <c:pt idx="3">
                  <c:v>Net commitments in stage 3</c:v>
                </c:pt>
              </c:strCache>
            </c:strRef>
          </c:cat>
          <c:val>
            <c:numRef>
              <c:f>EAD!$C$318:$C$321</c:f>
              <c:numCache>
                <c:formatCode>_(* #\ ##0.0_);_(* \(#\ ##0.0\);_(* "-"_);_(@_)</c:formatCode>
                <c:ptCount val="4"/>
                <c:pt idx="0">
                  <c:v>48.348276563790009</c:v>
                </c:pt>
                <c:pt idx="1">
                  <c:v>18.180855213829993</c:v>
                </c:pt>
                <c:pt idx="2">
                  <c:v>7.0337280384299996</c:v>
                </c:pt>
                <c:pt idx="3">
                  <c:v>7.3753779584400005</c:v>
                </c:pt>
              </c:numCache>
            </c:numRef>
          </c:val>
          <c:extLst>
            <c:ext xmlns:c16="http://schemas.microsoft.com/office/drawing/2014/chart" uri="{C3380CC4-5D6E-409C-BE32-E72D297353CC}">
              <c16:uniqueId val="{00000005-6C48-412A-82A1-90F152F8A4D4}"/>
            </c:ext>
          </c:extLst>
        </c:ser>
        <c:ser>
          <c:idx val="0"/>
          <c:order val="6"/>
          <c:tx>
            <c:strRef>
              <c:f>EAD!$B$410</c:f>
              <c:strCache>
                <c:ptCount val="1"/>
                <c:pt idx="0">
                  <c:v>30 June 2023</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EAD!$A$318:$A$321</c:f>
              <c:strCache>
                <c:ptCount val="4"/>
                <c:pt idx="0">
                  <c:v>PD 0.01% -</c:v>
                </c:pt>
                <c:pt idx="1">
                  <c:v>PD 0.75% -</c:v>
                </c:pt>
                <c:pt idx="2">
                  <c:v>PD 3.00% -</c:v>
                </c:pt>
                <c:pt idx="3">
                  <c:v>Net commitments in stage 3</c:v>
                </c:pt>
              </c:strCache>
            </c:strRef>
          </c:cat>
          <c:val>
            <c:numRef>
              <c:f>EAD!$B$318:$B$321</c:f>
              <c:numCache>
                <c:formatCode>_(* #\ ##0.0_);_(* \(#\ ##0.0\);_(* "-"_);_(@_)</c:formatCode>
                <c:ptCount val="4"/>
                <c:pt idx="0">
                  <c:v>44.311931051279906</c:v>
                </c:pt>
                <c:pt idx="1">
                  <c:v>18.359279835495521</c:v>
                </c:pt>
                <c:pt idx="2">
                  <c:v>5.6465619654514532</c:v>
                </c:pt>
                <c:pt idx="3">
                  <c:v>7.0377304043444378</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EAD!$B$306:$B$307</c:f>
              <c:strCache>
                <c:ptCount val="2"/>
                <c:pt idx="0">
                  <c:v>Exposure at default</c:v>
                </c:pt>
                <c:pt idx="1">
                  <c:v>30 June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EAD!$A$227:$A$232</c:f>
              <c:strCache>
                <c:ptCount val="6"/>
                <c:pt idx="0">
                  <c:v>Chemical and product tankers            </c:v>
                </c:pt>
                <c:pt idx="1">
                  <c:v>Container                            </c:v>
                </c:pt>
                <c:pt idx="2">
                  <c:v>Crude oil carriers</c:v>
                </c:pt>
                <c:pt idx="3">
                  <c:v>Dry  bulk</c:v>
                </c:pt>
                <c:pt idx="4">
                  <c:v>Gas carriers                     </c:v>
                </c:pt>
                <c:pt idx="5">
                  <c:v>Other shipping</c:v>
                </c:pt>
              </c:strCache>
            </c:strRef>
          </c:cat>
          <c:val>
            <c:numRef>
              <c:f>EAD!$B$227:$B$232</c:f>
              <c:numCache>
                <c:formatCode>#\ ##0.0_);\(#\ ##0.0\)</c:formatCode>
                <c:ptCount val="6"/>
                <c:pt idx="0">
                  <c:v>5.9641993181498014</c:v>
                </c:pt>
                <c:pt idx="1">
                  <c:v>1.4809592251300001</c:v>
                </c:pt>
                <c:pt idx="2">
                  <c:v>11.57682340581</c:v>
                </c:pt>
                <c:pt idx="3">
                  <c:v>9.0440999156699995</c:v>
                </c:pt>
                <c:pt idx="4">
                  <c:v>11.789267679550003</c:v>
                </c:pt>
                <c:pt idx="5">
                  <c:v>7.4680898210254778</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Dec. 2021</c:v>
                </c:pt>
              </c:strCache>
            </c:strRef>
          </c:tx>
          <c:spPr>
            <a:solidFill>
              <a:srgbClr val="23195A"/>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EAD!$H$238:$H$241</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0-5740-45AA-8255-120C23517EC8}"/>
            </c:ext>
          </c:extLst>
        </c:ser>
        <c:ser>
          <c:idx val="5"/>
          <c:order val="1"/>
          <c:tx>
            <c:strRef>
              <c:f>EAD!$G$410</c:f>
              <c:strCache>
                <c:ptCount val="1"/>
                <c:pt idx="0">
                  <c:v>31 March 2022</c:v>
                </c:pt>
              </c:strCache>
            </c:strRef>
          </c:tx>
          <c:spPr>
            <a:solidFill>
              <a:srgbClr val="6E2382"/>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EAD!$G$238:$G$241</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1-5740-45AA-8255-120C23517EC8}"/>
            </c:ext>
          </c:extLst>
        </c:ser>
        <c:ser>
          <c:idx val="4"/>
          <c:order val="2"/>
          <c:tx>
            <c:strRef>
              <c:f>EAD!$F$410</c:f>
              <c:strCache>
                <c:ptCount val="1"/>
                <c:pt idx="0">
                  <c:v>30 June 2022</c:v>
                </c:pt>
              </c:strCache>
            </c:strRef>
          </c:tx>
          <c:spPr>
            <a:solidFill>
              <a:srgbClr val="6E6491"/>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EAD!$F$238:$F$241</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2-5740-45AA-8255-120C23517EC8}"/>
            </c:ext>
          </c:extLst>
        </c:ser>
        <c:ser>
          <c:idx val="3"/>
          <c:order val="3"/>
          <c:tx>
            <c:strRef>
              <c:f>EAD!$E$410</c:f>
              <c:strCache>
                <c:ptCount val="1"/>
                <c:pt idx="0">
                  <c:v>30 Sept. 2022</c:v>
                </c:pt>
              </c:strCache>
            </c:strRef>
          </c:tx>
          <c:spPr>
            <a:solidFill>
              <a:srgbClr val="A06EAF"/>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EAD!$E$238:$E$241</c:f>
              <c:numCache>
                <c:formatCode>_(* #\ ##0.0_);_(* \(#\ ##0.0\);_(* "-"_);_(@_)</c:formatCode>
                <c:ptCount val="4"/>
                <c:pt idx="0">
                  <c:v>20.68435336596999</c:v>
                </c:pt>
                <c:pt idx="1">
                  <c:v>29.722934133202447</c:v>
                </c:pt>
                <c:pt idx="2">
                  <c:v>1.7729979888899994</c:v>
                </c:pt>
                <c:pt idx="3">
                  <c:v>0.12287488915999999</c:v>
                </c:pt>
              </c:numCache>
            </c:numRef>
          </c:val>
          <c:extLst>
            <c:ext xmlns:c16="http://schemas.microsoft.com/office/drawing/2014/chart" uri="{C3380CC4-5D6E-409C-BE32-E72D297353CC}">
              <c16:uniqueId val="{00000003-5740-45AA-8255-120C23517EC8}"/>
            </c:ext>
          </c:extLst>
        </c:ser>
        <c:ser>
          <c:idx val="2"/>
          <c:order val="4"/>
          <c:tx>
            <c:strRef>
              <c:f>EAD!$D$410</c:f>
              <c:strCache>
                <c:ptCount val="1"/>
                <c:pt idx="0">
                  <c:v>31 Dec. 2022</c:v>
                </c:pt>
              </c:strCache>
            </c:strRef>
          </c:tx>
          <c:spPr>
            <a:solidFill>
              <a:srgbClr val="AFAFC8"/>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EAD!$D$238:$D$241</c:f>
              <c:numCache>
                <c:formatCode>_(* #\ ##0.0_);_(* \(#\ ##0.0\);_(* "-"_);_(@_)</c:formatCode>
                <c:ptCount val="4"/>
                <c:pt idx="0">
                  <c:v>17.477172916000001</c:v>
                </c:pt>
                <c:pt idx="1">
                  <c:v>25.083233100942483</c:v>
                </c:pt>
                <c:pt idx="2">
                  <c:v>3.8738245170000005E-2</c:v>
                </c:pt>
                <c:pt idx="3">
                  <c:v>3.0700153309573815E-2</c:v>
                </c:pt>
              </c:numCache>
            </c:numRef>
          </c:val>
          <c:extLst>
            <c:ext xmlns:c16="http://schemas.microsoft.com/office/drawing/2014/chart" uri="{C3380CC4-5D6E-409C-BE32-E72D297353CC}">
              <c16:uniqueId val="{00000004-5740-45AA-8255-120C23517EC8}"/>
            </c:ext>
          </c:extLst>
        </c:ser>
        <c:ser>
          <c:idx val="1"/>
          <c:order val="5"/>
          <c:tx>
            <c:strRef>
              <c:f>EAD!$C$410</c:f>
              <c:strCache>
                <c:ptCount val="1"/>
                <c:pt idx="0">
                  <c:v>31 March 2023</c:v>
                </c:pt>
              </c:strCache>
            </c:strRef>
          </c:tx>
          <c:spPr>
            <a:solidFill>
              <a:srgbClr val="CFB9D7"/>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EAD!$C$238:$C$241</c:f>
              <c:numCache>
                <c:formatCode>_(* #\ ##0.0_);_(* \(#\ ##0.0\);_(* "-"_);_(@_)</c:formatCode>
                <c:ptCount val="4"/>
                <c:pt idx="0">
                  <c:v>21.274087915749995</c:v>
                </c:pt>
                <c:pt idx="1">
                  <c:v>21.494261795560003</c:v>
                </c:pt>
                <c:pt idx="2">
                  <c:v>0.16847001302999998</c:v>
                </c:pt>
                <c:pt idx="3">
                  <c:v>3.1679109999992845E-5</c:v>
                </c:pt>
              </c:numCache>
            </c:numRef>
          </c:val>
          <c:extLst>
            <c:ext xmlns:c16="http://schemas.microsoft.com/office/drawing/2014/chart" uri="{C3380CC4-5D6E-409C-BE32-E72D297353CC}">
              <c16:uniqueId val="{00000005-5740-45AA-8255-120C23517EC8}"/>
            </c:ext>
          </c:extLst>
        </c:ser>
        <c:ser>
          <c:idx val="0"/>
          <c:order val="6"/>
          <c:tx>
            <c:strRef>
              <c:f>EAD!$B$410</c:f>
              <c:strCache>
                <c:ptCount val="1"/>
                <c:pt idx="0">
                  <c:v>30 June 2023</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EAD!$A$238:$A$241</c:f>
              <c:strCache>
                <c:ptCount val="4"/>
                <c:pt idx="0">
                  <c:v>PD 0.01% -</c:v>
                </c:pt>
                <c:pt idx="1">
                  <c:v>PD 0.75% -</c:v>
                </c:pt>
                <c:pt idx="2">
                  <c:v>PD 3.00% -</c:v>
                </c:pt>
                <c:pt idx="3">
                  <c:v>Net commitments in stage 3</c:v>
                </c:pt>
              </c:strCache>
            </c:strRef>
          </c:cat>
          <c:val>
            <c:numRef>
              <c:f>EAD!$B$238:$B$241</c:f>
              <c:numCache>
                <c:formatCode>_(* #\ ##0.0_);_(* \(#\ ##0.0\);_(* "-"_);_(@_)</c:formatCode>
                <c:ptCount val="4"/>
                <c:pt idx="0">
                  <c:v>26.269497066910013</c:v>
                </c:pt>
                <c:pt idx="1">
                  <c:v>21.042882784379998</c:v>
                </c:pt>
                <c:pt idx="2">
                  <c:v>1.1007074740000003E-2</c:v>
                </c:pt>
                <c:pt idx="3">
                  <c:v>5.2439305275077614E-5</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30 June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20-4DAD-B8A7-4865F8FEF181}"/>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E20-4DAD-B8A7-4865F8FEF181}"/>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E20-4DAD-B8A7-4865F8FEF181}"/>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E20-4DAD-B8A7-4865F8FEF181}"/>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E20-4DAD-B8A7-4865F8FEF181}"/>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E20-4DAD-B8A7-4865F8FEF181}"/>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EAD!$A$191:$A$196</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EAD!$B$191:$B$196</c:f>
              <c:numCache>
                <c:formatCode>0.0_);\(0.0\)</c:formatCode>
                <c:ptCount val="6"/>
                <c:pt idx="0">
                  <c:v>95.094430403881177</c:v>
                </c:pt>
                <c:pt idx="1">
                  <c:v>50.172007855558256</c:v>
                </c:pt>
                <c:pt idx="2">
                  <c:v>46.56756216165315</c:v>
                </c:pt>
                <c:pt idx="3">
                  <c:v>32.176907416717206</c:v>
                </c:pt>
                <c:pt idx="4">
                  <c:v>9.6625018805135525</c:v>
                </c:pt>
                <c:pt idx="5">
                  <c:v>5.3711520883352035</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30 June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c:v>
                </c:pt>
                <c:pt idx="14">
                  <c:v>Other corporate customers</c:v>
                </c:pt>
              </c:strCache>
            </c:strRef>
          </c:cat>
          <c:val>
            <c:numRef>
              <c:f>EAD!$B$9:$B$23</c:f>
              <c:numCache>
                <c:formatCode>#\ ##0.0_);\(#\ ##0.0\)</c:formatCode>
                <c:ptCount val="15"/>
                <c:pt idx="0">
                  <c:v>62.015003845287858</c:v>
                </c:pt>
                <c:pt idx="1">
                  <c:v>239.04439239636864</c:v>
                </c:pt>
                <c:pt idx="2">
                  <c:v>47.323439365335275</c:v>
                </c:pt>
                <c:pt idx="3">
                  <c:v>75.355503256571339</c:v>
                </c:pt>
                <c:pt idx="4">
                  <c:v>91.656769330617038</c:v>
                </c:pt>
                <c:pt idx="5">
                  <c:v>46.564369922019992</c:v>
                </c:pt>
                <c:pt idx="6">
                  <c:v>7.9904907205352442</c:v>
                </c:pt>
                <c:pt idx="7">
                  <c:v>92.153919171652021</c:v>
                </c:pt>
                <c:pt idx="8">
                  <c:v>77.625645963820858</c:v>
                </c:pt>
                <c:pt idx="9">
                  <c:v>73.641752054488705</c:v>
                </c:pt>
                <c:pt idx="10">
                  <c:v>44.556815967197203</c:v>
                </c:pt>
                <c:pt idx="11">
                  <c:v>68.953553870691906</c:v>
                </c:pt>
                <c:pt idx="12">
                  <c:v>142.91227031986637</c:v>
                </c:pt>
                <c:pt idx="13">
                  <c:v>1265.3831708059895</c:v>
                </c:pt>
                <c:pt idx="14">
                  <c:v>84.737767809087089</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7.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emf"/><Relationship Id="rId7" Type="http://schemas.openxmlformats.org/officeDocument/2006/relationships/image" Target="../media/image43.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5" Type="http://schemas.openxmlformats.org/officeDocument/2006/relationships/image" Target="../media/image41.emf"/><Relationship Id="rId4" Type="http://schemas.openxmlformats.org/officeDocument/2006/relationships/image" Target="../media/image4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6264000</xdr:colOff>
      <xdr:row>49</xdr:row>
      <xdr:rowOff>144708</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264000" cy="8856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215</xdr:row>
      <xdr:rowOff>19051</xdr:rowOff>
    </xdr:from>
    <xdr:to>
      <xdr:col>9</xdr:col>
      <xdr:colOff>316100</xdr:colOff>
      <xdr:row>229</xdr:row>
      <xdr:rowOff>222274</xdr:rowOff>
    </xdr:to>
    <xdr:pic>
      <xdr:nvPicPr>
        <xdr:cNvPr id="3" name="Bild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04251"/>
          <a:ext cx="6120000" cy="3492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162</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29711</xdr:colOff>
      <xdr:row>56</xdr:row>
      <xdr:rowOff>2360</xdr:rowOff>
    </xdr:from>
    <xdr:ext cx="2813727" cy="2813727"/>
    <xdr:graphicFrame macro="">
      <xdr:nvGraphicFramePr>
        <xdr:cNvPr id="14" name="Diagram 3">
          <a:extLst>
            <a:ext uri="{FF2B5EF4-FFF2-40B4-BE49-F238E27FC236}">
              <a16:creationId xmlns:a16="http://schemas.microsoft.com/office/drawing/2014/main" id="{00000000-0008-0000-0A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162</xdr:row>
      <xdr:rowOff>72292</xdr:rowOff>
    </xdr:from>
    <xdr:ext cx="2880000" cy="2880000"/>
    <xdr:graphicFrame macro="">
      <xdr:nvGraphicFramePr>
        <xdr:cNvPr id="17" name="Diagram 4">
          <a:extLst>
            <a:ext uri="{FF2B5EF4-FFF2-40B4-BE49-F238E27FC236}">
              <a16:creationId xmlns:a16="http://schemas.microsoft.com/office/drawing/2014/main" id="{00000000-0008-0000-0A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326</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326</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246</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25005</xdr:colOff>
      <xdr:row>246</xdr:row>
      <xdr:rowOff>12700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199</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55</xdr:row>
      <xdr:rowOff>157922</xdr:rowOff>
    </xdr:from>
    <xdr:ext cx="2807804" cy="2807804"/>
    <xdr:graphicFrame macro="">
      <xdr:nvGraphicFramePr>
        <xdr:cNvPr id="5"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0</xdr:colOff>
      <xdr:row>24</xdr:row>
      <xdr:rowOff>48897</xdr:rowOff>
    </xdr:from>
    <xdr:to>
      <xdr:col>11</xdr:col>
      <xdr:colOff>321280</xdr:colOff>
      <xdr:row>45</xdr:row>
      <xdr:rowOff>100994</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2</xdr:row>
      <xdr:rowOff>127001</xdr:rowOff>
    </xdr:from>
    <xdr:to>
      <xdr:col>4</xdr:col>
      <xdr:colOff>919350</xdr:colOff>
      <xdr:row>15</xdr:row>
      <xdr:rowOff>138772</xdr:rowOff>
    </xdr:to>
    <xdr:pic>
      <xdr:nvPicPr>
        <xdr:cNvPr id="4" name="Bild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4051"/>
          <a:ext cx="6120000" cy="3250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50800</xdr:rowOff>
    </xdr:from>
    <xdr:to>
      <xdr:col>2</xdr:col>
      <xdr:colOff>628400</xdr:colOff>
      <xdr:row>44</xdr:row>
      <xdr:rowOff>273120</xdr:rowOff>
    </xdr:to>
    <xdr:pic>
      <xdr:nvPicPr>
        <xdr:cNvPr id="3" name="Bilde 2">
          <a:extLst>
            <a:ext uri="{FF2B5EF4-FFF2-40B4-BE49-F238E27FC236}">
              <a16:creationId xmlns:a16="http://schemas.microsoft.com/office/drawing/2014/main" id="{00000000-0008-0000-0E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905"/>
        <a:stretch/>
      </xdr:blipFill>
      <xdr:spPr bwMode="auto">
        <a:xfrm>
          <a:off x="0" y="5491480"/>
          <a:ext cx="5403600" cy="335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0</xdr:colOff>
      <xdr:row>2</xdr:row>
      <xdr:rowOff>60961</xdr:rowOff>
    </xdr:from>
    <xdr:to>
      <xdr:col>9</xdr:col>
      <xdr:colOff>232280</xdr:colOff>
      <xdr:row>4</xdr:row>
      <xdr:rowOff>1457960</xdr:rowOff>
    </xdr:to>
    <xdr:pic>
      <xdr:nvPicPr>
        <xdr:cNvPr id="4" name="Bild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4201"/>
          <a:ext cx="6120000" cy="1838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12</xdr:col>
      <xdr:colOff>666750</xdr:colOff>
      <xdr:row>78</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88</xdr:row>
      <xdr:rowOff>73269</xdr:rowOff>
    </xdr:from>
    <xdr:to>
      <xdr:col>9</xdr:col>
      <xdr:colOff>415266</xdr:colOff>
      <xdr:row>106</xdr:row>
      <xdr:rowOff>521019</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58614</xdr:rowOff>
    </xdr:from>
    <xdr:to>
      <xdr:col>9</xdr:col>
      <xdr:colOff>388328</xdr:colOff>
      <xdr:row>84</xdr:row>
      <xdr:rowOff>73268</xdr:rowOff>
    </xdr:to>
    <xdr:graphicFrame macro="">
      <xdr:nvGraphicFramePr>
        <xdr:cNvPr id="4" name="Diagra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140</xdr:row>
      <xdr:rowOff>27110</xdr:rowOff>
    </xdr:from>
    <xdr:to>
      <xdr:col>9</xdr:col>
      <xdr:colOff>390981</xdr:colOff>
      <xdr:row>158</xdr:row>
      <xdr:rowOff>105134</xdr:rowOff>
    </xdr:to>
    <xdr:graphicFrame macro="">
      <xdr:nvGraphicFramePr>
        <xdr:cNvPr id="5"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4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8.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99</xdr:row>
      <xdr:rowOff>100692</xdr:rowOff>
    </xdr:from>
    <xdr:to>
      <xdr:col>9</xdr:col>
      <xdr:colOff>368883</xdr:colOff>
      <xdr:row>119</xdr:row>
      <xdr:rowOff>115735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83</xdr:row>
      <xdr:rowOff>106136</xdr:rowOff>
    </xdr:from>
    <xdr:to>
      <xdr:col>9</xdr:col>
      <xdr:colOff>359544</xdr:colOff>
      <xdr:row>95</xdr:row>
      <xdr:rowOff>114510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5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518160</xdr:colOff>
          <xdr:row>0</xdr:row>
          <xdr:rowOff>0</xdr:rowOff>
        </xdr:to>
        <xdr:sp macro="" textlink="">
          <xdr:nvSpPr>
            <xdr:cNvPr id="153601" name="CustomMemberDispatchertb1" hidden="1">
              <a:extLst>
                <a:ext uri="{63B3BB69-23CF-44E3-9099-C40C66FF867C}">
                  <a14:compatExt spid="_x0000_s153601"/>
                </a:ext>
                <a:ext uri="{FF2B5EF4-FFF2-40B4-BE49-F238E27FC236}">
                  <a16:creationId xmlns:a16="http://schemas.microsoft.com/office/drawing/2014/main" id="{00000000-0008-0000-0200-0000015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6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7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8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9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45</xdr:row>
      <xdr:rowOff>82551</xdr:rowOff>
    </xdr:from>
    <xdr:to>
      <xdr:col>2</xdr:col>
      <xdr:colOff>33620</xdr:colOff>
      <xdr:row>46</xdr:row>
      <xdr:rowOff>2690556</xdr:rowOff>
    </xdr:to>
    <xdr:pic>
      <xdr:nvPicPr>
        <xdr:cNvPr id="5" name="Bild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17851"/>
          <a:ext cx="3124800" cy="2760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45</xdr:row>
      <xdr:rowOff>76201</xdr:rowOff>
    </xdr:from>
    <xdr:to>
      <xdr:col>7</xdr:col>
      <xdr:colOff>492300</xdr:colOff>
      <xdr:row>46</xdr:row>
      <xdr:rowOff>2688046</xdr:rowOff>
    </xdr:to>
    <xdr:pic>
      <xdr:nvPicPr>
        <xdr:cNvPr id="6" name="Bilde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0400" y="15811501"/>
          <a:ext cx="3121200" cy="276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5080</xdr:rowOff>
    </xdr:from>
    <xdr:to>
      <xdr:col>7</xdr:col>
      <xdr:colOff>359280</xdr:colOff>
      <xdr:row>19</xdr:row>
      <xdr:rowOff>3797540</xdr:rowOff>
    </xdr:to>
    <xdr:pic>
      <xdr:nvPicPr>
        <xdr:cNvPr id="11" name="Bilde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14800"/>
          <a:ext cx="6120000" cy="379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15240</xdr:rowOff>
    </xdr:from>
    <xdr:to>
      <xdr:col>7</xdr:col>
      <xdr:colOff>359280</xdr:colOff>
      <xdr:row>27</xdr:row>
      <xdr:rowOff>76021</xdr:rowOff>
    </xdr:to>
    <xdr:pic>
      <xdr:nvPicPr>
        <xdr:cNvPr id="12" name="Bilde 11">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154160"/>
          <a:ext cx="6120000" cy="3428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44450</xdr:rowOff>
    </xdr:from>
    <xdr:to>
      <xdr:col>7</xdr:col>
      <xdr:colOff>360550</xdr:colOff>
      <xdr:row>69</xdr:row>
      <xdr:rowOff>27758</xdr:rowOff>
    </xdr:to>
    <xdr:pic>
      <xdr:nvPicPr>
        <xdr:cNvPr id="13" name="Bilde 1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339300"/>
          <a:ext cx="6120000" cy="3367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31750</xdr:rowOff>
    </xdr:from>
    <xdr:to>
      <xdr:col>7</xdr:col>
      <xdr:colOff>360550</xdr:colOff>
      <xdr:row>75</xdr:row>
      <xdr:rowOff>89646</xdr:rowOff>
    </xdr:to>
    <xdr:pic>
      <xdr:nvPicPr>
        <xdr:cNvPr id="14" name="Bilde 13">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758900"/>
          <a:ext cx="6120000" cy="33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6350</xdr:rowOff>
    </xdr:from>
    <xdr:to>
      <xdr:col>7</xdr:col>
      <xdr:colOff>360550</xdr:colOff>
      <xdr:row>81</xdr:row>
      <xdr:rowOff>48567</xdr:rowOff>
    </xdr:to>
    <xdr:pic>
      <xdr:nvPicPr>
        <xdr:cNvPr id="15" name="Bilde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1083250"/>
          <a:ext cx="6120000" cy="342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139700</xdr:rowOff>
    </xdr:from>
    <xdr:to>
      <xdr:col>7</xdr:col>
      <xdr:colOff>360550</xdr:colOff>
      <xdr:row>87</xdr:row>
      <xdr:rowOff>18184</xdr:rowOff>
    </xdr:to>
    <xdr:pic>
      <xdr:nvPicPr>
        <xdr:cNvPr id="16" name="Bilde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496500"/>
          <a:ext cx="6120000" cy="3351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6977" name="CustomMemberDispatchertb1" hidden="1">
              <a:extLst>
                <a:ext uri="{63B3BB69-23CF-44E3-9099-C40C66FF867C}">
                  <a14:compatExt spid="_x0000_s126977"/>
                </a:ext>
                <a:ext uri="{FF2B5EF4-FFF2-40B4-BE49-F238E27FC236}">
                  <a16:creationId xmlns:a16="http://schemas.microsoft.com/office/drawing/2014/main" id="{00000000-0008-0000-1C00-000001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0897" name="CustomMemberDispatchertb1" hidden="1">
              <a:extLst>
                <a:ext uri="{63B3BB69-23CF-44E3-9099-C40C66FF867C}">
                  <a14:compatExt spid="_x0000_s80897"/>
                </a:ext>
                <a:ext uri="{FF2B5EF4-FFF2-40B4-BE49-F238E27FC236}">
                  <a16:creationId xmlns:a16="http://schemas.microsoft.com/office/drawing/2014/main" id="{00000000-0008-0000-1D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1921" name="CustomMemberDispatchertb1" hidden="1">
              <a:extLst>
                <a:ext uri="{63B3BB69-23CF-44E3-9099-C40C66FF867C}">
                  <a14:compatExt spid="_x0000_s81921"/>
                </a:ext>
                <a:ext uri="{FF2B5EF4-FFF2-40B4-BE49-F238E27FC236}">
                  <a16:creationId xmlns:a16="http://schemas.microsoft.com/office/drawing/2014/main" id="{00000000-0008-0000-1E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F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20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20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20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57</xdr:row>
      <xdr:rowOff>40640</xdr:rowOff>
    </xdr:from>
    <xdr:to>
      <xdr:col>8</xdr:col>
      <xdr:colOff>309160</xdr:colOff>
      <xdr:row>68</xdr:row>
      <xdr:rowOff>232942</xdr:rowOff>
    </xdr:to>
    <xdr:pic>
      <xdr:nvPicPr>
        <xdr:cNvPr id="6" name="Bild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667240"/>
          <a:ext cx="5760000" cy="281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45721</xdr:rowOff>
    </xdr:from>
    <xdr:to>
      <xdr:col>8</xdr:col>
      <xdr:colOff>309160</xdr:colOff>
      <xdr:row>83</xdr:row>
      <xdr:rowOff>10866</xdr:rowOff>
    </xdr:to>
    <xdr:pic>
      <xdr:nvPicPr>
        <xdr:cNvPr id="7" name="Bild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862561"/>
          <a:ext cx="5760000" cy="282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60961</xdr:rowOff>
    </xdr:from>
    <xdr:to>
      <xdr:col>8</xdr:col>
      <xdr:colOff>309160</xdr:colOff>
      <xdr:row>96</xdr:row>
      <xdr:rowOff>233302</xdr:rowOff>
    </xdr:to>
    <xdr:pic>
      <xdr:nvPicPr>
        <xdr:cNvPr id="8" name="Bild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123921"/>
          <a:ext cx="5760000" cy="2798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4.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6.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2.bin"/><Relationship Id="rId5" Type="http://schemas.openxmlformats.org/officeDocument/2006/relationships/image" Target="../media/image17.emf"/><Relationship Id="rId4"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3.bin"/><Relationship Id="rId5" Type="http://schemas.openxmlformats.org/officeDocument/2006/relationships/image" Target="../media/image18.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4.bin"/><Relationship Id="rId5" Type="http://schemas.openxmlformats.org/officeDocument/2006/relationships/image" Target="../media/image19.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5.bin"/><Relationship Id="rId5" Type="http://schemas.openxmlformats.org/officeDocument/2006/relationships/image" Target="../media/image21.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6.bin"/><Relationship Id="rId5" Type="http://schemas.openxmlformats.org/officeDocument/2006/relationships/image" Target="../media/image23.emf"/><Relationship Id="rId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8.bin"/><Relationship Id="rId5" Type="http://schemas.openxmlformats.org/officeDocument/2006/relationships/image" Target="../media/image25.emf"/><Relationship Id="rId4"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19.bin"/><Relationship Id="rId5" Type="http://schemas.openxmlformats.org/officeDocument/2006/relationships/image" Target="../media/image26.emf"/><Relationship Id="rId4"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0.bin"/><Relationship Id="rId5" Type="http://schemas.openxmlformats.org/officeDocument/2006/relationships/image" Target="../media/image27.emf"/><Relationship Id="rId4" Type="http://schemas.openxmlformats.org/officeDocument/2006/relationships/control" Target="../activeX/activeX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1.bin"/><Relationship Id="rId5" Type="http://schemas.openxmlformats.org/officeDocument/2006/relationships/image" Target="../media/image29.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22.bin"/><Relationship Id="rId5" Type="http://schemas.openxmlformats.org/officeDocument/2006/relationships/image" Target="../media/image30.emf"/><Relationship Id="rId4" Type="http://schemas.openxmlformats.org/officeDocument/2006/relationships/control" Target="../activeX/activeX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31.emf"/><Relationship Id="rId4"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3.xml"/><Relationship Id="rId1" Type="http://schemas.openxmlformats.org/officeDocument/2006/relationships/printerSettings" Target="../printerSettings/printerSettings24.bin"/><Relationship Id="rId5" Type="http://schemas.openxmlformats.org/officeDocument/2006/relationships/image" Target="../media/image32.emf"/><Relationship Id="rId4"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4.xml"/><Relationship Id="rId1" Type="http://schemas.openxmlformats.org/officeDocument/2006/relationships/printerSettings" Target="../printerSettings/printerSettings25.bin"/><Relationship Id="rId5" Type="http://schemas.openxmlformats.org/officeDocument/2006/relationships/image" Target="../media/image33.emf"/><Relationship Id="rId4"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26.bin"/><Relationship Id="rId5" Type="http://schemas.openxmlformats.org/officeDocument/2006/relationships/image" Target="../media/image34.emf"/><Relationship Id="rId4" Type="http://schemas.openxmlformats.org/officeDocument/2006/relationships/control" Target="../activeX/activeX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27.bin"/><Relationship Id="rId5" Type="http://schemas.openxmlformats.org/officeDocument/2006/relationships/image" Target="../media/image35.emf"/><Relationship Id="rId4"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28.bin"/><Relationship Id="rId5" Type="http://schemas.openxmlformats.org/officeDocument/2006/relationships/image" Target="../media/image36.emf"/><Relationship Id="rId4" Type="http://schemas.openxmlformats.org/officeDocument/2006/relationships/control" Target="../activeX/activeX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8.xml"/><Relationship Id="rId1" Type="http://schemas.openxmlformats.org/officeDocument/2006/relationships/printerSettings" Target="../printerSettings/printerSettings29.bin"/><Relationship Id="rId5" Type="http://schemas.openxmlformats.org/officeDocument/2006/relationships/image" Target="../media/image45.emf"/><Relationship Id="rId4" Type="http://schemas.openxmlformats.org/officeDocument/2006/relationships/control" Target="../activeX/activeX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9.xml"/><Relationship Id="rId1" Type="http://schemas.openxmlformats.org/officeDocument/2006/relationships/printerSettings" Target="../printerSettings/printerSettings30.bin"/><Relationship Id="rId5" Type="http://schemas.openxmlformats.org/officeDocument/2006/relationships/image" Target="../media/image46.emf"/><Relationship Id="rId4" Type="http://schemas.openxmlformats.org/officeDocument/2006/relationships/control" Target="../activeX/activeX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0.xml"/><Relationship Id="rId1" Type="http://schemas.openxmlformats.org/officeDocument/2006/relationships/printerSettings" Target="../printerSettings/printerSettings31.bin"/><Relationship Id="rId5" Type="http://schemas.openxmlformats.org/officeDocument/2006/relationships/image" Target="../media/image47.emf"/><Relationship Id="rId4" Type="http://schemas.openxmlformats.org/officeDocument/2006/relationships/control" Target="../activeX/activeX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1.xml"/><Relationship Id="rId1" Type="http://schemas.openxmlformats.org/officeDocument/2006/relationships/printerSettings" Target="../printerSettings/printerSettings32.bin"/><Relationship Id="rId6" Type="http://schemas.openxmlformats.org/officeDocument/2006/relationships/comments" Target="../comments1.xml"/><Relationship Id="rId5" Type="http://schemas.openxmlformats.org/officeDocument/2006/relationships/image" Target="../media/image48.emf"/><Relationship Id="rId4" Type="http://schemas.openxmlformats.org/officeDocument/2006/relationships/control" Target="../activeX/activeX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comments" Target="../comments2.xml"/><Relationship Id="rId5" Type="http://schemas.openxmlformats.org/officeDocument/2006/relationships/image" Target="../media/image49.emf"/><Relationship Id="rId4" Type="http://schemas.openxmlformats.org/officeDocument/2006/relationships/control" Target="../activeX/activeX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2.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3.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tabSelected="1" zoomScale="90" zoomScaleNormal="90" workbookViewId="0"/>
  </sheetViews>
  <sheetFormatPr baseColWidth="10" defaultColWidth="8.59765625" defaultRowHeight="13.8"/>
  <cols>
    <col min="1" max="1" width="82.597656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703" t="s">
        <v>0</v>
      </c>
    </row>
    <row r="149" spans="1:1">
      <c r="A149" t="s">
        <v>0</v>
      </c>
    </row>
  </sheetData>
  <printOptions horizontalCentered="1" verticalCentered="1"/>
  <pageMargins left="0.86614173228346458" right="0.86614173228346458" top="0.6692913385826772" bottom="0.39370078740157483" header="0.51181102362204722" footer="0"/>
  <pageSetup paperSize="9" scale="92" fitToHeight="0" orientation="portrait" r:id="rId1"/>
  <headerFooter scaleWithDoc="0"/>
  <drawing r:id="rId2"/>
  <legacyDrawing r:id="rId3"/>
  <controls>
    <mc:AlternateContent xmlns:mc="http://schemas.openxmlformats.org/markup-compatibility/2006">
      <mc:Choice Requires="x14">
        <control shapeId="10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025" r:id="rId4"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41"/>
  <sheetViews>
    <sheetView showGridLines="0" zoomScale="150" zoomScaleNormal="150" zoomScaleSheetLayoutView="100" workbookViewId="0"/>
  </sheetViews>
  <sheetFormatPr baseColWidth="10" defaultColWidth="8.59765625" defaultRowHeight="13.8"/>
  <cols>
    <col min="1" max="1" width="24.19921875" customWidth="1"/>
    <col min="2" max="10" width="6.5" customWidth="1"/>
  </cols>
  <sheetData>
    <row r="1" spans="1:14" s="23" customFormat="1" ht="22.5" customHeight="1">
      <c r="A1" s="187"/>
      <c r="B1" s="408"/>
      <c r="C1" s="408"/>
      <c r="D1" s="408"/>
      <c r="E1" s="408"/>
      <c r="F1" s="408"/>
      <c r="G1" s="408"/>
      <c r="H1" s="408"/>
      <c r="I1" s="408"/>
      <c r="J1" s="408"/>
      <c r="K1" s="444"/>
    </row>
    <row r="2" spans="1:14" s="24" customFormat="1" ht="18.75" customHeight="1">
      <c r="A2" s="1815" t="s">
        <v>595</v>
      </c>
      <c r="B2" s="1815"/>
      <c r="C2" s="1815"/>
      <c r="D2" s="1815"/>
      <c r="E2" s="1815"/>
      <c r="F2" s="1815"/>
      <c r="G2" s="1815"/>
      <c r="H2" s="1815"/>
      <c r="I2" s="1815"/>
      <c r="J2" s="1815"/>
      <c r="K2" s="385"/>
    </row>
    <row r="3" spans="1:14" s="62" customFormat="1" ht="12" customHeight="1">
      <c r="A3" s="705"/>
      <c r="B3" s="706"/>
      <c r="C3" s="706"/>
      <c r="D3" s="706"/>
      <c r="E3" s="706"/>
      <c r="F3" s="706"/>
      <c r="G3" s="707"/>
      <c r="H3" s="707"/>
      <c r="I3" s="708"/>
      <c r="J3" s="708"/>
      <c r="K3" s="708"/>
    </row>
    <row r="4" spans="1:14" s="62" customFormat="1" ht="24" customHeight="1">
      <c r="A4" s="1781" t="s">
        <v>596</v>
      </c>
      <c r="B4" s="1781"/>
      <c r="C4" s="1781"/>
      <c r="D4" s="1781"/>
      <c r="E4" s="1781"/>
      <c r="F4" s="1781"/>
      <c r="G4" s="1781"/>
      <c r="H4" s="1781"/>
      <c r="I4" s="1781"/>
      <c r="J4" s="1781"/>
      <c r="K4" s="708"/>
    </row>
    <row r="5" spans="1:14" s="25" customFormat="1" ht="12.75" customHeight="1">
      <c r="A5" s="386"/>
      <c r="B5" s="709"/>
      <c r="C5" s="709"/>
      <c r="D5" s="709"/>
      <c r="E5" s="709"/>
      <c r="F5" s="709"/>
      <c r="G5" s="386"/>
      <c r="H5" s="386"/>
      <c r="I5" s="386"/>
      <c r="J5" s="386"/>
      <c r="K5" s="386"/>
    </row>
    <row r="6" spans="1:14" s="63" customFormat="1" ht="12.75" customHeight="1">
      <c r="A6" s="240" t="s">
        <v>597</v>
      </c>
      <c r="B6" s="710"/>
      <c r="C6" s="710"/>
      <c r="D6" s="710"/>
      <c r="E6" s="710"/>
      <c r="F6" s="710"/>
      <c r="G6" s="711"/>
      <c r="H6" s="711"/>
      <c r="I6" s="711"/>
      <c r="J6" s="711"/>
      <c r="K6" s="711"/>
    </row>
    <row r="7" spans="1:14" s="25" customFormat="1" ht="4.3499999999999996" customHeight="1">
      <c r="A7" s="386"/>
      <c r="B7" s="709"/>
      <c r="C7" s="709"/>
      <c r="D7" s="709"/>
      <c r="E7" s="709"/>
      <c r="F7" s="709"/>
      <c r="G7" s="386"/>
      <c r="H7" s="386"/>
      <c r="I7" s="386"/>
      <c r="J7" s="386"/>
      <c r="K7" s="386"/>
    </row>
    <row r="8" spans="1:14" s="62" customFormat="1" ht="12" customHeight="1">
      <c r="A8" s="712"/>
      <c r="B8" s="1816" t="s">
        <v>598</v>
      </c>
      <c r="C8" s="1816"/>
      <c r="D8" s="1816"/>
      <c r="E8" s="1816"/>
      <c r="F8" s="1817" t="s">
        <v>599</v>
      </c>
      <c r="G8" s="1817"/>
      <c r="H8" s="1817"/>
      <c r="I8" s="1817"/>
      <c r="J8" s="713" t="s">
        <v>600</v>
      </c>
      <c r="K8" s="708"/>
    </row>
    <row r="9" spans="1:14" s="62" customFormat="1" ht="12" customHeight="1">
      <c r="A9" s="219" t="s">
        <v>213</v>
      </c>
      <c r="B9" s="714" t="s">
        <v>601</v>
      </c>
      <c r="C9" s="714" t="s">
        <v>602</v>
      </c>
      <c r="D9" s="714" t="s">
        <v>603</v>
      </c>
      <c r="E9" s="714" t="s">
        <v>488</v>
      </c>
      <c r="F9" s="714" t="s">
        <v>601</v>
      </c>
      <c r="G9" s="714" t="s">
        <v>602</v>
      </c>
      <c r="H9" s="714" t="s">
        <v>603</v>
      </c>
      <c r="I9" s="714" t="s">
        <v>488</v>
      </c>
      <c r="J9" s="714" t="s">
        <v>488</v>
      </c>
      <c r="K9" s="708"/>
    </row>
    <row r="10" spans="1:14" s="64" customFormat="1" ht="12" customHeight="1">
      <c r="A10" s="715" t="s">
        <v>604</v>
      </c>
      <c r="B10" s="1481">
        <v>134291.84047395701</v>
      </c>
      <c r="C10" s="1481">
        <v>3107.4479336906002</v>
      </c>
      <c r="D10" s="1481">
        <v>282.450022850712</v>
      </c>
      <c r="E10" s="1481">
        <v>137681.73843049799</v>
      </c>
      <c r="F10" s="1481">
        <v>-33.520620706393998</v>
      </c>
      <c r="G10" s="1481">
        <v>-19.628627675335999</v>
      </c>
      <c r="H10" s="1481">
        <v>-38.8440488488</v>
      </c>
      <c r="I10" s="1481">
        <v>-91.993297230530004</v>
      </c>
      <c r="J10" s="1481">
        <v>137589.74513326745</v>
      </c>
      <c r="K10" s="716"/>
      <c r="N10" s="717"/>
    </row>
    <row r="11" spans="1:14" s="64" customFormat="1" ht="12" customHeight="1">
      <c r="A11" s="718" t="s">
        <v>605</v>
      </c>
      <c r="B11" s="719">
        <v>241954.47155060602</v>
      </c>
      <c r="C11" s="719">
        <v>22367.303349457099</v>
      </c>
      <c r="D11" s="719">
        <v>1736.7311350837799</v>
      </c>
      <c r="E11" s="719">
        <v>266058.506035147</v>
      </c>
      <c r="F11" s="719">
        <v>-159.214372282716</v>
      </c>
      <c r="G11" s="719">
        <v>-55.736434752455999</v>
      </c>
      <c r="H11" s="719">
        <v>-401.49595954275605</v>
      </c>
      <c r="I11" s="719">
        <v>-616.44676657792797</v>
      </c>
      <c r="J11" s="719">
        <v>265442.05926856911</v>
      </c>
      <c r="K11" s="716"/>
      <c r="N11" s="717"/>
    </row>
    <row r="12" spans="1:14" s="64" customFormat="1" ht="12" customHeight="1">
      <c r="A12" s="718" t="s">
        <v>606</v>
      </c>
      <c r="B12" s="719">
        <v>54163.702022303602</v>
      </c>
      <c r="C12" s="719">
        <v>554.70885745879991</v>
      </c>
      <c r="D12" s="719">
        <v>211.39514928837602</v>
      </c>
      <c r="E12" s="719">
        <v>54929.806029050698</v>
      </c>
      <c r="F12" s="719">
        <v>-37.812493418240003</v>
      </c>
      <c r="G12" s="719">
        <v>-0.92514628440000002</v>
      </c>
      <c r="H12" s="719">
        <v>-211.41559000000001</v>
      </c>
      <c r="I12" s="719">
        <v>-250.15322970264</v>
      </c>
      <c r="J12" s="719">
        <v>54679.652799348063</v>
      </c>
      <c r="K12" s="716"/>
      <c r="N12" s="717"/>
    </row>
    <row r="13" spans="1:14" s="64" customFormat="1" ht="12" customHeight="1">
      <c r="A13" s="718" t="s">
        <v>607</v>
      </c>
      <c r="B13" s="719">
        <v>95354.318118090087</v>
      </c>
      <c r="C13" s="719">
        <v>4062.7781690689999</v>
      </c>
      <c r="D13" s="719">
        <v>10130.990196344501</v>
      </c>
      <c r="E13" s="719">
        <v>109548.086483504</v>
      </c>
      <c r="F13" s="719">
        <v>-68.770209755079989</v>
      </c>
      <c r="G13" s="719">
        <v>-14.73283563407</v>
      </c>
      <c r="H13" s="719">
        <v>-1583.1287133988601</v>
      </c>
      <c r="I13" s="719">
        <v>-1666.6317587880101</v>
      </c>
      <c r="J13" s="719">
        <v>107881.45472471599</v>
      </c>
      <c r="K13" s="716"/>
      <c r="N13" s="717"/>
    </row>
    <row r="14" spans="1:14" s="64" customFormat="1" ht="12" customHeight="1">
      <c r="A14" s="718" t="s">
        <v>608</v>
      </c>
      <c r="B14" s="719">
        <v>115070.04016248</v>
      </c>
      <c r="C14" s="719">
        <v>8582.9878915722093</v>
      </c>
      <c r="D14" s="719">
        <v>1539.4079999999999</v>
      </c>
      <c r="E14" s="719">
        <v>125192.43605405299</v>
      </c>
      <c r="F14" s="719">
        <v>-53.557771870971997</v>
      </c>
      <c r="G14" s="719">
        <v>-42.036574974036</v>
      </c>
      <c r="H14" s="719">
        <v>-681.75533999999993</v>
      </c>
      <c r="I14" s="719">
        <v>-777.34968684500802</v>
      </c>
      <c r="J14" s="719">
        <v>124415.08636720799</v>
      </c>
      <c r="K14" s="716"/>
      <c r="N14" s="717"/>
    </row>
    <row r="15" spans="1:14" s="64" customFormat="1" ht="12" customHeight="1">
      <c r="A15" s="718" t="s">
        <v>609</v>
      </c>
      <c r="B15" s="719">
        <v>52280.184664097003</v>
      </c>
      <c r="C15" s="719">
        <v>3925.4638632118504</v>
      </c>
      <c r="D15" s="719">
        <v>110.1926</v>
      </c>
      <c r="E15" s="719">
        <v>56315.8411273089</v>
      </c>
      <c r="F15" s="719">
        <v>-12.454921476816001</v>
      </c>
      <c r="G15" s="719">
        <v>-43.498686661011995</v>
      </c>
      <c r="H15" s="719">
        <v>-30.242740000000001</v>
      </c>
      <c r="I15" s="719">
        <v>-86.196348137827997</v>
      </c>
      <c r="J15" s="719">
        <v>56229.644779171074</v>
      </c>
      <c r="K15" s="716"/>
      <c r="N15" s="717"/>
    </row>
    <row r="16" spans="1:14" s="64" customFormat="1" ht="12" customHeight="1">
      <c r="A16" s="718" t="s">
        <v>610</v>
      </c>
      <c r="B16" s="719">
        <v>14423.4135917657</v>
      </c>
      <c r="C16" s="719">
        <v>13.810422539999999</v>
      </c>
      <c r="D16" s="719">
        <v>0.01</v>
      </c>
      <c r="E16" s="719">
        <v>14437.234014305699</v>
      </c>
      <c r="F16" s="719">
        <v>-9.1482094799999997E-2</v>
      </c>
      <c r="G16" s="719">
        <v>0</v>
      </c>
      <c r="H16" s="719">
        <v>-5.0000000000000001E-3</v>
      </c>
      <c r="I16" s="719">
        <v>-9.6482094800000001E-2</v>
      </c>
      <c r="J16" s="719">
        <v>14437.1375322109</v>
      </c>
      <c r="K16" s="716"/>
      <c r="N16" s="717"/>
    </row>
    <row r="17" spans="1:14" s="64" customFormat="1" ht="12" customHeight="1">
      <c r="A17" s="718" t="s">
        <v>611</v>
      </c>
      <c r="B17" s="719">
        <v>103450.825075386</v>
      </c>
      <c r="C17" s="719">
        <v>2757.2458867608498</v>
      </c>
      <c r="D17" s="719">
        <v>1314.6614772758001</v>
      </c>
      <c r="E17" s="719">
        <v>107522.73243942199</v>
      </c>
      <c r="F17" s="719">
        <v>-17.473555479969999</v>
      </c>
      <c r="G17" s="719">
        <v>-21.788149060399999</v>
      </c>
      <c r="H17" s="719">
        <v>-501.12807707640002</v>
      </c>
      <c r="I17" s="719">
        <v>-540.38978161676994</v>
      </c>
      <c r="J17" s="719">
        <v>106982.34265780522</v>
      </c>
      <c r="K17" s="716"/>
      <c r="N17" s="717"/>
    </row>
    <row r="18" spans="1:14" s="64" customFormat="1" ht="12" customHeight="1">
      <c r="A18" s="718" t="s">
        <v>612</v>
      </c>
      <c r="B18" s="719">
        <v>72165.941325284497</v>
      </c>
      <c r="C18" s="719">
        <v>17428.341267436601</v>
      </c>
      <c r="D18" s="719">
        <v>1574.44842898969</v>
      </c>
      <c r="E18" s="719">
        <v>91168.731021710802</v>
      </c>
      <c r="F18" s="719">
        <v>-67.982654141536003</v>
      </c>
      <c r="G18" s="719">
        <v>-83.33059169034</v>
      </c>
      <c r="H18" s="719">
        <v>-390.94508638884201</v>
      </c>
      <c r="I18" s="719">
        <v>-542.25833222071799</v>
      </c>
      <c r="J18" s="719">
        <v>90626.472689490081</v>
      </c>
      <c r="K18" s="716"/>
      <c r="N18" s="717"/>
    </row>
    <row r="19" spans="1:14" s="64" customFormat="1" ht="12" customHeight="1">
      <c r="A19" s="718" t="s">
        <v>613</v>
      </c>
      <c r="B19" s="719">
        <v>92592.675518085904</v>
      </c>
      <c r="C19" s="719">
        <v>6998.8737830656801</v>
      </c>
      <c r="D19" s="719">
        <v>237.09571953763199</v>
      </c>
      <c r="E19" s="719">
        <v>99828.645020689204</v>
      </c>
      <c r="F19" s="719">
        <v>-60.003639419229998</v>
      </c>
      <c r="G19" s="719">
        <v>-51.498743479671994</v>
      </c>
      <c r="H19" s="719">
        <v>-104.5187355348</v>
      </c>
      <c r="I19" s="719">
        <v>-216.02111843370201</v>
      </c>
      <c r="J19" s="719">
        <v>99612.623902255509</v>
      </c>
      <c r="K19" s="716"/>
      <c r="N19" s="717"/>
    </row>
    <row r="20" spans="1:14" s="64" customFormat="1" ht="12" customHeight="1">
      <c r="A20" s="718" t="s">
        <v>614</v>
      </c>
      <c r="B20" s="719">
        <v>52690.636246417205</v>
      </c>
      <c r="C20" s="719">
        <v>2926.6040127632</v>
      </c>
      <c r="D20" s="719">
        <v>347.40334235624005</v>
      </c>
      <c r="E20" s="719">
        <v>55964.643601536605</v>
      </c>
      <c r="F20" s="719">
        <v>-18.514322987668002</v>
      </c>
      <c r="G20" s="719">
        <v>-17.361806371154003</v>
      </c>
      <c r="H20" s="719">
        <v>-32.86987353</v>
      </c>
      <c r="I20" s="719">
        <v>-68.746002888821991</v>
      </c>
      <c r="J20" s="719">
        <v>55895.897598647782</v>
      </c>
      <c r="K20" s="716"/>
      <c r="N20" s="717"/>
    </row>
    <row r="21" spans="1:14" s="64" customFormat="1" ht="12" customHeight="1">
      <c r="A21" s="718" t="s">
        <v>615</v>
      </c>
      <c r="B21" s="719">
        <v>94341.758283646195</v>
      </c>
      <c r="C21" s="719">
        <v>14839.223406392201</v>
      </c>
      <c r="D21" s="719">
        <v>997.55002564725203</v>
      </c>
      <c r="E21" s="719">
        <v>110178.531715686</v>
      </c>
      <c r="F21" s="719">
        <v>-107.000753254792</v>
      </c>
      <c r="G21" s="719">
        <v>-167.05361486698399</v>
      </c>
      <c r="H21" s="719">
        <v>-600.37055829842006</v>
      </c>
      <c r="I21" s="719">
        <v>-874.42492642019602</v>
      </c>
      <c r="J21" s="719">
        <v>109304.1067892658</v>
      </c>
      <c r="K21" s="716"/>
      <c r="L21" s="720"/>
      <c r="N21" s="717"/>
    </row>
    <row r="22" spans="1:14" s="64" customFormat="1" ht="12" customHeight="1">
      <c r="A22" s="718" t="s">
        <v>616</v>
      </c>
      <c r="B22" s="719">
        <v>148080.17966135099</v>
      </c>
      <c r="C22" s="719">
        <v>12465.197316686499</v>
      </c>
      <c r="D22" s="719">
        <v>1043.27980470336</v>
      </c>
      <c r="E22" s="719">
        <v>161588.65678274102</v>
      </c>
      <c r="F22" s="719">
        <v>-79.631462165835998</v>
      </c>
      <c r="G22" s="719">
        <v>-32.257801574799998</v>
      </c>
      <c r="H22" s="719">
        <v>-219.47493</v>
      </c>
      <c r="I22" s="719">
        <v>-331.36419374063598</v>
      </c>
      <c r="J22" s="719">
        <v>161257.29258900037</v>
      </c>
      <c r="K22" s="716"/>
      <c r="N22" s="717"/>
    </row>
    <row r="23" spans="1:14" s="64" customFormat="1" ht="12" customHeight="1">
      <c r="A23" s="718" t="s">
        <v>429</v>
      </c>
      <c r="B23" s="719">
        <v>1214169.24390006</v>
      </c>
      <c r="C23" s="719">
        <v>54650.034245528601</v>
      </c>
      <c r="D23" s="719">
        <v>5048.1857723358498</v>
      </c>
      <c r="E23" s="719">
        <v>1273867.4639179299</v>
      </c>
      <c r="F23" s="719">
        <v>-115.434119986648</v>
      </c>
      <c r="G23" s="719">
        <v>-245.087987599276</v>
      </c>
      <c r="H23" s="719">
        <v>-528.43272311602993</v>
      </c>
      <c r="I23" s="719">
        <v>-888.95483070195394</v>
      </c>
      <c r="J23" s="719">
        <v>1272978.5090872278</v>
      </c>
      <c r="K23" s="716"/>
      <c r="N23" s="717"/>
    </row>
    <row r="24" spans="1:14" s="62" customFormat="1" ht="12" customHeight="1">
      <c r="A24" s="721" t="s">
        <v>617</v>
      </c>
      <c r="B24" s="722">
        <v>79385.066295037701</v>
      </c>
      <c r="C24" s="722">
        <v>27538.054193248998</v>
      </c>
      <c r="D24" s="722">
        <v>3538.8617047139101</v>
      </c>
      <c r="E24" s="723">
        <v>110461.98219300101</v>
      </c>
      <c r="F24" s="722">
        <v>-97.126600193545997</v>
      </c>
      <c r="G24" s="722">
        <v>-211.31145029168403</v>
      </c>
      <c r="H24" s="722">
        <v>-1209.96126196965</v>
      </c>
      <c r="I24" s="723">
        <v>-1518.3993124548799</v>
      </c>
      <c r="J24" s="722">
        <v>108943.58288054612</v>
      </c>
      <c r="K24" s="708"/>
      <c r="N24" s="717"/>
    </row>
    <row r="25" spans="1:14" s="64" customFormat="1" ht="12" customHeight="1">
      <c r="A25" s="724" t="s">
        <v>488</v>
      </c>
      <c r="B25" s="725">
        <v>2564413.296888568</v>
      </c>
      <c r="C25" s="725">
        <v>182218.0745988822</v>
      </c>
      <c r="D25" s="725">
        <v>28112.663379127098</v>
      </c>
      <c r="E25" s="725">
        <v>2774744.034866584</v>
      </c>
      <c r="F25" s="725">
        <v>-927.58897923424388</v>
      </c>
      <c r="G25" s="725">
        <v>-1006.2484509156197</v>
      </c>
      <c r="H25" s="725">
        <v>-6534.5886377045581</v>
      </c>
      <c r="I25" s="725">
        <v>-8469.4260678544215</v>
      </c>
      <c r="J25" s="725">
        <v>2766275.6087987293</v>
      </c>
      <c r="K25" s="726"/>
      <c r="L25" s="727"/>
      <c r="M25" s="727"/>
      <c r="N25" s="727"/>
    </row>
    <row r="26" spans="1:14" s="62" customFormat="1" ht="12" customHeight="1">
      <c r="A26" s="600"/>
      <c r="B26" s="600"/>
      <c r="C26" s="600"/>
      <c r="D26" s="600"/>
      <c r="E26" s="600"/>
      <c r="F26" s="600"/>
      <c r="G26" s="600"/>
      <c r="H26" s="600"/>
      <c r="I26" s="600"/>
      <c r="J26" s="600"/>
      <c r="K26" s="708"/>
    </row>
    <row r="27" spans="1:14" s="63" customFormat="1" ht="12.75" customHeight="1">
      <c r="A27" s="240" t="s">
        <v>618</v>
      </c>
      <c r="B27" s="710"/>
      <c r="C27" s="710"/>
      <c r="D27" s="710"/>
      <c r="E27" s="710"/>
      <c r="F27" s="710"/>
      <c r="G27" s="711"/>
      <c r="H27" s="711"/>
      <c r="I27" s="711"/>
      <c r="J27" s="711"/>
      <c r="K27" s="711"/>
    </row>
    <row r="28" spans="1:14" s="25" customFormat="1" ht="4.3499999999999996" customHeight="1">
      <c r="A28" s="386"/>
      <c r="B28" s="709"/>
      <c r="C28" s="709"/>
      <c r="D28" s="709"/>
      <c r="E28" s="709"/>
      <c r="F28" s="709"/>
      <c r="G28" s="386"/>
      <c r="H28" s="386"/>
      <c r="I28" s="386"/>
      <c r="J28" s="386"/>
      <c r="K28" s="386"/>
    </row>
    <row r="29" spans="1:14" s="65" customFormat="1" ht="12" customHeight="1">
      <c r="A29" s="728"/>
      <c r="B29" s="1818" t="s">
        <v>598</v>
      </c>
      <c r="C29" s="1818"/>
      <c r="D29" s="1818"/>
      <c r="E29" s="1818"/>
      <c r="F29" s="1818" t="s">
        <v>599</v>
      </c>
      <c r="G29" s="1818"/>
      <c r="H29" s="1818"/>
      <c r="I29" s="1819"/>
      <c r="J29" s="729"/>
      <c r="K29" s="730"/>
      <c r="L29" s="731"/>
    </row>
    <row r="30" spans="1:14" s="62" customFormat="1" ht="12" customHeight="1">
      <c r="A30" s="712"/>
      <c r="B30" s="1482" t="s">
        <v>295</v>
      </c>
      <c r="C30" s="1483" t="s">
        <v>296</v>
      </c>
      <c r="D30" s="1483" t="s">
        <v>297</v>
      </c>
      <c r="E30" s="1483" t="s">
        <v>298</v>
      </c>
      <c r="F30" s="1482" t="s">
        <v>295</v>
      </c>
      <c r="G30" s="732" t="s">
        <v>296</v>
      </c>
      <c r="H30" s="732" t="s">
        <v>297</v>
      </c>
      <c r="I30" s="732" t="s">
        <v>298</v>
      </c>
      <c r="J30" s="708"/>
      <c r="K30" s="733"/>
      <c r="L30" s="731"/>
    </row>
    <row r="31" spans="1:14" s="62" customFormat="1" ht="12" customHeight="1">
      <c r="A31" s="219" t="s">
        <v>213</v>
      </c>
      <c r="B31" s="734" t="s">
        <v>300</v>
      </c>
      <c r="C31" s="714" t="s">
        <v>300</v>
      </c>
      <c r="D31" s="714" t="s">
        <v>270</v>
      </c>
      <c r="E31" s="714" t="s">
        <v>270</v>
      </c>
      <c r="F31" s="734" t="s">
        <v>300</v>
      </c>
      <c r="G31" s="714" t="s">
        <v>300</v>
      </c>
      <c r="H31" s="714" t="s">
        <v>270</v>
      </c>
      <c r="I31" s="714" t="s">
        <v>270</v>
      </c>
      <c r="J31" s="708"/>
      <c r="K31" s="735"/>
      <c r="L31" s="736"/>
    </row>
    <row r="32" spans="1:14" s="64" customFormat="1" ht="12" customHeight="1">
      <c r="A32" s="737" t="s">
        <v>604</v>
      </c>
      <c r="B32" s="1484">
        <v>134291.84047395701</v>
      </c>
      <c r="C32" s="1481">
        <v>141534.364754679</v>
      </c>
      <c r="D32" s="1481">
        <v>123222.84954237001</v>
      </c>
      <c r="E32" s="1481">
        <v>120864.97501697301</v>
      </c>
      <c r="F32" s="1484">
        <v>-33.520620706393998</v>
      </c>
      <c r="G32" s="1481">
        <v>-31.943000000000001</v>
      </c>
      <c r="H32" s="1481">
        <v>-29.575953708304002</v>
      </c>
      <c r="I32" s="1481">
        <v>-23.481817587844002</v>
      </c>
      <c r="J32" s="716"/>
      <c r="K32" s="738"/>
      <c r="L32" s="739"/>
    </row>
    <row r="33" spans="1:12" s="64" customFormat="1" ht="12" customHeight="1">
      <c r="A33" s="718" t="s">
        <v>605</v>
      </c>
      <c r="B33" s="740">
        <v>241954.47155060602</v>
      </c>
      <c r="C33" s="719">
        <v>235103.86930132899</v>
      </c>
      <c r="D33" s="719">
        <v>240128.26218311599</v>
      </c>
      <c r="E33" s="719">
        <v>248796.67856855699</v>
      </c>
      <c r="F33" s="740">
        <v>-159.214372282716</v>
      </c>
      <c r="G33" s="719">
        <v>-149.642</v>
      </c>
      <c r="H33" s="719">
        <v>-151.31761249563601</v>
      </c>
      <c r="I33" s="719">
        <v>-117.633603584428</v>
      </c>
      <c r="J33" s="716"/>
      <c r="K33" s="738"/>
      <c r="L33" s="739"/>
    </row>
    <row r="34" spans="1:12" s="64" customFormat="1" ht="12" customHeight="1">
      <c r="A34" s="718" t="s">
        <v>606</v>
      </c>
      <c r="B34" s="740">
        <v>54163.702022303602</v>
      </c>
      <c r="C34" s="719">
        <v>47473.760044706702</v>
      </c>
      <c r="D34" s="719">
        <v>45317.907784257797</v>
      </c>
      <c r="E34" s="719">
        <v>52624.422280864797</v>
      </c>
      <c r="F34" s="740">
        <v>-37.812493418240003</v>
      </c>
      <c r="G34" s="719">
        <v>-39.14</v>
      </c>
      <c r="H34" s="719">
        <v>-33.391606886560005</v>
      </c>
      <c r="I34" s="719">
        <v>-37.1457990655</v>
      </c>
      <c r="J34" s="716"/>
      <c r="K34" s="738"/>
      <c r="L34" s="739"/>
    </row>
    <row r="35" spans="1:12" s="64" customFormat="1" ht="12" customHeight="1">
      <c r="A35" s="718" t="s">
        <v>607</v>
      </c>
      <c r="B35" s="740">
        <v>95354.318118090087</v>
      </c>
      <c r="C35" s="719">
        <v>90060.1177644618</v>
      </c>
      <c r="D35" s="719">
        <v>79771.975594303804</v>
      </c>
      <c r="E35" s="719">
        <v>88040.609011737193</v>
      </c>
      <c r="F35" s="740">
        <v>-68.770209755079989</v>
      </c>
      <c r="G35" s="719">
        <v>-37.594999999999999</v>
      </c>
      <c r="H35" s="719">
        <v>-19.44612490882</v>
      </c>
      <c r="I35" s="719">
        <v>-112.37576274205</v>
      </c>
      <c r="J35" s="716"/>
      <c r="K35" s="738"/>
      <c r="L35" s="739"/>
    </row>
    <row r="36" spans="1:12" s="64" customFormat="1" ht="12" customHeight="1">
      <c r="A36" s="718" t="s">
        <v>608</v>
      </c>
      <c r="B36" s="740">
        <v>115070.04016248</v>
      </c>
      <c r="C36" s="719">
        <v>104765.76237096899</v>
      </c>
      <c r="D36" s="719">
        <v>95707.648807698992</v>
      </c>
      <c r="E36" s="719">
        <v>96263.795965686499</v>
      </c>
      <c r="F36" s="740">
        <v>-53.557771870971997</v>
      </c>
      <c r="G36" s="719">
        <v>-46.320999999999998</v>
      </c>
      <c r="H36" s="719">
        <v>-35.307424973027999</v>
      </c>
      <c r="I36" s="719">
        <v>-32.883707189736</v>
      </c>
      <c r="J36" s="716"/>
      <c r="K36" s="738"/>
      <c r="L36" s="739"/>
    </row>
    <row r="37" spans="1:12" s="64" customFormat="1" ht="12" customHeight="1">
      <c r="A37" s="718" t="s">
        <v>609</v>
      </c>
      <c r="B37" s="740">
        <v>52280.184664097003</v>
      </c>
      <c r="C37" s="719">
        <v>51788.2608260169</v>
      </c>
      <c r="D37" s="719">
        <v>49387.851417143902</v>
      </c>
      <c r="E37" s="719">
        <v>56751.773888529999</v>
      </c>
      <c r="F37" s="740">
        <v>-12.454921476816001</v>
      </c>
      <c r="G37" s="719">
        <v>-13.428999999999998</v>
      </c>
      <c r="H37" s="719">
        <v>-13.299405623848001</v>
      </c>
      <c r="I37" s="719">
        <v>-15.696872519771999</v>
      </c>
      <c r="J37" s="716"/>
      <c r="K37" s="738"/>
      <c r="L37" s="739"/>
    </row>
    <row r="38" spans="1:12" s="64" customFormat="1" ht="12" customHeight="1">
      <c r="A38" s="718" t="s">
        <v>610</v>
      </c>
      <c r="B38" s="740">
        <v>14423.4135917657</v>
      </c>
      <c r="C38" s="719">
        <v>16477.346721092199</v>
      </c>
      <c r="D38" s="719">
        <v>17899.667739895001</v>
      </c>
      <c r="E38" s="719">
        <v>16020.135330073301</v>
      </c>
      <c r="F38" s="740">
        <v>-9.1482094799999997E-2</v>
      </c>
      <c r="G38" s="719">
        <v>0</v>
      </c>
      <c r="H38" s="719">
        <v>-7.8815566399999995E-2</v>
      </c>
      <c r="I38" s="719">
        <v>-5.8007607599999997E-2</v>
      </c>
      <c r="J38" s="716"/>
      <c r="K38" s="738"/>
      <c r="L38" s="739"/>
    </row>
    <row r="39" spans="1:12" s="64" customFormat="1" ht="12" customHeight="1">
      <c r="A39" s="718" t="s">
        <v>611</v>
      </c>
      <c r="B39" s="740">
        <v>103450.825075386</v>
      </c>
      <c r="C39" s="719">
        <v>102469.845059368</v>
      </c>
      <c r="D39" s="719">
        <v>90737.504643332009</v>
      </c>
      <c r="E39" s="719">
        <v>83477.237487552804</v>
      </c>
      <c r="F39" s="740">
        <v>-17.473555479969999</v>
      </c>
      <c r="G39" s="719">
        <v>-20.021000000000001</v>
      </c>
      <c r="H39" s="719">
        <v>-19.622652640868001</v>
      </c>
      <c r="I39" s="719">
        <v>-16.92517778965</v>
      </c>
      <c r="J39" s="716"/>
      <c r="K39" s="738"/>
      <c r="L39" s="739"/>
    </row>
    <row r="40" spans="1:12" s="64" customFormat="1" ht="12" customHeight="1">
      <c r="A40" s="718" t="s">
        <v>612</v>
      </c>
      <c r="B40" s="740">
        <v>72165.941325284497</v>
      </c>
      <c r="C40" s="719">
        <v>72381.459063007598</v>
      </c>
      <c r="D40" s="719">
        <v>68080.198410667304</v>
      </c>
      <c r="E40" s="719">
        <v>74212.975580689206</v>
      </c>
      <c r="F40" s="740">
        <v>-67.982654141536003</v>
      </c>
      <c r="G40" s="719">
        <v>-61.701999999999998</v>
      </c>
      <c r="H40" s="719">
        <v>-57.960625785040001</v>
      </c>
      <c r="I40" s="719">
        <v>-53.156339014916</v>
      </c>
      <c r="J40" s="716"/>
      <c r="K40" s="738"/>
      <c r="L40" s="739"/>
    </row>
    <row r="41" spans="1:12" s="64" customFormat="1" ht="12" customHeight="1">
      <c r="A41" s="718" t="s">
        <v>613</v>
      </c>
      <c r="B41" s="740">
        <v>92592.675518085904</v>
      </c>
      <c r="C41" s="719">
        <v>85371.086280925098</v>
      </c>
      <c r="D41" s="719">
        <v>87386.173026910197</v>
      </c>
      <c r="E41" s="719">
        <v>84764.190231885601</v>
      </c>
      <c r="F41" s="740">
        <v>-60.003639419229998</v>
      </c>
      <c r="G41" s="719">
        <v>-56.408000000000001</v>
      </c>
      <c r="H41" s="719">
        <v>-45.122587755250002</v>
      </c>
      <c r="I41" s="719">
        <v>-41.150604600133001</v>
      </c>
      <c r="J41" s="716"/>
      <c r="K41" s="738"/>
      <c r="L41" s="739"/>
    </row>
    <row r="42" spans="1:12" s="64" customFormat="1" ht="12" customHeight="1">
      <c r="A42" s="718" t="s">
        <v>614</v>
      </c>
      <c r="B42" s="740">
        <v>52690.636246417205</v>
      </c>
      <c r="C42" s="719">
        <v>50189.807843295202</v>
      </c>
      <c r="D42" s="719">
        <v>46566.936086169306</v>
      </c>
      <c r="E42" s="719">
        <v>47253.410398084605</v>
      </c>
      <c r="F42" s="740">
        <v>-18.514322987668002</v>
      </c>
      <c r="G42" s="719">
        <v>-18.512</v>
      </c>
      <c r="H42" s="719">
        <v>-16.266941172248</v>
      </c>
      <c r="I42" s="719">
        <v>-15.452789125512</v>
      </c>
      <c r="J42" s="716"/>
      <c r="K42" s="738"/>
      <c r="L42" s="739"/>
    </row>
    <row r="43" spans="1:12" s="64" customFormat="1" ht="12" customHeight="1">
      <c r="A43" s="718" t="s">
        <v>615</v>
      </c>
      <c r="B43" s="740">
        <v>94341.758283646195</v>
      </c>
      <c r="C43" s="719">
        <v>94433.376057307309</v>
      </c>
      <c r="D43" s="719">
        <v>93640.841097458702</v>
      </c>
      <c r="E43" s="719">
        <v>92646.778887366992</v>
      </c>
      <c r="F43" s="740">
        <v>-107.000753254792</v>
      </c>
      <c r="G43" s="719">
        <v>-103.08</v>
      </c>
      <c r="H43" s="719">
        <v>-93.355283837838002</v>
      </c>
      <c r="I43" s="719">
        <v>-81.883592261863001</v>
      </c>
      <c r="J43" s="716"/>
      <c r="K43" s="738"/>
      <c r="L43" s="739"/>
    </row>
    <row r="44" spans="1:12" s="64" customFormat="1" ht="12" customHeight="1">
      <c r="A44" s="718" t="s">
        <v>616</v>
      </c>
      <c r="B44" s="740">
        <v>148080.17966135099</v>
      </c>
      <c r="C44" s="719">
        <v>143432.28737956</v>
      </c>
      <c r="D44" s="719">
        <v>145639.62732409098</v>
      </c>
      <c r="E44" s="719">
        <v>153581.47758619802</v>
      </c>
      <c r="F44" s="740">
        <v>-79.631462165835998</v>
      </c>
      <c r="G44" s="719">
        <v>-74.715000000000003</v>
      </c>
      <c r="H44" s="719">
        <v>-73.017686480262</v>
      </c>
      <c r="I44" s="719">
        <v>-61.403865498358002</v>
      </c>
      <c r="J44" s="716"/>
      <c r="K44" s="738"/>
      <c r="L44" s="739"/>
    </row>
    <row r="45" spans="1:12" s="64" customFormat="1" ht="12" customHeight="1">
      <c r="A45" s="718" t="s">
        <v>429</v>
      </c>
      <c r="B45" s="740">
        <v>1214169.24390006</v>
      </c>
      <c r="C45" s="719">
        <v>1208720.3072234399</v>
      </c>
      <c r="D45" s="719">
        <v>1177089.8792755301</v>
      </c>
      <c r="E45" s="719">
        <v>1199537.8323045</v>
      </c>
      <c r="F45" s="740">
        <v>-115.434119986648</v>
      </c>
      <c r="G45" s="719">
        <v>-189.87299999999999</v>
      </c>
      <c r="H45" s="719">
        <v>-155.85377507221</v>
      </c>
      <c r="I45" s="719">
        <v>-161.06555794816401</v>
      </c>
      <c r="J45" s="716"/>
      <c r="K45" s="738"/>
      <c r="L45" s="739"/>
    </row>
    <row r="46" spans="1:12" s="62" customFormat="1" ht="12" customHeight="1">
      <c r="A46" s="721" t="s">
        <v>617</v>
      </c>
      <c r="B46" s="741">
        <v>79385.066295037701</v>
      </c>
      <c r="C46" s="722">
        <v>83706.0958815458</v>
      </c>
      <c r="D46" s="722">
        <v>76105.38054088541</v>
      </c>
      <c r="E46" s="722">
        <v>76230.171090761491</v>
      </c>
      <c r="F46" s="741">
        <v>-97.126600193545997</v>
      </c>
      <c r="G46" s="722">
        <v>-94.372</v>
      </c>
      <c r="H46" s="722">
        <v>-87.705803007092001</v>
      </c>
      <c r="I46" s="722">
        <v>-62.250116013655997</v>
      </c>
      <c r="J46" s="708"/>
      <c r="K46" s="742"/>
      <c r="L46" s="743"/>
    </row>
    <row r="47" spans="1:12" s="62" customFormat="1" ht="12" customHeight="1">
      <c r="A47" s="724" t="s">
        <v>488</v>
      </c>
      <c r="B47" s="744">
        <v>2564413.296888568</v>
      </c>
      <c r="C47" s="725">
        <v>2527907.7465717038</v>
      </c>
      <c r="D47" s="725">
        <v>2436682.7034738297</v>
      </c>
      <c r="E47" s="725">
        <v>2491066.4636294609</v>
      </c>
      <c r="F47" s="744">
        <v>-927.58897923424388</v>
      </c>
      <c r="G47" s="725">
        <v>-936.75300000000004</v>
      </c>
      <c r="H47" s="725">
        <v>-831.32229991340398</v>
      </c>
      <c r="I47" s="725">
        <v>-832.56361254918204</v>
      </c>
      <c r="J47" s="708"/>
      <c r="K47" s="742"/>
      <c r="L47" s="743"/>
    </row>
    <row r="48" spans="1:12" s="23" customFormat="1" ht="12" customHeight="1">
      <c r="A48" s="745"/>
      <c r="B48" s="745"/>
      <c r="C48" s="745"/>
      <c r="D48" s="745"/>
      <c r="E48" s="745"/>
      <c r="F48" s="745"/>
      <c r="G48" s="745"/>
      <c r="H48" s="745"/>
      <c r="I48" s="745"/>
      <c r="J48" s="745"/>
      <c r="K48" s="444"/>
    </row>
    <row r="49" spans="1:13" s="23" customFormat="1" ht="22.5" customHeight="1">
      <c r="A49" s="197"/>
      <c r="B49" s="408"/>
      <c r="C49" s="408"/>
      <c r="D49" s="408"/>
      <c r="E49" s="408"/>
      <c r="F49" s="408"/>
      <c r="G49" s="408"/>
      <c r="H49" s="408"/>
      <c r="I49" s="408"/>
      <c r="J49" s="408"/>
      <c r="K49" s="444"/>
    </row>
    <row r="50" spans="1:13" s="24" customFormat="1" ht="34.5" customHeight="1">
      <c r="A50" s="1815" t="s">
        <v>619</v>
      </c>
      <c r="B50" s="1815"/>
      <c r="C50" s="1815"/>
      <c r="D50" s="1815"/>
      <c r="E50" s="1815"/>
      <c r="F50" s="1815"/>
      <c r="G50" s="1815"/>
      <c r="H50" s="1815"/>
      <c r="I50" s="1815"/>
      <c r="J50" s="1815"/>
      <c r="K50" s="385"/>
    </row>
    <row r="51" spans="1:13" s="25" customFormat="1" ht="12" customHeight="1">
      <c r="A51" s="386"/>
      <c r="B51" s="709"/>
      <c r="C51" s="709"/>
      <c r="D51" s="709"/>
      <c r="E51" s="709"/>
      <c r="F51" s="709"/>
      <c r="G51" s="386"/>
      <c r="H51" s="386"/>
      <c r="I51" s="386"/>
      <c r="J51" s="386"/>
      <c r="K51" s="386"/>
    </row>
    <row r="52" spans="1:13" s="63" customFormat="1" ht="12.75" customHeight="1">
      <c r="A52" s="240" t="s">
        <v>620</v>
      </c>
      <c r="B52" s="710"/>
      <c r="C52" s="710"/>
      <c r="D52" s="710"/>
      <c r="E52" s="710"/>
      <c r="F52" s="710"/>
      <c r="G52" s="711"/>
      <c r="H52" s="711"/>
      <c r="I52" s="711"/>
      <c r="J52" s="711"/>
      <c r="K52" s="711"/>
    </row>
    <row r="53" spans="1:13" s="25" customFormat="1" ht="4.3499999999999996" customHeight="1">
      <c r="A53" s="386"/>
      <c r="B53" s="709"/>
      <c r="C53" s="709"/>
      <c r="D53" s="709"/>
      <c r="E53" s="709"/>
      <c r="F53" s="709"/>
      <c r="G53" s="386"/>
      <c r="H53" s="386"/>
      <c r="I53" s="386"/>
      <c r="J53" s="386"/>
      <c r="K53" s="386"/>
    </row>
    <row r="54" spans="1:13" s="62" customFormat="1" ht="12" customHeight="1">
      <c r="A54" s="712"/>
      <c r="B54" s="1817" t="s">
        <v>598</v>
      </c>
      <c r="C54" s="1817"/>
      <c r="D54" s="1817"/>
      <c r="E54" s="1817"/>
      <c r="F54" s="1817" t="s">
        <v>599</v>
      </c>
      <c r="G54" s="1817"/>
      <c r="H54" s="1817"/>
      <c r="I54" s="1822"/>
      <c r="J54" s="708"/>
      <c r="K54" s="730"/>
      <c r="L54" s="731"/>
    </row>
    <row r="55" spans="1:13" s="62" customFormat="1" ht="12" customHeight="1">
      <c r="A55" s="712"/>
      <c r="B55" s="1482" t="s">
        <v>295</v>
      </c>
      <c r="C55" s="1483" t="s">
        <v>296</v>
      </c>
      <c r="D55" s="1483" t="s">
        <v>297</v>
      </c>
      <c r="E55" s="1483" t="s">
        <v>298</v>
      </c>
      <c r="F55" s="1482" t="s">
        <v>295</v>
      </c>
      <c r="G55" s="732" t="s">
        <v>296</v>
      </c>
      <c r="H55" s="732" t="s">
        <v>297</v>
      </c>
      <c r="I55" s="732" t="s">
        <v>298</v>
      </c>
      <c r="J55" s="708"/>
      <c r="K55" s="733"/>
      <c r="L55" s="731"/>
      <c r="M55" s="731"/>
    </row>
    <row r="56" spans="1:13" s="62" customFormat="1" ht="12" customHeight="1">
      <c r="A56" s="219" t="s">
        <v>213</v>
      </c>
      <c r="B56" s="734" t="s">
        <v>300</v>
      </c>
      <c r="C56" s="714" t="s">
        <v>300</v>
      </c>
      <c r="D56" s="714" t="s">
        <v>270</v>
      </c>
      <c r="E56" s="714" t="s">
        <v>270</v>
      </c>
      <c r="F56" s="734" t="s">
        <v>300</v>
      </c>
      <c r="G56" s="714" t="s">
        <v>300</v>
      </c>
      <c r="H56" s="714" t="s">
        <v>270</v>
      </c>
      <c r="I56" s="714" t="s">
        <v>270</v>
      </c>
      <c r="J56" s="708"/>
      <c r="K56" s="735"/>
      <c r="L56" s="736"/>
      <c r="M56" s="736"/>
    </row>
    <row r="57" spans="1:13" s="64" customFormat="1" ht="12" customHeight="1">
      <c r="A57" s="737" t="s">
        <v>604</v>
      </c>
      <c r="B57" s="1484">
        <v>3107.4479336906002</v>
      </c>
      <c r="C57" s="1481">
        <v>3234.4603617468301</v>
      </c>
      <c r="D57" s="1481">
        <v>2742.3026769081098</v>
      </c>
      <c r="E57" s="1481">
        <v>3845.2418137048503</v>
      </c>
      <c r="F57" s="1484">
        <v>-19.628627675335999</v>
      </c>
      <c r="G57" s="1481">
        <v>-12.849</v>
      </c>
      <c r="H57" s="1481">
        <v>-16.425443446868002</v>
      </c>
      <c r="I57" s="1481">
        <v>-16.588182863674</v>
      </c>
      <c r="J57" s="738"/>
      <c r="K57" s="738"/>
      <c r="L57" s="739"/>
      <c r="M57" s="739"/>
    </row>
    <row r="58" spans="1:13" s="64" customFormat="1" ht="12" customHeight="1">
      <c r="A58" s="718" t="s">
        <v>605</v>
      </c>
      <c r="B58" s="740">
        <v>22367.303349457099</v>
      </c>
      <c r="C58" s="719">
        <v>25212.154719297701</v>
      </c>
      <c r="D58" s="719">
        <v>24162.896793943401</v>
      </c>
      <c r="E58" s="719">
        <v>16553.792312698901</v>
      </c>
      <c r="F58" s="740">
        <v>-55.736434752455999</v>
      </c>
      <c r="G58" s="719">
        <v>-64.701000000000008</v>
      </c>
      <c r="H58" s="719">
        <v>-59.095776067507998</v>
      </c>
      <c r="I58" s="719">
        <v>-31.48278748908</v>
      </c>
      <c r="J58" s="738"/>
      <c r="K58" s="738"/>
      <c r="L58" s="739"/>
      <c r="M58" s="739"/>
    </row>
    <row r="59" spans="1:13" s="64" customFormat="1" ht="12" customHeight="1">
      <c r="A59" s="718" t="s">
        <v>606</v>
      </c>
      <c r="B59" s="740">
        <v>554.70885745879991</v>
      </c>
      <c r="C59" s="719">
        <v>26.797291538500001</v>
      </c>
      <c r="D59" s="719">
        <v>55.469799627200004</v>
      </c>
      <c r="E59" s="719">
        <v>2338.1421629558499</v>
      </c>
      <c r="F59" s="740">
        <v>-0.92514628440000002</v>
      </c>
      <c r="G59" s="719">
        <v>-5.8000000000000003E-2</v>
      </c>
      <c r="H59" s="719">
        <v>-0.5107533984</v>
      </c>
      <c r="I59" s="719">
        <v>-2.4985801761999999</v>
      </c>
      <c r="J59" s="738"/>
      <c r="K59" s="738"/>
      <c r="L59" s="739"/>
      <c r="M59" s="739"/>
    </row>
    <row r="60" spans="1:13" s="64" customFormat="1" ht="12" customHeight="1">
      <c r="A60" s="718" t="s">
        <v>607</v>
      </c>
      <c r="B60" s="740">
        <v>4062.7781690689999</v>
      </c>
      <c r="C60" s="719">
        <v>6958.0895259339604</v>
      </c>
      <c r="D60" s="719">
        <v>7280.6878454766002</v>
      </c>
      <c r="E60" s="719">
        <v>13725.7505302996</v>
      </c>
      <c r="F60" s="740">
        <v>-14.73283563407</v>
      </c>
      <c r="G60" s="719">
        <v>-24.857999999999997</v>
      </c>
      <c r="H60" s="719">
        <v>-26.529955429400001</v>
      </c>
      <c r="I60" s="719">
        <v>-187.45949275070001</v>
      </c>
      <c r="J60" s="738"/>
      <c r="K60" s="738"/>
      <c r="L60" s="739"/>
      <c r="M60" s="739"/>
    </row>
    <row r="61" spans="1:13" s="64" customFormat="1" ht="12" customHeight="1">
      <c r="A61" s="718" t="s">
        <v>608</v>
      </c>
      <c r="B61" s="740">
        <v>8582.9878915722093</v>
      </c>
      <c r="C61" s="719">
        <v>7842.06729887857</v>
      </c>
      <c r="D61" s="719">
        <v>8913.0432142143491</v>
      </c>
      <c r="E61" s="719">
        <v>4954.8527618648295</v>
      </c>
      <c r="F61" s="740">
        <v>-42.036574974036</v>
      </c>
      <c r="G61" s="719">
        <v>-20.335000000000001</v>
      </c>
      <c r="H61" s="719">
        <v>-22.818970080688</v>
      </c>
      <c r="I61" s="719">
        <v>-10.785484896391999</v>
      </c>
      <c r="J61" s="738"/>
      <c r="K61" s="738"/>
      <c r="L61" s="739"/>
      <c r="M61" s="739"/>
    </row>
    <row r="62" spans="1:13" s="64" customFormat="1" ht="12" customHeight="1">
      <c r="A62" s="718" t="s">
        <v>609</v>
      </c>
      <c r="B62" s="740">
        <v>3925.4638632118504</v>
      </c>
      <c r="C62" s="719">
        <v>2216.9892555025804</v>
      </c>
      <c r="D62" s="719">
        <v>1827.5961348272001</v>
      </c>
      <c r="E62" s="719">
        <v>1295.55521398415</v>
      </c>
      <c r="F62" s="740">
        <v>-43.498686661011995</v>
      </c>
      <c r="G62" s="719">
        <v>-16.213000000000001</v>
      </c>
      <c r="H62" s="719">
        <v>-8.2979718411840011</v>
      </c>
      <c r="I62" s="719">
        <v>-3.4021637353139997</v>
      </c>
      <c r="J62" s="738"/>
      <c r="K62" s="738"/>
      <c r="L62" s="739"/>
      <c r="M62" s="739"/>
    </row>
    <row r="63" spans="1:13" s="64" customFormat="1" ht="12" customHeight="1">
      <c r="A63" s="718" t="s">
        <v>610</v>
      </c>
      <c r="B63" s="740">
        <v>13.810422539999999</v>
      </c>
      <c r="C63" s="719">
        <v>13.8312800431</v>
      </c>
      <c r="D63" s="719">
        <v>11.2676383256</v>
      </c>
      <c r="E63" s="719">
        <v>58.327894427599993</v>
      </c>
      <c r="F63" s="740">
        <v>0</v>
      </c>
      <c r="G63" s="719">
        <v>0</v>
      </c>
      <c r="H63" s="719">
        <v>-3.1655664E-3</v>
      </c>
      <c r="I63" s="719">
        <v>-7.8814790000000003E-3</v>
      </c>
      <c r="J63" s="738"/>
      <c r="K63" s="738"/>
      <c r="L63" s="739"/>
      <c r="M63" s="739"/>
    </row>
    <row r="64" spans="1:13" s="64" customFormat="1" ht="12" customHeight="1">
      <c r="A64" s="718" t="s">
        <v>611</v>
      </c>
      <c r="B64" s="740">
        <v>2757.2458867608498</v>
      </c>
      <c r="C64" s="719">
        <v>3734.2608654935098</v>
      </c>
      <c r="D64" s="719">
        <v>3958.2648494535697</v>
      </c>
      <c r="E64" s="719">
        <v>4187.1682400148502</v>
      </c>
      <c r="F64" s="740">
        <v>-21.788149060399999</v>
      </c>
      <c r="G64" s="719">
        <v>-26.956</v>
      </c>
      <c r="H64" s="719">
        <v>-31.3009633448</v>
      </c>
      <c r="I64" s="719">
        <v>-29.535062355099999</v>
      </c>
      <c r="J64" s="738"/>
      <c r="K64" s="738"/>
      <c r="L64" s="739"/>
      <c r="M64" s="739"/>
    </row>
    <row r="65" spans="1:13" s="64" customFormat="1" ht="12" customHeight="1">
      <c r="A65" s="718" t="s">
        <v>612</v>
      </c>
      <c r="B65" s="740">
        <v>17428.341267436601</v>
      </c>
      <c r="C65" s="719">
        <v>17250.976964904901</v>
      </c>
      <c r="D65" s="719">
        <v>12544.440397361501</v>
      </c>
      <c r="E65" s="719">
        <v>7427.93156599964</v>
      </c>
      <c r="F65" s="740">
        <v>-83.33059169034</v>
      </c>
      <c r="G65" s="719">
        <v>-140.43799999999999</v>
      </c>
      <c r="H65" s="719">
        <v>-68.638854983545997</v>
      </c>
      <c r="I65" s="719">
        <v>-37.885613923228</v>
      </c>
      <c r="J65" s="738"/>
      <c r="K65" s="738"/>
      <c r="L65" s="739"/>
      <c r="M65" s="739"/>
    </row>
    <row r="66" spans="1:13" s="64" customFormat="1" ht="12" customHeight="1">
      <c r="A66" s="718" t="s">
        <v>613</v>
      </c>
      <c r="B66" s="740">
        <v>6998.8737830656801</v>
      </c>
      <c r="C66" s="719">
        <v>8017.69612344082</v>
      </c>
      <c r="D66" s="719">
        <v>8433.5966348821712</v>
      </c>
      <c r="E66" s="719">
        <v>7160.7359849225804</v>
      </c>
      <c r="F66" s="740">
        <v>-51.498743479671994</v>
      </c>
      <c r="G66" s="719">
        <v>-58.79</v>
      </c>
      <c r="H66" s="719">
        <v>-48.635359530319995</v>
      </c>
      <c r="I66" s="719">
        <v>-40.835368848098</v>
      </c>
      <c r="J66" s="738"/>
      <c r="K66" s="738"/>
      <c r="L66" s="739"/>
      <c r="M66" s="739"/>
    </row>
    <row r="67" spans="1:13" s="64" customFormat="1" ht="12" customHeight="1">
      <c r="A67" s="718" t="s">
        <v>614</v>
      </c>
      <c r="B67" s="740">
        <v>2926.6040127632</v>
      </c>
      <c r="C67" s="719">
        <v>1390.27741891194</v>
      </c>
      <c r="D67" s="719">
        <v>3438.9262513465801</v>
      </c>
      <c r="E67" s="719">
        <v>1498.5478428896399</v>
      </c>
      <c r="F67" s="740">
        <v>-17.361806371154003</v>
      </c>
      <c r="G67" s="719">
        <v>-6.6059999999999999</v>
      </c>
      <c r="H67" s="719">
        <v>-12.176459861200001</v>
      </c>
      <c r="I67" s="719">
        <v>-9.7134357068980002</v>
      </c>
      <c r="J67" s="738"/>
      <c r="K67" s="738"/>
      <c r="L67" s="739"/>
      <c r="M67" s="739"/>
    </row>
    <row r="68" spans="1:13" s="64" customFormat="1" ht="12" customHeight="1">
      <c r="A68" s="718" t="s">
        <v>615</v>
      </c>
      <c r="B68" s="740">
        <v>14839.223406392201</v>
      </c>
      <c r="C68" s="719">
        <v>12810.6004997244</v>
      </c>
      <c r="D68" s="719">
        <v>12599.789722674501</v>
      </c>
      <c r="E68" s="719">
        <v>10259.2765892938</v>
      </c>
      <c r="F68" s="740">
        <v>-167.05361486698399</v>
      </c>
      <c r="G68" s="719">
        <v>-131.83699999999999</v>
      </c>
      <c r="H68" s="719">
        <v>-130.20917687354799</v>
      </c>
      <c r="I68" s="719">
        <v>-113.152401696616</v>
      </c>
      <c r="J68" s="738"/>
      <c r="K68" s="738"/>
      <c r="L68" s="739"/>
      <c r="M68" s="739"/>
    </row>
    <row r="69" spans="1:13" s="64" customFormat="1" ht="12" customHeight="1">
      <c r="A69" s="718" t="s">
        <v>616</v>
      </c>
      <c r="B69" s="740">
        <v>12465.197316686499</v>
      </c>
      <c r="C69" s="719">
        <v>13720.0156212196</v>
      </c>
      <c r="D69" s="719">
        <v>13111.431761329801</v>
      </c>
      <c r="E69" s="719">
        <v>6497.9237409569696</v>
      </c>
      <c r="F69" s="740">
        <v>-32.257801574799998</v>
      </c>
      <c r="G69" s="719">
        <v>-32.143000000000001</v>
      </c>
      <c r="H69" s="719">
        <v>-35.864136623600004</v>
      </c>
      <c r="I69" s="719">
        <v>-24.579050317678</v>
      </c>
      <c r="J69" s="738"/>
      <c r="K69" s="738"/>
      <c r="L69" s="739"/>
      <c r="M69" s="739"/>
    </row>
    <row r="70" spans="1:13" s="64" customFormat="1" ht="12" customHeight="1">
      <c r="A70" s="718" t="s">
        <v>429</v>
      </c>
      <c r="B70" s="740">
        <v>54650.034245528601</v>
      </c>
      <c r="C70" s="719">
        <v>53723.032909088797</v>
      </c>
      <c r="D70" s="719">
        <v>53241.644229181606</v>
      </c>
      <c r="E70" s="719">
        <v>53057.613265079199</v>
      </c>
      <c r="F70" s="740">
        <v>-245.087987599276</v>
      </c>
      <c r="G70" s="719">
        <v>-245.15800000000002</v>
      </c>
      <c r="H70" s="719">
        <v>-282.64329554605001</v>
      </c>
      <c r="I70" s="719">
        <v>-270.71193118413998</v>
      </c>
      <c r="J70" s="738"/>
      <c r="K70" s="738"/>
      <c r="L70" s="739"/>
      <c r="M70" s="739"/>
    </row>
    <row r="71" spans="1:13" s="62" customFormat="1" ht="12" customHeight="1">
      <c r="A71" s="721" t="s">
        <v>617</v>
      </c>
      <c r="B71" s="741">
        <v>27538.054193248998</v>
      </c>
      <c r="C71" s="722">
        <v>25175.045175935702</v>
      </c>
      <c r="D71" s="722">
        <v>26078.848520986099</v>
      </c>
      <c r="E71" s="722">
        <v>32363.3457668546</v>
      </c>
      <c r="F71" s="741">
        <v>-211.31145029168403</v>
      </c>
      <c r="G71" s="746">
        <v>-204.37899999999999</v>
      </c>
      <c r="H71" s="722">
        <v>-244.33430080885199</v>
      </c>
      <c r="I71" s="722">
        <v>-258.92808429173198</v>
      </c>
      <c r="J71" s="747"/>
      <c r="K71" s="742"/>
      <c r="L71" s="743"/>
      <c r="M71" s="743"/>
    </row>
    <row r="72" spans="1:13" s="62" customFormat="1" ht="12" customHeight="1">
      <c r="A72" s="724" t="s">
        <v>488</v>
      </c>
      <c r="B72" s="744">
        <v>182218.0745988822</v>
      </c>
      <c r="C72" s="725">
        <v>181326.29531166091</v>
      </c>
      <c r="D72" s="725">
        <v>178400.20647053828</v>
      </c>
      <c r="E72" s="725">
        <v>165224.20568594706</v>
      </c>
      <c r="F72" s="744">
        <v>-1006.2484509156197</v>
      </c>
      <c r="G72" s="748">
        <v>-985.32100000000003</v>
      </c>
      <c r="H72" s="725">
        <v>-987.48458340236402</v>
      </c>
      <c r="I72" s="725">
        <v>-1037.5655217138499</v>
      </c>
      <c r="J72" s="747"/>
      <c r="K72" s="742"/>
      <c r="L72" s="743"/>
      <c r="M72" s="743"/>
    </row>
    <row r="73" spans="1:13" s="23" customFormat="1" ht="12" customHeight="1">
      <c r="A73" s="745"/>
      <c r="B73" s="745"/>
      <c r="C73" s="745"/>
      <c r="D73" s="745"/>
      <c r="E73" s="745"/>
      <c r="F73" s="745"/>
      <c r="G73" s="745"/>
      <c r="H73" s="745"/>
      <c r="I73" s="745"/>
      <c r="J73" s="745"/>
      <c r="K73" s="444"/>
    </row>
    <row r="74" spans="1:13" s="63" customFormat="1" ht="12.75" customHeight="1">
      <c r="A74" s="240" t="s">
        <v>621</v>
      </c>
      <c r="B74" s="710"/>
      <c r="C74" s="710"/>
      <c r="D74" s="710"/>
      <c r="E74" s="710"/>
      <c r="F74" s="710"/>
      <c r="G74" s="711"/>
      <c r="H74" s="711"/>
      <c r="I74" s="711"/>
      <c r="J74" s="711"/>
      <c r="K74" s="711"/>
    </row>
    <row r="75" spans="1:13" s="25" customFormat="1" ht="4.3499999999999996" customHeight="1">
      <c r="A75" s="386"/>
      <c r="B75" s="709"/>
      <c r="C75" s="709"/>
      <c r="D75" s="709"/>
      <c r="E75" s="709"/>
      <c r="F75" s="709"/>
      <c r="G75" s="386"/>
      <c r="H75" s="386"/>
      <c r="I75" s="386"/>
      <c r="J75" s="386"/>
      <c r="K75" s="386"/>
    </row>
    <row r="76" spans="1:13" s="62" customFormat="1" ht="12" customHeight="1">
      <c r="A76" s="712"/>
      <c r="B76" s="1817" t="s">
        <v>598</v>
      </c>
      <c r="C76" s="1817"/>
      <c r="D76" s="1817"/>
      <c r="E76" s="1817"/>
      <c r="F76" s="1823" t="s">
        <v>599</v>
      </c>
      <c r="G76" s="1823"/>
      <c r="H76" s="1823"/>
      <c r="I76" s="1824"/>
      <c r="J76" s="708"/>
      <c r="K76" s="730"/>
      <c r="L76" s="731"/>
    </row>
    <row r="77" spans="1:13" s="62" customFormat="1" ht="12" customHeight="1">
      <c r="A77" s="712"/>
      <c r="B77" s="1482" t="s">
        <v>295</v>
      </c>
      <c r="C77" s="1483" t="s">
        <v>296</v>
      </c>
      <c r="D77" s="1483" t="s">
        <v>297</v>
      </c>
      <c r="E77" s="1483" t="s">
        <v>298</v>
      </c>
      <c r="F77" s="1482" t="s">
        <v>295</v>
      </c>
      <c r="G77" s="732" t="s">
        <v>296</v>
      </c>
      <c r="H77" s="732" t="s">
        <v>297</v>
      </c>
      <c r="I77" s="732" t="s">
        <v>298</v>
      </c>
      <c r="J77" s="708"/>
      <c r="K77" s="733"/>
      <c r="L77" s="731"/>
      <c r="M77" s="731"/>
    </row>
    <row r="78" spans="1:13" s="62" customFormat="1" ht="12" customHeight="1">
      <c r="A78" s="219" t="s">
        <v>213</v>
      </c>
      <c r="B78" s="734" t="s">
        <v>300</v>
      </c>
      <c r="C78" s="714" t="s">
        <v>300</v>
      </c>
      <c r="D78" s="714" t="s">
        <v>270</v>
      </c>
      <c r="E78" s="714" t="s">
        <v>270</v>
      </c>
      <c r="F78" s="734" t="s">
        <v>300</v>
      </c>
      <c r="G78" s="714" t="s">
        <v>300</v>
      </c>
      <c r="H78" s="714" t="s">
        <v>270</v>
      </c>
      <c r="I78" s="714" t="s">
        <v>270</v>
      </c>
      <c r="J78" s="708"/>
      <c r="K78" s="735"/>
      <c r="L78" s="736"/>
      <c r="M78" s="736"/>
    </row>
    <row r="79" spans="1:13" s="64" customFormat="1" ht="12" customHeight="1">
      <c r="A79" s="737" t="s">
        <v>604</v>
      </c>
      <c r="B79" s="1484">
        <v>282.450022850712</v>
      </c>
      <c r="C79" s="1481">
        <v>128.04329909372899</v>
      </c>
      <c r="D79" s="1481">
        <v>157.189410850852</v>
      </c>
      <c r="E79" s="1481">
        <v>163.43789704567999</v>
      </c>
      <c r="F79" s="1484">
        <v>-38.8440488488</v>
      </c>
      <c r="G79" s="1481">
        <v>-63.444000000000003</v>
      </c>
      <c r="H79" s="1481">
        <v>-71.108003706579993</v>
      </c>
      <c r="I79" s="1481">
        <v>-64.338448103600001</v>
      </c>
      <c r="J79" s="716"/>
      <c r="K79" s="716"/>
    </row>
    <row r="80" spans="1:13" s="64" customFormat="1" ht="12" customHeight="1">
      <c r="A80" s="718" t="s">
        <v>605</v>
      </c>
      <c r="B80" s="740">
        <v>1736.7311350837799</v>
      </c>
      <c r="C80" s="719">
        <v>1228.94116024083</v>
      </c>
      <c r="D80" s="719">
        <v>1751.4680663311199</v>
      </c>
      <c r="E80" s="719">
        <v>1032.0546259232199</v>
      </c>
      <c r="F80" s="740">
        <v>-401.49595954275605</v>
      </c>
      <c r="G80" s="719">
        <v>-353.79699999999997</v>
      </c>
      <c r="H80" s="719">
        <v>-394.49094804633</v>
      </c>
      <c r="I80" s="719">
        <v>-186.66489127707601</v>
      </c>
      <c r="J80" s="716"/>
      <c r="K80" s="738"/>
      <c r="L80" s="739"/>
      <c r="M80" s="739"/>
    </row>
    <row r="81" spans="1:13" s="64" customFormat="1" ht="12" customHeight="1">
      <c r="A81" s="718" t="s">
        <v>606</v>
      </c>
      <c r="B81" s="740">
        <v>211.39514928837602</v>
      </c>
      <c r="C81" s="719">
        <v>203.70445388946001</v>
      </c>
      <c r="D81" s="719">
        <v>219.3968612283</v>
      </c>
      <c r="E81" s="719">
        <v>328.404058615</v>
      </c>
      <c r="F81" s="740">
        <v>-211.41559000000001</v>
      </c>
      <c r="G81" s="719">
        <v>-203.72300000000001</v>
      </c>
      <c r="H81" s="719">
        <v>-189.15137730346001</v>
      </c>
      <c r="I81" s="719">
        <v>-206.01155</v>
      </c>
      <c r="J81" s="716"/>
      <c r="K81" s="738"/>
      <c r="L81" s="739"/>
      <c r="M81" s="739"/>
    </row>
    <row r="82" spans="1:13" s="64" customFormat="1" ht="12" customHeight="1">
      <c r="A82" s="718" t="s">
        <v>607</v>
      </c>
      <c r="B82" s="740">
        <v>10130.990196344501</v>
      </c>
      <c r="C82" s="719">
        <v>11059.091559373301</v>
      </c>
      <c r="D82" s="719">
        <v>13118.7257981899</v>
      </c>
      <c r="E82" s="719">
        <v>15660.929567798199</v>
      </c>
      <c r="F82" s="740">
        <v>-1583.1287133988601</v>
      </c>
      <c r="G82" s="719">
        <v>-2145.0509999999999</v>
      </c>
      <c r="H82" s="719">
        <v>-2577.2424455116802</v>
      </c>
      <c r="I82" s="719">
        <v>-2650.0135079090001</v>
      </c>
      <c r="J82" s="716"/>
      <c r="K82" s="738"/>
      <c r="L82" s="739"/>
      <c r="M82" s="739"/>
    </row>
    <row r="83" spans="1:13" s="64" customFormat="1" ht="12" customHeight="1">
      <c r="A83" s="718" t="s">
        <v>608</v>
      </c>
      <c r="B83" s="740">
        <v>1539.4079999999999</v>
      </c>
      <c r="C83" s="719">
        <v>1214.5457799999999</v>
      </c>
      <c r="D83" s="719">
        <v>1154.6013858392198</v>
      </c>
      <c r="E83" s="719">
        <v>1261.0383501009799</v>
      </c>
      <c r="F83" s="740">
        <v>-681.75533999999993</v>
      </c>
      <c r="G83" s="719">
        <v>-610.13800000000003</v>
      </c>
      <c r="H83" s="719">
        <v>-595.57922623377601</v>
      </c>
      <c r="I83" s="719">
        <v>-667.56106000000011</v>
      </c>
      <c r="J83" s="716"/>
      <c r="K83" s="738"/>
      <c r="L83" s="739"/>
      <c r="M83" s="739"/>
    </row>
    <row r="84" spans="1:13" s="64" customFormat="1" ht="12" customHeight="1">
      <c r="A84" s="718" t="s">
        <v>609</v>
      </c>
      <c r="B84" s="740">
        <v>110.1926</v>
      </c>
      <c r="C84" s="719">
        <v>110.3595609442</v>
      </c>
      <c r="D84" s="719">
        <v>1.3954395304E-2</v>
      </c>
      <c r="E84" s="719">
        <v>7.4396110379999995E-3</v>
      </c>
      <c r="F84" s="740">
        <v>-30.242740000000001</v>
      </c>
      <c r="G84" s="719">
        <v>-20.048999999999999</v>
      </c>
      <c r="H84" s="719">
        <v>-3.8970902920000003E-3</v>
      </c>
      <c r="I84" s="719">
        <v>0</v>
      </c>
      <c r="J84" s="716"/>
      <c r="K84" s="738"/>
      <c r="L84" s="749"/>
      <c r="M84" s="739"/>
    </row>
    <row r="85" spans="1:13" s="64" customFormat="1" ht="12" customHeight="1">
      <c r="A85" s="718" t="s">
        <v>610</v>
      </c>
      <c r="B85" s="740">
        <v>0.01</v>
      </c>
      <c r="C85" s="719">
        <v>2.1999999999999999E-2</v>
      </c>
      <c r="D85" s="719">
        <v>2.4E-2</v>
      </c>
      <c r="E85" s="719">
        <v>0.98829579999999995</v>
      </c>
      <c r="F85" s="740">
        <v>-5.0000000000000001E-3</v>
      </c>
      <c r="G85" s="719">
        <v>0</v>
      </c>
      <c r="H85" s="719">
        <v>-2.1999999999999999E-2</v>
      </c>
      <c r="I85" s="719">
        <v>-5.4814790000000002E-2</v>
      </c>
      <c r="J85" s="716"/>
      <c r="K85" s="738"/>
      <c r="L85" s="739"/>
      <c r="M85" s="739"/>
    </row>
    <row r="86" spans="1:13" s="64" customFormat="1" ht="12" customHeight="1">
      <c r="A86" s="718" t="s">
        <v>611</v>
      </c>
      <c r="B86" s="740">
        <v>1314.6614772758001</v>
      </c>
      <c r="C86" s="719">
        <v>1312.7486254326</v>
      </c>
      <c r="D86" s="719">
        <v>1182.7304700696</v>
      </c>
      <c r="E86" s="719">
        <v>416.1928457564</v>
      </c>
      <c r="F86" s="740">
        <v>-501.12807707640002</v>
      </c>
      <c r="G86" s="719">
        <v>-334.36</v>
      </c>
      <c r="H86" s="719">
        <v>-133.495192008</v>
      </c>
      <c r="I86" s="719">
        <v>-139.3649528956</v>
      </c>
      <c r="J86" s="716"/>
      <c r="K86" s="738"/>
      <c r="L86" s="739"/>
      <c r="M86" s="739"/>
    </row>
    <row r="87" spans="1:13" s="64" customFormat="1" ht="12" customHeight="1">
      <c r="A87" s="718" t="s">
        <v>612</v>
      </c>
      <c r="B87" s="740">
        <v>1574.44842898969</v>
      </c>
      <c r="C87" s="719">
        <v>1474.90094564069</v>
      </c>
      <c r="D87" s="719">
        <v>1368.2360163014798</v>
      </c>
      <c r="E87" s="719">
        <v>1320.1250006172202</v>
      </c>
      <c r="F87" s="740">
        <v>-390.94508638884201</v>
      </c>
      <c r="G87" s="719">
        <v>-340.99799999999999</v>
      </c>
      <c r="H87" s="719">
        <v>-287.86284457846398</v>
      </c>
      <c r="I87" s="719">
        <v>-229.10064524664702</v>
      </c>
      <c r="J87" s="716"/>
      <c r="K87" s="738"/>
      <c r="L87" s="739"/>
      <c r="M87" s="739"/>
    </row>
    <row r="88" spans="1:13" s="64" customFormat="1" ht="12" customHeight="1">
      <c r="A88" s="718" t="s">
        <v>613</v>
      </c>
      <c r="B88" s="740">
        <v>237.09571953763199</v>
      </c>
      <c r="C88" s="719">
        <v>271.61920077901897</v>
      </c>
      <c r="D88" s="719">
        <v>275.87124248603203</v>
      </c>
      <c r="E88" s="719">
        <v>214.32833707077</v>
      </c>
      <c r="F88" s="740">
        <v>-104.5187355348</v>
      </c>
      <c r="G88" s="719">
        <v>-77.271999999999991</v>
      </c>
      <c r="H88" s="719">
        <v>-93.510032561351991</v>
      </c>
      <c r="I88" s="719">
        <v>-71.937184213400002</v>
      </c>
      <c r="J88" s="716"/>
      <c r="K88" s="738"/>
      <c r="L88" s="739"/>
      <c r="M88" s="739"/>
    </row>
    <row r="89" spans="1:13" s="64" customFormat="1" ht="12" customHeight="1">
      <c r="A89" s="718" t="s">
        <v>614</v>
      </c>
      <c r="B89" s="740">
        <v>347.40334235624005</v>
      </c>
      <c r="C89" s="719">
        <v>332.09408368091903</v>
      </c>
      <c r="D89" s="719">
        <v>77.104419233843998</v>
      </c>
      <c r="E89" s="719">
        <v>77.097981143327999</v>
      </c>
      <c r="F89" s="740">
        <v>-32.86987353</v>
      </c>
      <c r="G89" s="719">
        <v>-53.905999999999999</v>
      </c>
      <c r="H89" s="719">
        <v>-26.746760855280002</v>
      </c>
      <c r="I89" s="719">
        <v>-19.037493213599998</v>
      </c>
      <c r="J89" s="716"/>
      <c r="K89" s="738"/>
      <c r="L89" s="739"/>
      <c r="M89" s="739"/>
    </row>
    <row r="90" spans="1:13" s="64" customFormat="1" ht="12" customHeight="1">
      <c r="A90" s="718" t="s">
        <v>615</v>
      </c>
      <c r="B90" s="740">
        <v>997.55002564725203</v>
      </c>
      <c r="C90" s="719">
        <v>1024.0174220100801</v>
      </c>
      <c r="D90" s="719">
        <v>935.914767584532</v>
      </c>
      <c r="E90" s="719">
        <v>1066.56926212639</v>
      </c>
      <c r="F90" s="740">
        <v>-600.37055829842006</v>
      </c>
      <c r="G90" s="719">
        <v>-394.73</v>
      </c>
      <c r="H90" s="719">
        <v>-372.79670039468004</v>
      </c>
      <c r="I90" s="719">
        <v>-361.72804157484995</v>
      </c>
      <c r="J90" s="716"/>
      <c r="K90" s="738"/>
      <c r="L90" s="739"/>
      <c r="M90" s="739"/>
    </row>
    <row r="91" spans="1:13" s="64" customFormat="1" ht="12" customHeight="1">
      <c r="A91" s="718" t="s">
        <v>616</v>
      </c>
      <c r="B91" s="740">
        <v>1043.27980470336</v>
      </c>
      <c r="C91" s="719">
        <v>904.34282999999994</v>
      </c>
      <c r="D91" s="719">
        <v>1244.01404</v>
      </c>
      <c r="E91" s="719">
        <v>626.33186999999998</v>
      </c>
      <c r="F91" s="740">
        <v>-219.47493</v>
      </c>
      <c r="G91" s="719">
        <v>-209.185</v>
      </c>
      <c r="H91" s="719">
        <v>-248.35954000000001</v>
      </c>
      <c r="I91" s="719">
        <v>-153.24185</v>
      </c>
      <c r="J91" s="716"/>
      <c r="K91" s="738"/>
      <c r="L91" s="739"/>
      <c r="M91" s="739"/>
    </row>
    <row r="92" spans="1:13" s="64" customFormat="1" ht="12" customHeight="1">
      <c r="A92" s="718" t="s">
        <v>429</v>
      </c>
      <c r="B92" s="740">
        <v>5048.1857723358498</v>
      </c>
      <c r="C92" s="719">
        <v>4830.9967503316202</v>
      </c>
      <c r="D92" s="719">
        <v>4519.1735180731503</v>
      </c>
      <c r="E92" s="719">
        <v>4432.0539126590502</v>
      </c>
      <c r="F92" s="740">
        <v>-528.43272311602993</v>
      </c>
      <c r="G92" s="719">
        <v>-688.57900000000006</v>
      </c>
      <c r="H92" s="719">
        <v>-691.61818888421999</v>
      </c>
      <c r="I92" s="719">
        <v>-647.77287992442791</v>
      </c>
      <c r="J92" s="716"/>
      <c r="K92" s="738"/>
      <c r="L92" s="739"/>
      <c r="M92" s="739"/>
    </row>
    <row r="93" spans="1:13" s="62" customFormat="1" ht="12" customHeight="1">
      <c r="A93" s="721" t="s">
        <v>617</v>
      </c>
      <c r="B93" s="741">
        <v>3538.8617047139101</v>
      </c>
      <c r="C93" s="722">
        <v>3569.4525232068399</v>
      </c>
      <c r="D93" s="722">
        <v>4688.9035791945907</v>
      </c>
      <c r="E93" s="722">
        <v>5025.2243537140002</v>
      </c>
      <c r="F93" s="741">
        <v>-1209.96126196965</v>
      </c>
      <c r="G93" s="722">
        <v>-1156.5340000000001</v>
      </c>
      <c r="H93" s="722">
        <v>-1066.4429905385</v>
      </c>
      <c r="I93" s="722">
        <v>-1097.7081685255</v>
      </c>
      <c r="J93" s="716"/>
      <c r="K93" s="738"/>
      <c r="L93" s="739"/>
      <c r="M93" s="739"/>
    </row>
    <row r="94" spans="1:13" s="62" customFormat="1" ht="12" customHeight="1">
      <c r="A94" s="724" t="s">
        <v>488</v>
      </c>
      <c r="B94" s="744">
        <v>28112.663379127098</v>
      </c>
      <c r="C94" s="725">
        <v>27664.880194623292</v>
      </c>
      <c r="D94" s="725">
        <v>30693.367529777923</v>
      </c>
      <c r="E94" s="725">
        <v>31624.783797981276</v>
      </c>
      <c r="F94" s="744">
        <v>-6534.5886377045581</v>
      </c>
      <c r="G94" s="725">
        <v>-6651.7660000000014</v>
      </c>
      <c r="H94" s="725">
        <v>-6748.4301477126137</v>
      </c>
      <c r="I94" s="725">
        <v>-6494.5354876737001</v>
      </c>
      <c r="J94" s="708"/>
      <c r="K94" s="742"/>
      <c r="L94" s="743"/>
      <c r="M94" s="743"/>
    </row>
    <row r="95" spans="1:13" s="23" customFormat="1" ht="12.75" customHeight="1">
      <c r="A95" s="197"/>
      <c r="B95" s="408"/>
      <c r="C95" s="408"/>
      <c r="D95" s="408"/>
      <c r="E95" s="408"/>
      <c r="F95" s="444"/>
      <c r="G95" s="708"/>
      <c r="H95" s="742"/>
      <c r="I95" s="742"/>
      <c r="J95" s="742"/>
      <c r="K95" s="750"/>
    </row>
    <row r="96" spans="1:13" s="23" customFormat="1" ht="22.5" customHeight="1">
      <c r="A96" s="197"/>
      <c r="B96" s="408"/>
      <c r="C96" s="408"/>
      <c r="D96" s="408"/>
      <c r="E96" s="408"/>
      <c r="F96" s="408"/>
      <c r="G96" s="408"/>
      <c r="H96" s="408"/>
      <c r="I96" s="408"/>
      <c r="J96" s="408"/>
      <c r="K96" s="444"/>
    </row>
    <row r="97" spans="1:13" s="24" customFormat="1" ht="34.5" customHeight="1">
      <c r="A97" s="1815" t="s">
        <v>622</v>
      </c>
      <c r="B97" s="1815"/>
      <c r="C97" s="1815"/>
      <c r="D97" s="1815"/>
      <c r="E97" s="1815"/>
      <c r="F97" s="1815"/>
      <c r="G97" s="1815"/>
      <c r="H97" s="1815"/>
      <c r="I97" s="1815"/>
      <c r="J97" s="1815"/>
      <c r="K97" s="385"/>
    </row>
    <row r="98" spans="1:13" s="62" customFormat="1" ht="12" customHeight="1">
      <c r="A98" s="718"/>
      <c r="B98" s="751"/>
      <c r="C98" s="751"/>
      <c r="D98" s="751"/>
      <c r="E98" s="751"/>
      <c r="F98" s="751"/>
      <c r="G98" s="752"/>
      <c r="H98" s="752"/>
      <c r="I98" s="708"/>
      <c r="J98" s="708"/>
      <c r="K98" s="708"/>
    </row>
    <row r="99" spans="1:13" s="62" customFormat="1" ht="24" customHeight="1">
      <c r="A99" s="1781" t="s">
        <v>596</v>
      </c>
      <c r="B99" s="1781"/>
      <c r="C99" s="1781"/>
      <c r="D99" s="1781"/>
      <c r="E99" s="1781"/>
      <c r="F99" s="1781"/>
      <c r="G99" s="1781"/>
      <c r="H99" s="1781"/>
      <c r="I99" s="1781"/>
      <c r="J99" s="1781"/>
      <c r="K99" s="708"/>
    </row>
    <row r="100" spans="1:13" s="27" customFormat="1" ht="12.75" customHeight="1">
      <c r="A100" s="447"/>
      <c r="B100" s="753"/>
      <c r="C100" s="753"/>
      <c r="D100" s="753"/>
      <c r="E100" s="753"/>
      <c r="F100" s="753"/>
      <c r="G100" s="447"/>
      <c r="H100" s="447"/>
      <c r="I100" s="447"/>
      <c r="J100" s="447"/>
      <c r="K100" s="447"/>
    </row>
    <row r="101" spans="1:13" s="62" customFormat="1" ht="12" customHeight="1">
      <c r="A101" s="219" t="s">
        <v>213</v>
      </c>
      <c r="B101" s="387" t="s">
        <v>214</v>
      </c>
      <c r="C101" s="388" t="s">
        <v>215</v>
      </c>
      <c r="D101" s="388" t="s">
        <v>216</v>
      </c>
      <c r="E101" s="388" t="s">
        <v>217</v>
      </c>
      <c r="F101" s="388" t="s">
        <v>218</v>
      </c>
      <c r="G101" s="388" t="s">
        <v>219</v>
      </c>
      <c r="H101" s="388" t="s">
        <v>220</v>
      </c>
      <c r="I101" s="388" t="s">
        <v>221</v>
      </c>
      <c r="J101" s="388" t="s">
        <v>222</v>
      </c>
      <c r="K101" s="653"/>
    </row>
    <row r="102" spans="1:13" s="64" customFormat="1" ht="12" customHeight="1">
      <c r="A102" s="737" t="s">
        <v>623</v>
      </c>
      <c r="B102" s="1484">
        <v>2736898.4915046697</v>
      </c>
      <c r="C102" s="1481">
        <v>2645775.6845046696</v>
      </c>
      <c r="D102" s="1481">
        <v>2687914.8275046702</v>
      </c>
      <c r="E102" s="1481">
        <v>2643248</v>
      </c>
      <c r="F102" s="1481">
        <v>2569612</v>
      </c>
      <c r="G102" s="1481">
        <v>2446557</v>
      </c>
      <c r="H102" s="1481">
        <v>2418090</v>
      </c>
      <c r="I102" s="1481">
        <v>2399863.7090656697</v>
      </c>
      <c r="J102" s="1481">
        <v>2348697.2670656694</v>
      </c>
      <c r="K102" s="738"/>
    </row>
    <row r="103" spans="1:13" s="64" customFormat="1" ht="12" customHeight="1">
      <c r="A103" s="718" t="s">
        <v>624</v>
      </c>
      <c r="B103" s="740">
        <v>226661.12699999998</v>
      </c>
      <c r="C103" s="719">
        <v>231343.87300000002</v>
      </c>
      <c r="D103" s="719">
        <v>206414.11199999991</v>
      </c>
      <c r="E103" s="719">
        <v>214788</v>
      </c>
      <c r="F103" s="719">
        <v>250856</v>
      </c>
      <c r="G103" s="719">
        <v>231076</v>
      </c>
      <c r="H103" s="719">
        <v>239007</v>
      </c>
      <c r="I103" s="719">
        <v>251770.63903899991</v>
      </c>
      <c r="J103" s="719">
        <v>262534.89300000004</v>
      </c>
      <c r="K103" s="738"/>
    </row>
    <row r="104" spans="1:13" s="64" customFormat="1" ht="12" customHeight="1">
      <c r="A104" s="718" t="s">
        <v>625</v>
      </c>
      <c r="B104" s="740">
        <v>-192594</v>
      </c>
      <c r="C104" s="719">
        <v>-168784</v>
      </c>
      <c r="D104" s="719">
        <v>-228888</v>
      </c>
      <c r="E104" s="719">
        <v>-184929.75899999999</v>
      </c>
      <c r="F104" s="719">
        <v>-201673</v>
      </c>
      <c r="G104" s="719">
        <v>-206909</v>
      </c>
      <c r="H104" s="719">
        <v>-207968</v>
      </c>
      <c r="I104" s="719">
        <v>-233005.28403899999</v>
      </c>
      <c r="J104" s="719">
        <v>-217484.87799999997</v>
      </c>
      <c r="K104" s="738"/>
    </row>
    <row r="105" spans="1:13" s="64" customFormat="1" ht="12" customHeight="1">
      <c r="A105" s="718" t="s">
        <v>626</v>
      </c>
      <c r="B105" s="740">
        <v>0</v>
      </c>
      <c r="C105" s="719">
        <v>0</v>
      </c>
      <c r="D105" s="719"/>
      <c r="E105" s="719">
        <v>0</v>
      </c>
      <c r="F105" s="719"/>
      <c r="G105" s="719">
        <v>109825</v>
      </c>
      <c r="H105" s="719"/>
      <c r="I105" s="719"/>
      <c r="J105" s="719"/>
      <c r="K105" s="738"/>
    </row>
    <row r="106" spans="1:13" s="64" customFormat="1" ht="12" customHeight="1">
      <c r="A106" s="718" t="s">
        <v>482</v>
      </c>
      <c r="B106" s="740">
        <v>4499.0660000000007</v>
      </c>
      <c r="C106" s="719">
        <v>28560.933999999997</v>
      </c>
      <c r="D106" s="719">
        <v>-19666.828000000001</v>
      </c>
      <c r="E106" s="719">
        <v>14810.684000000001</v>
      </c>
      <c r="F106" s="719">
        <v>24453</v>
      </c>
      <c r="G106" s="719">
        <v>-10937</v>
      </c>
      <c r="H106" s="719">
        <v>-2573</v>
      </c>
      <c r="I106" s="719">
        <v>-538.25600000000099</v>
      </c>
      <c r="J106" s="719">
        <v>6116.4269999999988</v>
      </c>
      <c r="K106" s="738"/>
    </row>
    <row r="107" spans="1:13" s="64" customFormat="1" ht="12" customHeight="1">
      <c r="A107" s="718" t="s">
        <v>431</v>
      </c>
      <c r="B107" s="740">
        <v>-719</v>
      </c>
      <c r="C107" s="719"/>
      <c r="D107" s="719"/>
      <c r="E107" s="719"/>
      <c r="F107" s="719"/>
      <c r="G107" s="719"/>
      <c r="H107" s="719"/>
      <c r="I107" s="719"/>
      <c r="J107" s="719">
        <v>0</v>
      </c>
      <c r="K107" s="738"/>
    </row>
    <row r="108" spans="1:13" s="62" customFormat="1" ht="12" customHeight="1">
      <c r="A108" s="1485" t="s">
        <v>627</v>
      </c>
      <c r="B108" s="754">
        <v>2774743.6845046696</v>
      </c>
      <c r="C108" s="755">
        <v>2736899</v>
      </c>
      <c r="D108" s="755">
        <v>2645775.6845046696</v>
      </c>
      <c r="E108" s="755">
        <v>2687915</v>
      </c>
      <c r="F108" s="755">
        <v>2643248</v>
      </c>
      <c r="G108" s="755">
        <v>2569612</v>
      </c>
      <c r="H108" s="755">
        <v>2446557</v>
      </c>
      <c r="I108" s="755">
        <v>2418090</v>
      </c>
      <c r="J108" s="755">
        <v>2399863.7090656697</v>
      </c>
      <c r="K108" s="742"/>
      <c r="L108" s="756"/>
    </row>
    <row r="109" spans="1:13" s="62" customFormat="1" ht="12" customHeight="1">
      <c r="A109" s="718"/>
      <c r="B109" s="751"/>
      <c r="C109" s="751"/>
      <c r="D109" s="751"/>
      <c r="E109" s="751"/>
      <c r="F109" s="751"/>
      <c r="G109" s="752"/>
      <c r="H109" s="752"/>
      <c r="I109" s="752"/>
      <c r="J109" s="752"/>
      <c r="K109" s="708"/>
    </row>
    <row r="110" spans="1:13" s="63" customFormat="1" ht="12.75" customHeight="1">
      <c r="A110" s="240" t="s">
        <v>628</v>
      </c>
      <c r="B110" s="710"/>
      <c r="C110" s="710"/>
      <c r="D110" s="710"/>
      <c r="E110" s="710"/>
      <c r="F110" s="710"/>
      <c r="G110" s="711"/>
      <c r="H110" s="711"/>
      <c r="I110" s="711"/>
      <c r="J110" s="711"/>
      <c r="K110" s="711"/>
      <c r="M110" s="287"/>
    </row>
    <row r="111" spans="1:13" s="25" customFormat="1" ht="4.3499999999999996" customHeight="1">
      <c r="A111" s="386"/>
      <c r="B111" s="709"/>
      <c r="C111" s="709"/>
      <c r="D111" s="709"/>
      <c r="E111" s="709"/>
      <c r="F111" s="709"/>
      <c r="G111" s="386"/>
      <c r="H111" s="386"/>
      <c r="I111" s="386"/>
      <c r="J111" s="386"/>
      <c r="K111" s="386"/>
    </row>
    <row r="112" spans="1:13" s="62" customFormat="1" ht="12" customHeight="1">
      <c r="A112" s="219" t="s">
        <v>213</v>
      </c>
      <c r="B112" s="387" t="s">
        <v>214</v>
      </c>
      <c r="C112" s="388" t="s">
        <v>215</v>
      </c>
      <c r="D112" s="388" t="s">
        <v>216</v>
      </c>
      <c r="E112" s="388" t="s">
        <v>217</v>
      </c>
      <c r="F112" s="388" t="s">
        <v>218</v>
      </c>
      <c r="G112" s="388" t="s">
        <v>219</v>
      </c>
      <c r="H112" s="388" t="s">
        <v>220</v>
      </c>
      <c r="I112" s="388" t="s">
        <v>221</v>
      </c>
      <c r="J112" s="388" t="s">
        <v>222</v>
      </c>
      <c r="K112" s="653"/>
    </row>
    <row r="113" spans="1:11" s="64" customFormat="1" ht="12" customHeight="1">
      <c r="A113" s="737" t="s">
        <v>623</v>
      </c>
      <c r="B113" s="1484">
        <v>2527907.605536906</v>
      </c>
      <c r="C113" s="1481">
        <v>2436683.0095369061</v>
      </c>
      <c r="D113" s="1481">
        <v>2491066.1675369064</v>
      </c>
      <c r="E113" s="1481">
        <v>2451553.3935369062</v>
      </c>
      <c r="F113" s="1481">
        <v>2392596</v>
      </c>
      <c r="G113" s="1481">
        <v>2268620</v>
      </c>
      <c r="H113" s="1481">
        <v>2223397</v>
      </c>
      <c r="I113" s="1481">
        <v>2206175.4165369063</v>
      </c>
      <c r="J113" s="1481">
        <v>2149878.8625369063</v>
      </c>
      <c r="K113" s="738"/>
    </row>
    <row r="114" spans="1:11" s="64" customFormat="1" ht="12" customHeight="1">
      <c r="A114" s="718" t="s">
        <v>629</v>
      </c>
      <c r="B114" s="740">
        <v>27781.125</v>
      </c>
      <c r="C114" s="719">
        <v>29525.875</v>
      </c>
      <c r="D114" s="719">
        <v>29763.482999999989</v>
      </c>
      <c r="E114" s="719">
        <v>27760.562000000009</v>
      </c>
      <c r="F114" s="719">
        <v>38314</v>
      </c>
      <c r="G114" s="719">
        <v>24486</v>
      </c>
      <c r="H114" s="719">
        <v>39371</v>
      </c>
      <c r="I114" s="719">
        <v>23830.416999999987</v>
      </c>
      <c r="J114" s="719">
        <v>18060.417000000001</v>
      </c>
      <c r="K114" s="738"/>
    </row>
    <row r="115" spans="1:11" s="64" customFormat="1" ht="12" customHeight="1">
      <c r="A115" s="718" t="s">
        <v>630</v>
      </c>
      <c r="B115" s="740">
        <v>-37465.589</v>
      </c>
      <c r="C115" s="719">
        <v>-36687.411</v>
      </c>
      <c r="D115" s="719">
        <v>-63491.13499999998</v>
      </c>
      <c r="E115" s="719">
        <v>-40226.962</v>
      </c>
      <c r="F115" s="719">
        <v>-52388</v>
      </c>
      <c r="G115" s="719">
        <v>-37628</v>
      </c>
      <c r="H115" s="719">
        <v>-37972</v>
      </c>
      <c r="I115" s="719">
        <v>-31718.564000000006</v>
      </c>
      <c r="J115" s="719">
        <v>-29333.667000000001</v>
      </c>
      <c r="K115" s="738"/>
    </row>
    <row r="116" spans="1:11" s="64" customFormat="1" ht="12" customHeight="1">
      <c r="A116" s="718" t="s">
        <v>631</v>
      </c>
      <c r="B116" s="740">
        <v>-920.596</v>
      </c>
      <c r="C116" s="719">
        <v>-884.404</v>
      </c>
      <c r="D116" s="719">
        <v>-1723.8890000000001</v>
      </c>
      <c r="E116" s="719">
        <v>-824.35199999999986</v>
      </c>
      <c r="F116" s="719">
        <v>-700</v>
      </c>
      <c r="G116" s="719">
        <v>-490</v>
      </c>
      <c r="H116" s="719">
        <v>-1068</v>
      </c>
      <c r="I116" s="719">
        <v>-924.79799999999977</v>
      </c>
      <c r="J116" s="719">
        <v>-279.601</v>
      </c>
      <c r="K116" s="738"/>
    </row>
    <row r="117" spans="1:11" s="64" customFormat="1" ht="12" customHeight="1">
      <c r="A117" s="718" t="s">
        <v>624</v>
      </c>
      <c r="B117" s="740">
        <v>220421.45799999998</v>
      </c>
      <c r="C117" s="719">
        <v>226183.54200000002</v>
      </c>
      <c r="D117" s="719">
        <v>201877.05199999988</v>
      </c>
      <c r="E117" s="719">
        <v>211042</v>
      </c>
      <c r="F117" s="719">
        <v>245653</v>
      </c>
      <c r="G117" s="719">
        <v>230078</v>
      </c>
      <c r="H117" s="719">
        <v>236978</v>
      </c>
      <c r="I117" s="719">
        <v>250714.31499999992</v>
      </c>
      <c r="J117" s="719">
        <v>259309.226</v>
      </c>
      <c r="K117" s="738"/>
    </row>
    <row r="118" spans="1:11" s="64" customFormat="1" ht="12" customHeight="1">
      <c r="A118" s="718" t="s">
        <v>625</v>
      </c>
      <c r="B118" s="740">
        <v>-177070</v>
      </c>
      <c r="C118" s="719">
        <v>-153579</v>
      </c>
      <c r="D118" s="719">
        <v>-202266</v>
      </c>
      <c r="E118" s="719">
        <v>-171986.74400000001</v>
      </c>
      <c r="F118" s="719">
        <v>-194091</v>
      </c>
      <c r="G118" s="719">
        <v>-188129</v>
      </c>
      <c r="H118" s="719">
        <v>-189679</v>
      </c>
      <c r="I118" s="719">
        <v>-224060.14600000001</v>
      </c>
      <c r="J118" s="719">
        <v>-197029.98599999998</v>
      </c>
      <c r="K118" s="738"/>
    </row>
    <row r="119" spans="1:11" s="64" customFormat="1" ht="12" customHeight="1">
      <c r="A119" s="718" t="s">
        <v>626</v>
      </c>
      <c r="B119" s="740">
        <v>0</v>
      </c>
      <c r="C119" s="719">
        <v>0</v>
      </c>
      <c r="D119" s="719"/>
      <c r="E119" s="719">
        <v>0</v>
      </c>
      <c r="F119" s="719"/>
      <c r="G119" s="719">
        <v>105690</v>
      </c>
      <c r="H119" s="719"/>
      <c r="I119" s="719"/>
      <c r="J119" s="719"/>
      <c r="K119" s="738"/>
    </row>
    <row r="120" spans="1:11" s="64" customFormat="1" ht="12" customHeight="1">
      <c r="A120" s="718" t="s">
        <v>482</v>
      </c>
      <c r="B120" s="740">
        <v>4123.0060000000012</v>
      </c>
      <c r="C120" s="719">
        <v>26664.993999999999</v>
      </c>
      <c r="D120" s="719">
        <v>-18544.595000000001</v>
      </c>
      <c r="E120" s="719">
        <v>13749.255000000001</v>
      </c>
      <c r="F120" s="719">
        <v>22168</v>
      </c>
      <c r="G120" s="719">
        <v>-10030</v>
      </c>
      <c r="H120" s="719">
        <v>-2405</v>
      </c>
      <c r="I120" s="719">
        <v>-618.04000000000087</v>
      </c>
      <c r="J120" s="719">
        <v>5569.1649999999991</v>
      </c>
      <c r="K120" s="738"/>
    </row>
    <row r="121" spans="1:11" s="64" customFormat="1" ht="12" customHeight="1">
      <c r="A121" s="718" t="s">
        <v>632</v>
      </c>
      <c r="B121" s="740">
        <v>-362</v>
      </c>
      <c r="C121" s="719"/>
      <c r="D121" s="719"/>
      <c r="E121" s="719"/>
      <c r="F121" s="719"/>
      <c r="G121" s="719"/>
      <c r="H121" s="719"/>
      <c r="I121" s="719">
        <v>0</v>
      </c>
      <c r="J121" s="719">
        <v>0</v>
      </c>
      <c r="K121" s="738"/>
    </row>
    <row r="122" spans="1:11" s="62" customFormat="1" ht="12" customHeight="1">
      <c r="A122" s="1485" t="s">
        <v>627</v>
      </c>
      <c r="B122" s="754">
        <v>2564413.0095369061</v>
      </c>
      <c r="C122" s="755">
        <v>2527907.7195369061</v>
      </c>
      <c r="D122" s="755">
        <v>2436683.0095369061</v>
      </c>
      <c r="E122" s="755">
        <v>2491066</v>
      </c>
      <c r="F122" s="755">
        <v>2451553</v>
      </c>
      <c r="G122" s="755">
        <v>2392596</v>
      </c>
      <c r="H122" s="755">
        <v>2268620</v>
      </c>
      <c r="I122" s="755">
        <v>2223397</v>
      </c>
      <c r="J122" s="755">
        <v>2206175.4165369063</v>
      </c>
      <c r="K122" s="742"/>
    </row>
    <row r="123" spans="1:11" s="62" customFormat="1" ht="12" customHeight="1">
      <c r="A123" s="718"/>
      <c r="B123" s="751"/>
      <c r="C123" s="751"/>
      <c r="D123" s="751"/>
      <c r="E123" s="751"/>
      <c r="F123" s="751"/>
      <c r="G123" s="751"/>
      <c r="H123" s="751"/>
      <c r="I123" s="751"/>
      <c r="J123" s="751"/>
      <c r="K123" s="708"/>
    </row>
    <row r="124" spans="1:11" s="63" customFormat="1" ht="12.75" customHeight="1">
      <c r="A124" s="240" t="s">
        <v>633</v>
      </c>
      <c r="B124" s="710"/>
      <c r="C124" s="710"/>
      <c r="D124" s="710"/>
      <c r="E124" s="710"/>
      <c r="F124" s="710"/>
      <c r="G124" s="710"/>
      <c r="H124" s="710"/>
      <c r="I124" s="710"/>
      <c r="J124" s="710"/>
      <c r="K124" s="711"/>
    </row>
    <row r="125" spans="1:11" s="25" customFormat="1" ht="4.3499999999999996" customHeight="1">
      <c r="A125" s="386"/>
      <c r="B125" s="709"/>
      <c r="C125" s="709"/>
      <c r="D125" s="709"/>
      <c r="E125" s="709"/>
      <c r="F125" s="709"/>
      <c r="G125" s="709"/>
      <c r="H125" s="709"/>
      <c r="I125" s="709"/>
      <c r="J125" s="709"/>
      <c r="K125" s="386"/>
    </row>
    <row r="126" spans="1:11" s="62" customFormat="1" ht="12" customHeight="1">
      <c r="A126" s="219" t="s">
        <v>213</v>
      </c>
      <c r="B126" s="387" t="s">
        <v>214</v>
      </c>
      <c r="C126" s="388" t="s">
        <v>215</v>
      </c>
      <c r="D126" s="388" t="s">
        <v>216</v>
      </c>
      <c r="E126" s="388" t="s">
        <v>217</v>
      </c>
      <c r="F126" s="388" t="s">
        <v>218</v>
      </c>
      <c r="G126" s="388" t="s">
        <v>219</v>
      </c>
      <c r="H126" s="388" t="s">
        <v>220</v>
      </c>
      <c r="I126" s="388" t="s">
        <v>221</v>
      </c>
      <c r="J126" s="388" t="s">
        <v>222</v>
      </c>
      <c r="K126" s="653"/>
    </row>
    <row r="127" spans="1:11" s="64" customFormat="1" ht="12" customHeight="1">
      <c r="A127" s="737" t="s">
        <v>623</v>
      </c>
      <c r="B127" s="1484">
        <v>181325.95567667551</v>
      </c>
      <c r="C127" s="1481">
        <v>178400.10667667552</v>
      </c>
      <c r="D127" s="1481">
        <v>165223.70067667551</v>
      </c>
      <c r="E127" s="1481">
        <v>157469.32867667548</v>
      </c>
      <c r="F127" s="1481">
        <v>144602</v>
      </c>
      <c r="G127" s="1481">
        <v>142154</v>
      </c>
      <c r="H127" s="1481">
        <v>156559</v>
      </c>
      <c r="I127" s="1481">
        <v>157109.76367667544</v>
      </c>
      <c r="J127" s="1481">
        <v>159451.18267667547</v>
      </c>
      <c r="K127" s="738"/>
    </row>
    <row r="128" spans="1:11" s="64" customFormat="1" ht="12" customHeight="1">
      <c r="A128" s="718" t="s">
        <v>634</v>
      </c>
      <c r="B128" s="740">
        <v>-26518.725999999999</v>
      </c>
      <c r="C128" s="719">
        <v>-27122.274000000001</v>
      </c>
      <c r="D128" s="719">
        <v>-27930.987999999998</v>
      </c>
      <c r="E128" s="719">
        <v>-25925.777000000002</v>
      </c>
      <c r="F128" s="719">
        <v>-36789</v>
      </c>
      <c r="G128" s="719">
        <v>-23211</v>
      </c>
      <c r="H128" s="719">
        <v>-38208</v>
      </c>
      <c r="I128" s="719">
        <v>-23483.609000000011</v>
      </c>
      <c r="J128" s="719">
        <v>-16690.574000000001</v>
      </c>
      <c r="K128" s="738"/>
    </row>
    <row r="129" spans="1:11" s="64" customFormat="1" ht="12" customHeight="1">
      <c r="A129" s="718" t="s">
        <v>635</v>
      </c>
      <c r="B129" s="740">
        <v>38089.138999999996</v>
      </c>
      <c r="C129" s="719">
        <v>38267.861000000004</v>
      </c>
      <c r="D129" s="719">
        <v>63927.147999999979</v>
      </c>
      <c r="E129" s="719">
        <v>41570.703000000016</v>
      </c>
      <c r="F129" s="719">
        <v>52722</v>
      </c>
      <c r="G129" s="719">
        <v>38423</v>
      </c>
      <c r="H129" s="719">
        <v>39055</v>
      </c>
      <c r="I129" s="719">
        <v>31923.464999999997</v>
      </c>
      <c r="J129" s="719">
        <v>30916.715</v>
      </c>
      <c r="K129" s="738"/>
    </row>
    <row r="130" spans="1:11" s="64" customFormat="1" ht="12" customHeight="1">
      <c r="A130" s="718" t="s">
        <v>631</v>
      </c>
      <c r="B130" s="740">
        <v>-2838.1859999999997</v>
      </c>
      <c r="C130" s="719">
        <v>-1824.8140000000001</v>
      </c>
      <c r="D130" s="719">
        <v>-2134.4029999999998</v>
      </c>
      <c r="E130" s="719">
        <v>-1540.9629999999997</v>
      </c>
      <c r="F130" s="719">
        <v>-678</v>
      </c>
      <c r="G130" s="719">
        <v>-1186</v>
      </c>
      <c r="H130" s="719">
        <v>-945</v>
      </c>
      <c r="I130" s="719">
        <v>-1584.011</v>
      </c>
      <c r="J130" s="719">
        <v>-3319.7759999999998</v>
      </c>
      <c r="K130" s="738"/>
    </row>
    <row r="131" spans="1:11" s="64" customFormat="1" ht="12" customHeight="1">
      <c r="A131" s="718" t="s">
        <v>624</v>
      </c>
      <c r="B131" s="740">
        <v>5565.634</v>
      </c>
      <c r="C131" s="719">
        <v>4060.366</v>
      </c>
      <c r="D131" s="719">
        <v>3587.1209999999992</v>
      </c>
      <c r="E131" s="719">
        <v>1513.8860000000013</v>
      </c>
      <c r="F131" s="719">
        <v>5203</v>
      </c>
      <c r="G131" s="719"/>
      <c r="H131" s="719">
        <v>998</v>
      </c>
      <c r="I131" s="719">
        <v>1616.0880000000006</v>
      </c>
      <c r="J131" s="719">
        <v>3196.5120000000002</v>
      </c>
      <c r="K131" s="738"/>
    </row>
    <row r="132" spans="1:11" s="64" customFormat="1" ht="12" customHeight="1">
      <c r="A132" s="718" t="s">
        <v>625</v>
      </c>
      <c r="B132" s="740">
        <v>-13382</v>
      </c>
      <c r="C132" s="719">
        <v>-12117</v>
      </c>
      <c r="D132" s="719">
        <v>-23283</v>
      </c>
      <c r="E132" s="719">
        <v>-8812.752999999997</v>
      </c>
      <c r="F132" s="719">
        <v>-9718</v>
      </c>
      <c r="G132" s="719">
        <v>-14064</v>
      </c>
      <c r="H132" s="719">
        <v>-15131</v>
      </c>
      <c r="I132" s="719">
        <v>-9061.364999999998</v>
      </c>
      <c r="J132" s="719">
        <v>-16976.334999999999</v>
      </c>
      <c r="K132" s="738"/>
    </row>
    <row r="133" spans="1:11" s="64" customFormat="1" ht="12" customHeight="1">
      <c r="A133" s="718" t="s">
        <v>626</v>
      </c>
      <c r="B133" s="740">
        <v>0</v>
      </c>
      <c r="C133" s="719">
        <v>0</v>
      </c>
      <c r="D133" s="719"/>
      <c r="E133" s="719">
        <v>0</v>
      </c>
      <c r="F133" s="719"/>
      <c r="G133" s="719">
        <v>3309</v>
      </c>
      <c r="H133" s="719"/>
      <c r="I133" s="719"/>
      <c r="J133" s="719"/>
      <c r="K133" s="738"/>
    </row>
    <row r="134" spans="1:11" s="64" customFormat="1" ht="12" customHeight="1">
      <c r="A134" s="718" t="s">
        <v>482</v>
      </c>
      <c r="B134" s="740">
        <v>320.28999999999996</v>
      </c>
      <c r="C134" s="719">
        <v>1660.71</v>
      </c>
      <c r="D134" s="719">
        <v>-989.88100000000031</v>
      </c>
      <c r="E134" s="719">
        <v>950.27600000000029</v>
      </c>
      <c r="F134" s="719">
        <v>2126</v>
      </c>
      <c r="G134" s="719">
        <v>-821</v>
      </c>
      <c r="H134" s="719">
        <v>-173</v>
      </c>
      <c r="I134" s="719">
        <v>37.690999999999917</v>
      </c>
      <c r="J134" s="719">
        <v>532.03899999999999</v>
      </c>
      <c r="K134" s="738"/>
    </row>
    <row r="135" spans="1:11" s="64" customFormat="1" ht="12" customHeight="1">
      <c r="A135" s="718" t="s">
        <v>632</v>
      </c>
      <c r="B135" s="740">
        <v>-342</v>
      </c>
      <c r="C135" s="719"/>
      <c r="D135" s="719"/>
      <c r="E135" s="719"/>
      <c r="F135" s="719"/>
      <c r="G135" s="719"/>
      <c r="H135" s="719"/>
      <c r="I135" s="719"/>
      <c r="J135" s="719">
        <v>0</v>
      </c>
      <c r="K135" s="738"/>
    </row>
    <row r="136" spans="1:11" s="62" customFormat="1" ht="12" customHeight="1">
      <c r="A136" s="1485" t="s">
        <v>627</v>
      </c>
      <c r="B136" s="754">
        <v>182218.10667667552</v>
      </c>
      <c r="C136" s="755">
        <v>181326.15467667551</v>
      </c>
      <c r="D136" s="755">
        <v>178400.10667667552</v>
      </c>
      <c r="E136" s="755">
        <v>165224</v>
      </c>
      <c r="F136" s="755">
        <v>157469</v>
      </c>
      <c r="G136" s="755">
        <v>144602</v>
      </c>
      <c r="H136" s="755">
        <v>142154</v>
      </c>
      <c r="I136" s="755">
        <v>156559</v>
      </c>
      <c r="J136" s="755">
        <v>157109.76367667544</v>
      </c>
      <c r="K136" s="742"/>
    </row>
    <row r="137" spans="1:11" s="62" customFormat="1" ht="12" customHeight="1">
      <c r="A137" s="1719" t="s">
        <v>636</v>
      </c>
      <c r="B137" s="751"/>
      <c r="C137" s="751"/>
      <c r="D137" s="751"/>
      <c r="E137" s="751"/>
      <c r="F137" s="751"/>
      <c r="G137" s="751"/>
      <c r="H137" s="751"/>
      <c r="I137" s="751"/>
      <c r="J137" s="751"/>
      <c r="K137" s="708"/>
    </row>
    <row r="138" spans="1:11" s="63" customFormat="1" ht="12.75" customHeight="1">
      <c r="A138" s="240" t="s">
        <v>637</v>
      </c>
      <c r="B138" s="710"/>
      <c r="C138" s="710"/>
      <c r="D138" s="710"/>
      <c r="E138" s="710"/>
      <c r="F138" s="710"/>
      <c r="G138" s="710"/>
      <c r="H138" s="710"/>
      <c r="I138" s="710"/>
      <c r="J138" s="710"/>
      <c r="K138" s="711"/>
    </row>
    <row r="139" spans="1:11" s="25" customFormat="1" ht="4.3499999999999996" customHeight="1">
      <c r="A139" s="386"/>
      <c r="B139" s="709"/>
      <c r="C139" s="709"/>
      <c r="D139" s="709"/>
      <c r="E139" s="709"/>
      <c r="F139" s="709"/>
      <c r="G139" s="709"/>
      <c r="H139" s="709"/>
      <c r="I139" s="709"/>
      <c r="J139" s="709"/>
      <c r="K139" s="386"/>
    </row>
    <row r="140" spans="1:11" s="62" customFormat="1" ht="12" customHeight="1">
      <c r="A140" s="219" t="s">
        <v>213</v>
      </c>
      <c r="B140" s="387" t="s">
        <v>214</v>
      </c>
      <c r="C140" s="388" t="s">
        <v>215</v>
      </c>
      <c r="D140" s="388" t="s">
        <v>216</v>
      </c>
      <c r="E140" s="388" t="s">
        <v>217</v>
      </c>
      <c r="F140" s="388" t="s">
        <v>218</v>
      </c>
      <c r="G140" s="388" t="s">
        <v>219</v>
      </c>
      <c r="H140" s="388" t="s">
        <v>220</v>
      </c>
      <c r="I140" s="388" t="s">
        <v>221</v>
      </c>
      <c r="J140" s="388" t="s">
        <v>222</v>
      </c>
      <c r="K140" s="653"/>
    </row>
    <row r="141" spans="1:11" s="64" customFormat="1" ht="12" customHeight="1">
      <c r="A141" s="737" t="s">
        <v>623</v>
      </c>
      <c r="B141" s="1484">
        <v>27664.945291087202</v>
      </c>
      <c r="C141" s="1481">
        <v>30692.585291087202</v>
      </c>
      <c r="D141" s="1481">
        <v>31624.973291087201</v>
      </c>
      <c r="E141" s="1481">
        <v>34227.311291087201</v>
      </c>
      <c r="F141" s="1481">
        <v>32414</v>
      </c>
      <c r="G141" s="1481">
        <v>35783</v>
      </c>
      <c r="H141" s="1481">
        <v>38135</v>
      </c>
      <c r="I141" s="1481">
        <v>36578.551852087192</v>
      </c>
      <c r="J141" s="1481">
        <v>39367.240852087198</v>
      </c>
      <c r="K141" s="738"/>
    </row>
    <row r="142" spans="1:11" s="64" customFormat="1" ht="12" customHeight="1">
      <c r="A142" s="718" t="s">
        <v>634</v>
      </c>
      <c r="B142" s="740">
        <v>-1262.3989999999999</v>
      </c>
      <c r="C142" s="719">
        <v>-2403.6010000000001</v>
      </c>
      <c r="D142" s="719">
        <v>-1830.4949999999997</v>
      </c>
      <c r="E142" s="719">
        <v>-1834.7839999999999</v>
      </c>
      <c r="F142" s="719">
        <v>-1525</v>
      </c>
      <c r="G142" s="719">
        <v>-1274</v>
      </c>
      <c r="H142" s="719">
        <v>-1163</v>
      </c>
      <c r="I142" s="719">
        <v>-346.81000000000017</v>
      </c>
      <c r="J142" s="719">
        <v>-1369.8409999999999</v>
      </c>
      <c r="K142" s="738"/>
    </row>
    <row r="143" spans="1:11" s="64" customFormat="1" ht="12" customHeight="1">
      <c r="A143" s="718" t="s">
        <v>630</v>
      </c>
      <c r="B143" s="740">
        <v>-621.548</v>
      </c>
      <c r="C143" s="719">
        <v>-1581.452</v>
      </c>
      <c r="D143" s="719">
        <v>-436.01000000000022</v>
      </c>
      <c r="E143" s="719">
        <v>-1343.7439999999997</v>
      </c>
      <c r="F143" s="719">
        <v>-335</v>
      </c>
      <c r="G143" s="719">
        <v>-795</v>
      </c>
      <c r="H143" s="719">
        <v>-1083</v>
      </c>
      <c r="I143" s="719">
        <v>-204.90400000000005</v>
      </c>
      <c r="J143" s="719">
        <v>-1583.047</v>
      </c>
      <c r="K143" s="738"/>
    </row>
    <row r="144" spans="1:11" s="64" customFormat="1" ht="12" customHeight="1">
      <c r="A144" s="718" t="s">
        <v>638</v>
      </c>
      <c r="B144" s="740">
        <v>3759.7820000000002</v>
      </c>
      <c r="C144" s="719">
        <v>2709.2179999999998</v>
      </c>
      <c r="D144" s="719">
        <v>3859.2920000000004</v>
      </c>
      <c r="E144" s="719">
        <v>2365.3159999999998</v>
      </c>
      <c r="F144" s="719">
        <v>1378</v>
      </c>
      <c r="G144" s="719">
        <v>1676</v>
      </c>
      <c r="H144" s="719">
        <v>2014</v>
      </c>
      <c r="I144" s="719">
        <v>2508.8049999999998</v>
      </c>
      <c r="J144" s="719">
        <v>3599.3779999999997</v>
      </c>
      <c r="K144" s="738"/>
    </row>
    <row r="145" spans="1:16" s="64" customFormat="1" ht="12" customHeight="1">
      <c r="A145" s="718" t="s">
        <v>624</v>
      </c>
      <c r="B145" s="740">
        <v>674.03500000000008</v>
      </c>
      <c r="C145" s="719">
        <v>1099.9649999999999</v>
      </c>
      <c r="D145" s="719">
        <v>949.9389999999994</v>
      </c>
      <c r="E145" s="719">
        <v>2231</v>
      </c>
      <c r="F145" s="719"/>
      <c r="G145" s="719">
        <v>999</v>
      </c>
      <c r="H145" s="719">
        <v>1032</v>
      </c>
      <c r="I145" s="719">
        <v>-559.76396099999988</v>
      </c>
      <c r="J145" s="719">
        <v>29.15500000000003</v>
      </c>
      <c r="K145" s="738"/>
    </row>
    <row r="146" spans="1:16" s="64" customFormat="1" ht="12" customHeight="1">
      <c r="A146" s="718" t="s">
        <v>625</v>
      </c>
      <c r="B146" s="740">
        <v>-2142</v>
      </c>
      <c r="C146" s="719">
        <v>-3088.096</v>
      </c>
      <c r="D146" s="719">
        <v>-3340</v>
      </c>
      <c r="E146" s="719">
        <v>-4130.2619999999997</v>
      </c>
      <c r="F146" s="719">
        <v>2136</v>
      </c>
      <c r="G146" s="719">
        <v>-4715</v>
      </c>
      <c r="H146" s="719">
        <v>-3157</v>
      </c>
      <c r="I146" s="719">
        <v>116.22696099999939</v>
      </c>
      <c r="J146" s="719">
        <v>-3478.5569999999998</v>
      </c>
      <c r="K146" s="738"/>
    </row>
    <row r="147" spans="1:16" s="64" customFormat="1" ht="12" customHeight="1">
      <c r="A147" s="718" t="s">
        <v>626</v>
      </c>
      <c r="B147" s="740">
        <v>0</v>
      </c>
      <c r="C147" s="719">
        <v>0</v>
      </c>
      <c r="D147" s="719"/>
      <c r="E147" s="719">
        <v>0</v>
      </c>
      <c r="F147" s="719"/>
      <c r="G147" s="719">
        <v>826</v>
      </c>
      <c r="H147" s="719"/>
      <c r="I147" s="719"/>
      <c r="J147" s="719"/>
      <c r="K147" s="738"/>
    </row>
    <row r="148" spans="1:16" s="64" customFormat="1" ht="12" customHeight="1">
      <c r="A148" s="718" t="s">
        <v>482</v>
      </c>
      <c r="B148" s="740">
        <v>55.769999999999982</v>
      </c>
      <c r="C148" s="719">
        <v>235.23000000000002</v>
      </c>
      <c r="D148" s="719">
        <v>-132.352</v>
      </c>
      <c r="E148" s="719">
        <v>111.15299999999999</v>
      </c>
      <c r="F148" s="719">
        <v>158</v>
      </c>
      <c r="G148" s="719">
        <v>-85</v>
      </c>
      <c r="H148" s="719">
        <v>6</v>
      </c>
      <c r="I148" s="719">
        <v>42.093000000000004</v>
      </c>
      <c r="J148" s="719">
        <v>15.223000000000003</v>
      </c>
      <c r="K148" s="738"/>
    </row>
    <row r="149" spans="1:16" s="64" customFormat="1" ht="12" customHeight="1">
      <c r="A149" s="718" t="s">
        <v>632</v>
      </c>
      <c r="B149" s="740">
        <v>-15</v>
      </c>
      <c r="C149" s="719">
        <v>0</v>
      </c>
      <c r="D149" s="719"/>
      <c r="E149" s="719"/>
      <c r="F149" s="719"/>
      <c r="G149" s="719"/>
      <c r="H149" s="719"/>
      <c r="I149" s="719"/>
      <c r="J149" s="719">
        <v>0</v>
      </c>
      <c r="K149" s="738"/>
    </row>
    <row r="150" spans="1:16" s="62" customFormat="1" ht="12" customHeight="1">
      <c r="A150" s="1485" t="s">
        <v>639</v>
      </c>
      <c r="B150" s="754">
        <v>28112.585291087202</v>
      </c>
      <c r="C150" s="755">
        <v>27664.849291087201</v>
      </c>
      <c r="D150" s="755">
        <v>30692.585291087202</v>
      </c>
      <c r="E150" s="755">
        <v>31625</v>
      </c>
      <c r="F150" s="755">
        <v>34227</v>
      </c>
      <c r="G150" s="755">
        <v>32414</v>
      </c>
      <c r="H150" s="755">
        <v>35783</v>
      </c>
      <c r="I150" s="755">
        <v>38135</v>
      </c>
      <c r="J150" s="755">
        <v>36578.551852087192</v>
      </c>
      <c r="K150" s="742"/>
    </row>
    <row r="151" spans="1:16" s="62" customFormat="1" ht="6.9" customHeight="1">
      <c r="A151" s="1708"/>
      <c r="B151" s="1711"/>
      <c r="C151" s="1711"/>
      <c r="D151" s="1711"/>
      <c r="E151" s="1711"/>
      <c r="F151" s="1711"/>
      <c r="G151" s="1711"/>
      <c r="H151" s="1711"/>
      <c r="I151" s="1711"/>
      <c r="J151" s="1711"/>
      <c r="K151" s="742"/>
    </row>
    <row r="152" spans="1:16" s="62" customFormat="1" ht="12.75" customHeight="1">
      <c r="A152" s="1825" t="s">
        <v>640</v>
      </c>
      <c r="B152" s="1825"/>
      <c r="C152" s="1825"/>
      <c r="D152" s="1825"/>
      <c r="E152" s="1825"/>
      <c r="F152" s="1825"/>
      <c r="G152" s="1825"/>
      <c r="H152" s="1825"/>
      <c r="I152" s="1825"/>
      <c r="J152" s="1825"/>
      <c r="K152" s="742"/>
    </row>
    <row r="153" spans="1:16" s="66" customFormat="1" ht="12.75" customHeight="1">
      <c r="A153" s="1820"/>
      <c r="B153" s="1820"/>
      <c r="C153" s="1820"/>
      <c r="D153" s="1820"/>
      <c r="E153" s="1820"/>
      <c r="F153" s="1820"/>
      <c r="G153" s="1820"/>
      <c r="H153" s="1820"/>
      <c r="I153" s="1820"/>
      <c r="J153" s="1820"/>
      <c r="K153" s="757"/>
      <c r="L153" s="758"/>
      <c r="M153" s="758"/>
      <c r="N153" s="758"/>
      <c r="O153" s="758"/>
      <c r="P153" s="758"/>
    </row>
    <row r="154" spans="1:16" s="23" customFormat="1" ht="22.5" customHeight="1">
      <c r="A154" s="187"/>
      <c r="B154" s="408"/>
      <c r="C154" s="408"/>
      <c r="D154" s="408"/>
      <c r="E154" s="408"/>
      <c r="F154" s="408"/>
      <c r="G154" s="408"/>
      <c r="H154" s="408"/>
      <c r="I154" s="408"/>
      <c r="J154" s="408"/>
      <c r="K154" s="444"/>
    </row>
    <row r="155" spans="1:16" s="24" customFormat="1" ht="34.5" customHeight="1">
      <c r="A155" s="1815" t="s">
        <v>641</v>
      </c>
      <c r="B155" s="1815"/>
      <c r="C155" s="1815"/>
      <c r="D155" s="1815"/>
      <c r="E155" s="1815"/>
      <c r="F155" s="1815"/>
      <c r="G155" s="1815"/>
      <c r="H155" s="1815"/>
      <c r="I155" s="1815"/>
      <c r="J155" s="1815"/>
      <c r="K155" s="385"/>
    </row>
    <row r="156" spans="1:16" s="27" customFormat="1" ht="12" customHeight="1">
      <c r="A156" s="447"/>
      <c r="B156" s="753"/>
      <c r="C156" s="753"/>
      <c r="D156" s="753"/>
      <c r="E156" s="753"/>
      <c r="F156" s="753"/>
      <c r="G156" s="447"/>
      <c r="H156" s="447"/>
      <c r="I156" s="447"/>
      <c r="J156" s="447"/>
      <c r="K156" s="447"/>
    </row>
    <row r="157" spans="1:16" s="62" customFormat="1" ht="12" customHeight="1">
      <c r="A157" s="219" t="s">
        <v>213</v>
      </c>
      <c r="B157" s="387" t="s">
        <v>214</v>
      </c>
      <c r="C157" s="388" t="s">
        <v>215</v>
      </c>
      <c r="D157" s="388" t="s">
        <v>216</v>
      </c>
      <c r="E157" s="388" t="s">
        <v>217</v>
      </c>
      <c r="F157" s="388" t="s">
        <v>218</v>
      </c>
      <c r="G157" s="388" t="s">
        <v>219</v>
      </c>
      <c r="H157" s="388" t="s">
        <v>220</v>
      </c>
      <c r="I157" s="388" t="s">
        <v>221</v>
      </c>
      <c r="J157" s="388" t="s">
        <v>222</v>
      </c>
      <c r="K157" s="653"/>
    </row>
    <row r="158" spans="1:16" s="64" customFormat="1" ht="12" customHeight="1">
      <c r="A158" s="715" t="s">
        <v>642</v>
      </c>
      <c r="B158" s="1484">
        <v>-8574</v>
      </c>
      <c r="C158" s="1481">
        <v>-8567</v>
      </c>
      <c r="D158" s="1481">
        <v>-8364.7007805250505</v>
      </c>
      <c r="E158" s="1481">
        <v>-9311</v>
      </c>
      <c r="F158" s="1481">
        <v>-9404</v>
      </c>
      <c r="G158" s="1481">
        <v>-11191</v>
      </c>
      <c r="H158" s="1481">
        <v>-12896</v>
      </c>
      <c r="I158" s="1481">
        <v>-13273</v>
      </c>
      <c r="J158" s="1481">
        <v>-15247</v>
      </c>
      <c r="K158" s="738"/>
    </row>
    <row r="159" spans="1:16" s="64" customFormat="1" ht="12" customHeight="1">
      <c r="A159" s="718" t="s">
        <v>624</v>
      </c>
      <c r="B159" s="740">
        <v>-188</v>
      </c>
      <c r="C159" s="719">
        <v>-176.21899999999999</v>
      </c>
      <c r="D159" s="719">
        <v>-168.63300000000001</v>
      </c>
      <c r="E159" s="719">
        <v>-184.07199999999997</v>
      </c>
      <c r="F159" s="719">
        <v>-98</v>
      </c>
      <c r="G159" s="719">
        <v>-145</v>
      </c>
      <c r="H159" s="719">
        <v>-140</v>
      </c>
      <c r="I159" s="719">
        <v>-116.87099999999998</v>
      </c>
      <c r="J159" s="719">
        <v>-188.60499999999999</v>
      </c>
      <c r="K159" s="738"/>
    </row>
    <row r="160" spans="1:16" s="64" customFormat="1" ht="12" customHeight="1">
      <c r="A160" s="718" t="s">
        <v>643</v>
      </c>
      <c r="B160" s="740">
        <v>-1817</v>
      </c>
      <c r="C160" s="719">
        <v>-1531.03</v>
      </c>
      <c r="D160" s="719">
        <v>-1633.1120000000001</v>
      </c>
      <c r="E160" s="719">
        <v>-1282.5150000000003</v>
      </c>
      <c r="F160" s="719">
        <v>-1291</v>
      </c>
      <c r="G160" s="719">
        <v>-1014</v>
      </c>
      <c r="H160" s="719">
        <v>-1433</v>
      </c>
      <c r="I160" s="719">
        <v>-1061.8760000000002</v>
      </c>
      <c r="J160" s="719">
        <v>-1343.184</v>
      </c>
      <c r="K160" s="738"/>
    </row>
    <row r="161" spans="1:11" s="64" customFormat="1" ht="12" customHeight="1">
      <c r="A161" s="718" t="s">
        <v>644</v>
      </c>
      <c r="B161" s="740">
        <v>1651</v>
      </c>
      <c r="C161" s="719">
        <v>1460.134</v>
      </c>
      <c r="D161" s="719">
        <v>1318.1880000000003</v>
      </c>
      <c r="E161" s="719">
        <v>885.85499999999979</v>
      </c>
      <c r="F161" s="719">
        <v>1179</v>
      </c>
      <c r="G161" s="719">
        <v>1661</v>
      </c>
      <c r="H161" s="719">
        <v>1200</v>
      </c>
      <c r="I161" s="719">
        <v>1163.9759999999997</v>
      </c>
      <c r="J161" s="719">
        <v>2269.652</v>
      </c>
      <c r="K161" s="738"/>
    </row>
    <row r="162" spans="1:11" s="64" customFormat="1" ht="12" customHeight="1">
      <c r="A162" s="718" t="s">
        <v>645</v>
      </c>
      <c r="B162" s="740">
        <v>277</v>
      </c>
      <c r="C162" s="719">
        <v>212</v>
      </c>
      <c r="D162" s="719">
        <v>129.38599999999951</v>
      </c>
      <c r="E162" s="719">
        <v>987.44200000000023</v>
      </c>
      <c r="F162" s="719">
        <v>364</v>
      </c>
      <c r="G162" s="719">
        <v>1462</v>
      </c>
      <c r="H162" s="719">
        <v>1887</v>
      </c>
      <c r="I162" s="719">
        <v>238.71600000000001</v>
      </c>
      <c r="J162" s="719">
        <v>956.25</v>
      </c>
      <c r="K162" s="738"/>
    </row>
    <row r="163" spans="1:11" s="64" customFormat="1" ht="12" customHeight="1">
      <c r="A163" s="718" t="s">
        <v>646</v>
      </c>
      <c r="B163" s="740">
        <v>217</v>
      </c>
      <c r="C163" s="719">
        <v>89.293999999999997</v>
      </c>
      <c r="D163" s="719">
        <v>115.9079999999999</v>
      </c>
      <c r="E163" s="719">
        <v>558.29200000000003</v>
      </c>
      <c r="F163" s="719">
        <v>57</v>
      </c>
      <c r="G163" s="719">
        <v>119</v>
      </c>
      <c r="H163" s="719">
        <v>193</v>
      </c>
      <c r="I163" s="719">
        <v>162.97200000000001</v>
      </c>
      <c r="J163" s="719">
        <v>299.54300000000001</v>
      </c>
      <c r="K163" s="738"/>
    </row>
    <row r="164" spans="1:11" s="64" customFormat="1" ht="12" customHeight="1">
      <c r="A164" s="718" t="s">
        <v>626</v>
      </c>
      <c r="B164" s="740">
        <v>0</v>
      </c>
      <c r="C164" s="719">
        <v>0</v>
      </c>
      <c r="D164" s="719"/>
      <c r="E164" s="719"/>
      <c r="F164" s="719">
        <v>0</v>
      </c>
      <c r="G164" s="719">
        <v>-333</v>
      </c>
      <c r="H164" s="719"/>
      <c r="I164" s="719"/>
      <c r="J164" s="719"/>
      <c r="K164" s="738"/>
    </row>
    <row r="165" spans="1:11" s="64" customFormat="1" ht="12" customHeight="1">
      <c r="A165" s="718" t="s">
        <v>482</v>
      </c>
      <c r="B165" s="740">
        <v>-36</v>
      </c>
      <c r="C165" s="719">
        <v>-59.929000000000002</v>
      </c>
      <c r="D165" s="719">
        <v>35.799000000000007</v>
      </c>
      <c r="E165" s="719">
        <v>-19.321999999999996</v>
      </c>
      <c r="F165" s="719">
        <v>-118</v>
      </c>
      <c r="G165" s="719">
        <v>38</v>
      </c>
      <c r="H165" s="719">
        <v>-2</v>
      </c>
      <c r="I165" s="719">
        <v>-10.612</v>
      </c>
      <c r="J165" s="719">
        <v>-19.557000000000002</v>
      </c>
      <c r="K165" s="738"/>
    </row>
    <row r="166" spans="1:11" s="64" customFormat="1" ht="12" customHeight="1">
      <c r="A166" s="718" t="s">
        <v>431</v>
      </c>
      <c r="B166" s="740">
        <v>0</v>
      </c>
      <c r="C166" s="719"/>
      <c r="D166" s="719"/>
      <c r="E166" s="719">
        <v>-1</v>
      </c>
      <c r="F166" s="719"/>
      <c r="G166" s="719"/>
      <c r="H166" s="719"/>
      <c r="I166" s="719"/>
      <c r="J166" s="719">
        <v>0</v>
      </c>
      <c r="K166" s="738"/>
    </row>
    <row r="167" spans="1:11" s="62" customFormat="1" ht="12" customHeight="1">
      <c r="A167" s="1485" t="s">
        <v>647</v>
      </c>
      <c r="B167" s="754">
        <v>-8469</v>
      </c>
      <c r="C167" s="755">
        <v>-8574</v>
      </c>
      <c r="D167" s="755">
        <v>-8567</v>
      </c>
      <c r="E167" s="755">
        <v>-8365</v>
      </c>
      <c r="F167" s="755">
        <v>-9311</v>
      </c>
      <c r="G167" s="755">
        <v>-9404</v>
      </c>
      <c r="H167" s="755">
        <v>-11191</v>
      </c>
      <c r="I167" s="755">
        <v>-12896</v>
      </c>
      <c r="J167" s="755">
        <v>-13273</v>
      </c>
      <c r="K167" s="742"/>
    </row>
    <row r="168" spans="1:11" s="62" customFormat="1" ht="12" customHeight="1">
      <c r="A168" s="718"/>
      <c r="B168" s="751"/>
      <c r="C168" s="751"/>
      <c r="D168" s="751"/>
      <c r="E168" s="751"/>
      <c r="F168" s="751"/>
      <c r="G168" s="751"/>
      <c r="H168" s="751"/>
      <c r="I168" s="751"/>
      <c r="J168" s="751"/>
      <c r="K168" s="708"/>
    </row>
    <row r="169" spans="1:11" s="63" customFormat="1" ht="12.75" customHeight="1">
      <c r="A169" s="240" t="s">
        <v>648</v>
      </c>
      <c r="B169" s="710"/>
      <c r="C169" s="710"/>
      <c r="D169" s="710"/>
      <c r="E169" s="710"/>
      <c r="F169" s="710"/>
      <c r="G169" s="710"/>
      <c r="H169" s="710"/>
      <c r="I169" s="710"/>
      <c r="J169" s="710"/>
      <c r="K169" s="711"/>
    </row>
    <row r="170" spans="1:11" s="25" customFormat="1" ht="4.3499999999999996" customHeight="1">
      <c r="A170" s="386"/>
      <c r="B170" s="709"/>
      <c r="C170" s="709"/>
      <c r="D170" s="709"/>
      <c r="E170" s="709"/>
      <c r="F170" s="709"/>
      <c r="G170" s="709"/>
      <c r="H170" s="709"/>
      <c r="I170" s="709"/>
      <c r="J170" s="709"/>
      <c r="K170" s="386"/>
    </row>
    <row r="171" spans="1:11" s="62" customFormat="1" ht="12" customHeight="1">
      <c r="A171" s="219" t="s">
        <v>213</v>
      </c>
      <c r="B171" s="387" t="s">
        <v>214</v>
      </c>
      <c r="C171" s="388" t="s">
        <v>215</v>
      </c>
      <c r="D171" s="388" t="s">
        <v>216</v>
      </c>
      <c r="E171" s="388" t="s">
        <v>217</v>
      </c>
      <c r="F171" s="388" t="s">
        <v>218</v>
      </c>
      <c r="G171" s="388" t="s">
        <v>219</v>
      </c>
      <c r="H171" s="388" t="s">
        <v>220</v>
      </c>
      <c r="I171" s="388" t="s">
        <v>221</v>
      </c>
      <c r="J171" s="388" t="s">
        <v>222</v>
      </c>
      <c r="K171" s="653"/>
    </row>
    <row r="172" spans="1:11" s="64" customFormat="1" ht="12" customHeight="1">
      <c r="A172" s="715" t="s">
        <v>642</v>
      </c>
      <c r="B172" s="1484">
        <v>-937</v>
      </c>
      <c r="C172" s="1481">
        <v>-830.55083362224991</v>
      </c>
      <c r="D172" s="1481">
        <v>-832.76683362225003</v>
      </c>
      <c r="E172" s="1481">
        <v>-723</v>
      </c>
      <c r="F172" s="1481">
        <v>-759</v>
      </c>
      <c r="G172" s="1481">
        <v>-743</v>
      </c>
      <c r="H172" s="1481">
        <v>-720</v>
      </c>
      <c r="I172" s="1481">
        <v>-803.52983362225007</v>
      </c>
      <c r="J172" s="1481">
        <v>-808.66583362225003</v>
      </c>
      <c r="K172" s="738"/>
    </row>
    <row r="173" spans="1:11" s="64" customFormat="1" ht="12" customHeight="1">
      <c r="A173" s="759" t="s">
        <v>649</v>
      </c>
      <c r="B173" s="740">
        <v>-74</v>
      </c>
      <c r="C173" s="719">
        <v>-140.11099999999999</v>
      </c>
      <c r="D173" s="719">
        <v>-62.548999999999978</v>
      </c>
      <c r="E173" s="719">
        <v>-83.254000000000019</v>
      </c>
      <c r="F173" s="719">
        <v>-47</v>
      </c>
      <c r="G173" s="719">
        <v>-80</v>
      </c>
      <c r="H173" s="719">
        <v>-115</v>
      </c>
      <c r="I173" s="719">
        <v>-65.766999999999982</v>
      </c>
      <c r="J173" s="719">
        <v>-27.274999999999999</v>
      </c>
      <c r="K173" s="738"/>
    </row>
    <row r="174" spans="1:11" s="64" customFormat="1" ht="12" customHeight="1">
      <c r="A174" s="718" t="s">
        <v>624</v>
      </c>
      <c r="B174" s="740">
        <v>-123</v>
      </c>
      <c r="C174" s="719">
        <v>-128.81200000000001</v>
      </c>
      <c r="D174" s="719">
        <v>-101.881</v>
      </c>
      <c r="E174" s="719">
        <v>-71.509999999999991</v>
      </c>
      <c r="F174" s="719">
        <v>-78</v>
      </c>
      <c r="G174" s="719">
        <v>-126</v>
      </c>
      <c r="H174" s="719">
        <v>-128</v>
      </c>
      <c r="I174" s="719">
        <v>-102.88499999999999</v>
      </c>
      <c r="J174" s="719">
        <v>-159.35300000000001</v>
      </c>
      <c r="K174" s="738"/>
    </row>
    <row r="175" spans="1:11" s="64" customFormat="1" ht="12" customHeight="1">
      <c r="A175" s="718" t="s">
        <v>643</v>
      </c>
      <c r="B175" s="740">
        <v>-129</v>
      </c>
      <c r="C175" s="719">
        <v>-91.798000000000002</v>
      </c>
      <c r="D175" s="719">
        <v>-151.40300000000002</v>
      </c>
      <c r="E175" s="719">
        <v>-182.298</v>
      </c>
      <c r="F175" s="719">
        <v>-98</v>
      </c>
      <c r="G175" s="719">
        <v>-76</v>
      </c>
      <c r="H175" s="719">
        <v>-123</v>
      </c>
      <c r="I175" s="719">
        <v>-74.422999999999973</v>
      </c>
      <c r="J175" s="719">
        <v>-86.067999999999998</v>
      </c>
      <c r="K175" s="738"/>
    </row>
    <row r="176" spans="1:11" s="64" customFormat="1" ht="12" customHeight="1">
      <c r="A176" s="718" t="s">
        <v>644</v>
      </c>
      <c r="B176" s="740">
        <v>338</v>
      </c>
      <c r="C176" s="719">
        <v>259.10599999999999</v>
      </c>
      <c r="D176" s="719">
        <v>302.3610000000001</v>
      </c>
      <c r="E176" s="719">
        <v>171.54499999999996</v>
      </c>
      <c r="F176" s="719">
        <v>271</v>
      </c>
      <c r="G176" s="719">
        <v>244</v>
      </c>
      <c r="H176" s="719">
        <v>248</v>
      </c>
      <c r="I176" s="719">
        <v>305.63600000000008</v>
      </c>
      <c r="J176" s="719">
        <v>217.02</v>
      </c>
      <c r="K176" s="738"/>
    </row>
    <row r="177" spans="1:11" s="64" customFormat="1" ht="12" customHeight="1">
      <c r="A177" s="718" t="s">
        <v>645</v>
      </c>
      <c r="B177" s="740">
        <v>0</v>
      </c>
      <c r="C177" s="719">
        <v>0</v>
      </c>
      <c r="D177" s="719">
        <v>0</v>
      </c>
      <c r="E177" s="719">
        <v>0</v>
      </c>
      <c r="F177" s="719"/>
      <c r="G177" s="719"/>
      <c r="H177" s="719"/>
      <c r="I177" s="719">
        <v>0</v>
      </c>
      <c r="J177" s="719">
        <v>0</v>
      </c>
      <c r="K177" s="738"/>
    </row>
    <row r="178" spans="1:11" s="64" customFormat="1" ht="12" customHeight="1">
      <c r="A178" s="718" t="s">
        <v>646</v>
      </c>
      <c r="B178" s="740">
        <v>-3</v>
      </c>
      <c r="C178" s="719">
        <v>6</v>
      </c>
      <c r="D178" s="719">
        <v>5.2249999999999943</v>
      </c>
      <c r="E178" s="719">
        <v>64.589000000000013</v>
      </c>
      <c r="F178" s="719">
        <v>0</v>
      </c>
      <c r="G178" s="719">
        <v>28</v>
      </c>
      <c r="H178" s="719">
        <v>93</v>
      </c>
      <c r="I178" s="719">
        <v>20.292000000000012</v>
      </c>
      <c r="J178" s="719">
        <v>64.117000000000004</v>
      </c>
      <c r="K178" s="738"/>
    </row>
    <row r="179" spans="1:11" s="64" customFormat="1" ht="12" customHeight="1">
      <c r="A179" s="718" t="s">
        <v>626</v>
      </c>
      <c r="B179" s="740">
        <v>0</v>
      </c>
      <c r="C179" s="719">
        <v>0</v>
      </c>
      <c r="D179" s="719"/>
      <c r="E179" s="719"/>
      <c r="F179" s="719">
        <v>0</v>
      </c>
      <c r="G179" s="719">
        <v>-11</v>
      </c>
      <c r="H179" s="719"/>
      <c r="I179" s="719"/>
      <c r="J179" s="719"/>
      <c r="K179" s="738"/>
    </row>
    <row r="180" spans="1:11" s="64" customFormat="1" ht="12" customHeight="1">
      <c r="A180" s="718" t="s">
        <v>482</v>
      </c>
      <c r="B180" s="740">
        <v>-2</v>
      </c>
      <c r="C180" s="719">
        <v>-10.37</v>
      </c>
      <c r="D180" s="719">
        <v>10.700000000000001</v>
      </c>
      <c r="E180" s="719">
        <v>-9.2449999999999992</v>
      </c>
      <c r="F180" s="719">
        <v>-11</v>
      </c>
      <c r="G180" s="719">
        <v>5</v>
      </c>
      <c r="H180" s="719">
        <v>1</v>
      </c>
      <c r="I180" s="719">
        <v>1.0009999999999994</v>
      </c>
      <c r="J180" s="719">
        <v>-4.3049999999999997</v>
      </c>
      <c r="K180" s="738"/>
    </row>
    <row r="181" spans="1:11" s="64" customFormat="1" ht="12" customHeight="1">
      <c r="A181" s="718" t="s">
        <v>431</v>
      </c>
      <c r="B181" s="740">
        <v>0</v>
      </c>
      <c r="C181" s="719"/>
      <c r="D181" s="719">
        <v>0</v>
      </c>
      <c r="E181" s="719"/>
      <c r="F181" s="719"/>
      <c r="G181" s="719"/>
      <c r="H181" s="719"/>
      <c r="I181" s="719"/>
      <c r="J181" s="719">
        <v>0</v>
      </c>
      <c r="K181" s="738"/>
    </row>
    <row r="182" spans="1:11" s="62" customFormat="1" ht="12" customHeight="1">
      <c r="A182" s="1485" t="s">
        <v>647</v>
      </c>
      <c r="B182" s="754">
        <v>-927.55083362224991</v>
      </c>
      <c r="C182" s="755">
        <v>-937</v>
      </c>
      <c r="D182" s="755">
        <v>-831</v>
      </c>
      <c r="E182" s="755">
        <v>-833.17299999999989</v>
      </c>
      <c r="F182" s="755">
        <v>-723</v>
      </c>
      <c r="G182" s="755">
        <v>-759</v>
      </c>
      <c r="H182" s="755">
        <v>-743</v>
      </c>
      <c r="I182" s="755">
        <v>-719.67583362224991</v>
      </c>
      <c r="J182" s="755">
        <v>-803.52983362225007</v>
      </c>
      <c r="K182" s="742"/>
    </row>
    <row r="183" spans="1:11" s="62" customFormat="1" ht="12" customHeight="1">
      <c r="A183" s="718"/>
      <c r="B183" s="751"/>
      <c r="C183" s="751"/>
      <c r="D183" s="751"/>
      <c r="E183" s="751"/>
      <c r="F183" s="751"/>
      <c r="G183" s="751"/>
      <c r="H183" s="751"/>
      <c r="I183" s="751"/>
      <c r="J183" s="751"/>
      <c r="K183" s="708"/>
    </row>
    <row r="184" spans="1:11" s="63" customFormat="1" ht="12.75" customHeight="1">
      <c r="A184" s="240" t="s">
        <v>650</v>
      </c>
      <c r="B184" s="710"/>
      <c r="C184" s="710"/>
      <c r="D184" s="710"/>
      <c r="E184" s="710"/>
      <c r="F184" s="710"/>
      <c r="G184" s="710"/>
      <c r="H184" s="710"/>
      <c r="I184" s="710"/>
      <c r="J184" s="710"/>
      <c r="K184" s="711"/>
    </row>
    <row r="185" spans="1:11" s="25" customFormat="1" ht="4.3499999999999996" customHeight="1">
      <c r="A185" s="386"/>
      <c r="B185" s="709"/>
      <c r="C185" s="709"/>
      <c r="D185" s="709"/>
      <c r="E185" s="709"/>
      <c r="F185" s="709"/>
      <c r="G185" s="709"/>
      <c r="H185" s="709"/>
      <c r="I185" s="709"/>
      <c r="J185" s="709"/>
      <c r="K185" s="386"/>
    </row>
    <row r="186" spans="1:11" s="62" customFormat="1" ht="12" customHeight="1">
      <c r="A186" s="219" t="s">
        <v>213</v>
      </c>
      <c r="B186" s="387" t="s">
        <v>214</v>
      </c>
      <c r="C186" s="388" t="s">
        <v>215</v>
      </c>
      <c r="D186" s="388" t="s">
        <v>216</v>
      </c>
      <c r="E186" s="388" t="s">
        <v>217</v>
      </c>
      <c r="F186" s="388" t="s">
        <v>218</v>
      </c>
      <c r="G186" s="388" t="s">
        <v>219</v>
      </c>
      <c r="H186" s="388" t="s">
        <v>220</v>
      </c>
      <c r="I186" s="388" t="s">
        <v>221</v>
      </c>
      <c r="J186" s="388" t="s">
        <v>222</v>
      </c>
      <c r="K186" s="653"/>
    </row>
    <row r="187" spans="1:11" s="64" customFormat="1" ht="12" customHeight="1">
      <c r="A187" s="715" t="s">
        <v>642</v>
      </c>
      <c r="B187" s="1484">
        <v>-985</v>
      </c>
      <c r="C187" s="1481">
        <v>-986.73694690279569</v>
      </c>
      <c r="D187" s="1481">
        <v>-1037.6259469027955</v>
      </c>
      <c r="E187" s="1481">
        <v>-1049</v>
      </c>
      <c r="F187" s="1481">
        <v>-1027</v>
      </c>
      <c r="G187" s="1481">
        <v>-1078</v>
      </c>
      <c r="H187" s="1481">
        <v>-1273</v>
      </c>
      <c r="I187" s="1481">
        <v>-1501.2579469027955</v>
      </c>
      <c r="J187" s="1481">
        <v>-1799.5309469027959</v>
      </c>
      <c r="K187" s="738"/>
    </row>
    <row r="188" spans="1:11" s="64" customFormat="1" ht="12" customHeight="1">
      <c r="A188" s="759" t="s">
        <v>649</v>
      </c>
      <c r="B188" s="740">
        <v>79</v>
      </c>
      <c r="C188" s="719">
        <v>61.219000000000001</v>
      </c>
      <c r="D188" s="719">
        <v>43.805000000000007</v>
      </c>
      <c r="E188" s="719">
        <v>78.885999999999967</v>
      </c>
      <c r="F188" s="719">
        <v>47</v>
      </c>
      <c r="G188" s="719">
        <v>84</v>
      </c>
      <c r="H188" s="719">
        <v>106</v>
      </c>
      <c r="I188" s="719">
        <v>79.094000000000023</v>
      </c>
      <c r="J188" s="719">
        <v>71.8</v>
      </c>
      <c r="K188" s="738"/>
    </row>
    <row r="189" spans="1:11" s="64" customFormat="1" ht="12" customHeight="1">
      <c r="A189" s="718" t="s">
        <v>624</v>
      </c>
      <c r="B189" s="740">
        <v>-62</v>
      </c>
      <c r="C189" s="719">
        <v>-47.406999999999996</v>
      </c>
      <c r="D189" s="719">
        <v>-65.208000000000027</v>
      </c>
      <c r="E189" s="719">
        <v>-107.56199999999998</v>
      </c>
      <c r="F189" s="719">
        <v>-20</v>
      </c>
      <c r="G189" s="719">
        <v>-19</v>
      </c>
      <c r="H189" s="719">
        <v>-12</v>
      </c>
      <c r="I189" s="719">
        <v>-13.98599999999999</v>
      </c>
      <c r="J189" s="719">
        <v>-29.331</v>
      </c>
      <c r="K189" s="738"/>
    </row>
    <row r="190" spans="1:11" s="64" customFormat="1" ht="12" customHeight="1">
      <c r="A190" s="718" t="s">
        <v>643</v>
      </c>
      <c r="B190" s="740">
        <v>-262</v>
      </c>
      <c r="C190" s="719">
        <v>-218.32900000000001</v>
      </c>
      <c r="D190" s="719">
        <v>-255.7650000000001</v>
      </c>
      <c r="E190" s="719">
        <v>-313.53800000000001</v>
      </c>
      <c r="F190" s="719">
        <v>-274</v>
      </c>
      <c r="G190" s="719">
        <v>-161</v>
      </c>
      <c r="H190" s="719">
        <v>-189</v>
      </c>
      <c r="I190" s="719">
        <v>-201.61099999999999</v>
      </c>
      <c r="J190" s="719">
        <v>-241.04900000000001</v>
      </c>
      <c r="K190" s="738"/>
    </row>
    <row r="191" spans="1:11" s="64" customFormat="1" ht="12" customHeight="1">
      <c r="A191" s="718" t="s">
        <v>644</v>
      </c>
      <c r="B191" s="740">
        <v>170</v>
      </c>
      <c r="C191" s="719">
        <v>153.59899999999999</v>
      </c>
      <c r="D191" s="719">
        <v>228.78800000000007</v>
      </c>
      <c r="E191" s="719">
        <v>158.40699999999998</v>
      </c>
      <c r="F191" s="719">
        <v>199</v>
      </c>
      <c r="G191" s="719">
        <v>110</v>
      </c>
      <c r="H191" s="719">
        <v>169</v>
      </c>
      <c r="I191" s="719">
        <v>261.42399999999992</v>
      </c>
      <c r="J191" s="719">
        <v>315.20500000000004</v>
      </c>
      <c r="K191" s="738"/>
    </row>
    <row r="192" spans="1:11" s="64" customFormat="1" ht="12" customHeight="1">
      <c r="A192" s="718" t="s">
        <v>645</v>
      </c>
      <c r="B192" s="740">
        <v>0</v>
      </c>
      <c r="C192" s="719">
        <v>0</v>
      </c>
      <c r="D192" s="719">
        <v>0</v>
      </c>
      <c r="E192" s="719">
        <v>0</v>
      </c>
      <c r="F192" s="719"/>
      <c r="G192" s="719"/>
      <c r="H192" s="719"/>
      <c r="I192" s="719">
        <v>0</v>
      </c>
      <c r="J192" s="719">
        <v>0</v>
      </c>
      <c r="K192" s="738"/>
    </row>
    <row r="193" spans="1:11" s="64" customFormat="1" ht="12" customHeight="1">
      <c r="A193" s="718" t="s">
        <v>646</v>
      </c>
      <c r="B193" s="740">
        <v>56</v>
      </c>
      <c r="C193" s="719">
        <v>65.293999999999997</v>
      </c>
      <c r="D193" s="719">
        <v>80.165999999999968</v>
      </c>
      <c r="E193" s="719">
        <v>211.39399999999998</v>
      </c>
      <c r="F193" s="719">
        <v>59</v>
      </c>
      <c r="G193" s="719">
        <v>76</v>
      </c>
      <c r="H193" s="719">
        <v>120</v>
      </c>
      <c r="I193" s="719">
        <v>106.71899999999999</v>
      </c>
      <c r="J193" s="719">
        <v>188.32300000000001</v>
      </c>
      <c r="K193" s="738"/>
    </row>
    <row r="194" spans="1:11" s="64" customFormat="1" ht="12" customHeight="1">
      <c r="A194" s="718" t="s">
        <v>626</v>
      </c>
      <c r="B194" s="740">
        <v>0</v>
      </c>
      <c r="C194" s="719">
        <v>0</v>
      </c>
      <c r="D194" s="719"/>
      <c r="E194" s="719"/>
      <c r="F194" s="719"/>
      <c r="G194" s="719">
        <v>-46</v>
      </c>
      <c r="H194" s="719"/>
      <c r="I194" s="719"/>
      <c r="J194" s="719"/>
      <c r="K194" s="738"/>
    </row>
    <row r="195" spans="1:11" s="64" customFormat="1" ht="12" customHeight="1">
      <c r="A195" s="718" t="s">
        <v>482</v>
      </c>
      <c r="B195" s="740">
        <v>-3</v>
      </c>
      <c r="C195" s="719">
        <v>-11.559000000000001</v>
      </c>
      <c r="D195" s="719">
        <v>19.386000000000003</v>
      </c>
      <c r="E195" s="719">
        <v>-16.665999999999997</v>
      </c>
      <c r="F195" s="719">
        <v>-34</v>
      </c>
      <c r="G195" s="719">
        <v>6</v>
      </c>
      <c r="H195" s="719">
        <v>0</v>
      </c>
      <c r="I195" s="719">
        <v>-3.302</v>
      </c>
      <c r="J195" s="719">
        <v>-5.6750000000000007</v>
      </c>
      <c r="K195" s="738"/>
    </row>
    <row r="196" spans="1:11" s="64" customFormat="1" ht="12" customHeight="1">
      <c r="A196" s="718" t="s">
        <v>431</v>
      </c>
      <c r="B196" s="740">
        <v>0</v>
      </c>
      <c r="C196" s="719"/>
      <c r="D196" s="719">
        <v>0</v>
      </c>
      <c r="E196" s="719"/>
      <c r="F196" s="719"/>
      <c r="G196" s="719"/>
      <c r="H196" s="719"/>
      <c r="I196" s="719"/>
      <c r="J196" s="719">
        <v>0</v>
      </c>
      <c r="K196" s="738"/>
    </row>
    <row r="197" spans="1:11" s="62" customFormat="1" ht="12" customHeight="1">
      <c r="A197" s="1485" t="s">
        <v>647</v>
      </c>
      <c r="B197" s="754">
        <v>-1005.7369469027958</v>
      </c>
      <c r="C197" s="755">
        <v>-985</v>
      </c>
      <c r="D197" s="755">
        <v>-986.73694690279569</v>
      </c>
      <c r="E197" s="755">
        <v>-1038.079</v>
      </c>
      <c r="F197" s="755">
        <v>-1049</v>
      </c>
      <c r="G197" s="755">
        <v>-1027</v>
      </c>
      <c r="H197" s="755">
        <v>-1078</v>
      </c>
      <c r="I197" s="755">
        <v>-1272.9199469027951</v>
      </c>
      <c r="J197" s="755">
        <v>-1501.2579469027955</v>
      </c>
      <c r="K197" s="742"/>
    </row>
    <row r="198" spans="1:11" s="62" customFormat="1" ht="12" customHeight="1">
      <c r="A198" s="718"/>
      <c r="B198" s="751"/>
      <c r="C198" s="751"/>
      <c r="D198" s="751"/>
      <c r="E198" s="751"/>
      <c r="F198" s="751"/>
      <c r="G198" s="751"/>
      <c r="H198" s="751"/>
      <c r="I198" s="751"/>
      <c r="J198" s="751"/>
      <c r="K198" s="708"/>
    </row>
    <row r="199" spans="1:11" s="63" customFormat="1" ht="12.75" customHeight="1">
      <c r="A199" s="240" t="s">
        <v>651</v>
      </c>
      <c r="B199" s="710"/>
      <c r="C199" s="710"/>
      <c r="D199" s="710"/>
      <c r="E199" s="710"/>
      <c r="F199" s="710"/>
      <c r="G199" s="710"/>
      <c r="H199" s="710"/>
      <c r="I199" s="710"/>
      <c r="J199" s="710"/>
      <c r="K199" s="711"/>
    </row>
    <row r="200" spans="1:11" s="25" customFormat="1" ht="4.3499999999999996" customHeight="1">
      <c r="A200" s="386"/>
      <c r="B200" s="709"/>
      <c r="C200" s="709"/>
      <c r="D200" s="709"/>
      <c r="E200" s="709"/>
      <c r="F200" s="709"/>
      <c r="G200" s="709"/>
      <c r="H200" s="709"/>
      <c r="I200" s="709"/>
      <c r="J200" s="709"/>
      <c r="K200" s="386"/>
    </row>
    <row r="201" spans="1:11" s="62" customFormat="1" ht="12" customHeight="1">
      <c r="A201" s="219" t="s">
        <v>213</v>
      </c>
      <c r="B201" s="387" t="s">
        <v>214</v>
      </c>
      <c r="C201" s="388" t="s">
        <v>215</v>
      </c>
      <c r="D201" s="388" t="s">
        <v>216</v>
      </c>
      <c r="E201" s="388" t="s">
        <v>217</v>
      </c>
      <c r="F201" s="388" t="s">
        <v>218</v>
      </c>
      <c r="G201" s="388" t="s">
        <v>219</v>
      </c>
      <c r="H201" s="388" t="s">
        <v>220</v>
      </c>
      <c r="I201" s="388" t="s">
        <v>221</v>
      </c>
      <c r="J201" s="388" t="s">
        <v>222</v>
      </c>
      <c r="K201" s="653"/>
    </row>
    <row r="202" spans="1:11" s="64" customFormat="1" ht="12" customHeight="1">
      <c r="A202" s="715" t="s">
        <v>642</v>
      </c>
      <c r="B202" s="1484">
        <v>-6652</v>
      </c>
      <c r="C202" s="1481">
        <v>-6748</v>
      </c>
      <c r="D202" s="1481">
        <v>-6495.3080000000018</v>
      </c>
      <c r="E202" s="1481">
        <v>-7539</v>
      </c>
      <c r="F202" s="1481">
        <v>-7618</v>
      </c>
      <c r="G202" s="1481">
        <v>-9369</v>
      </c>
      <c r="H202" s="1481">
        <v>-10903</v>
      </c>
      <c r="I202" s="1481">
        <v>-10968.112999999999</v>
      </c>
      <c r="J202" s="1481">
        <v>-12637.800999999998</v>
      </c>
      <c r="K202" s="738"/>
    </row>
    <row r="203" spans="1:11" s="64" customFormat="1" ht="12" customHeight="1">
      <c r="A203" s="759" t="s">
        <v>649</v>
      </c>
      <c r="B203" s="740">
        <v>-5</v>
      </c>
      <c r="C203" s="719">
        <v>76.924000000000007</v>
      </c>
      <c r="D203" s="719">
        <v>19.334999999999997</v>
      </c>
      <c r="E203" s="719">
        <v>4.0809999999999995</v>
      </c>
      <c r="F203" s="719">
        <v>0</v>
      </c>
      <c r="G203" s="719">
        <v>-5</v>
      </c>
      <c r="H203" s="719">
        <v>9</v>
      </c>
      <c r="I203" s="719">
        <v>-13.287999999999998</v>
      </c>
      <c r="J203" s="719">
        <v>-44.527000000000001</v>
      </c>
      <c r="K203" s="738"/>
    </row>
    <row r="204" spans="1:11" s="64" customFormat="1" ht="12" customHeight="1">
      <c r="A204" s="718" t="s">
        <v>624</v>
      </c>
      <c r="B204" s="740">
        <v>-3</v>
      </c>
      <c r="C204" s="719">
        <v>0</v>
      </c>
      <c r="D204" s="719">
        <v>-2</v>
      </c>
      <c r="E204" s="719">
        <v>-2</v>
      </c>
      <c r="F204" s="719"/>
      <c r="G204" s="719"/>
      <c r="H204" s="719"/>
      <c r="I204" s="719">
        <v>0</v>
      </c>
      <c r="J204" s="719"/>
      <c r="K204" s="738"/>
    </row>
    <row r="205" spans="1:11" s="64" customFormat="1" ht="12" customHeight="1">
      <c r="A205" s="718" t="s">
        <v>652</v>
      </c>
      <c r="B205" s="740">
        <v>-1426</v>
      </c>
      <c r="C205" s="719">
        <v>-1220.903</v>
      </c>
      <c r="D205" s="719">
        <v>-1225.944</v>
      </c>
      <c r="E205" s="719">
        <v>-786.67900000000043</v>
      </c>
      <c r="F205" s="719">
        <v>-920</v>
      </c>
      <c r="G205" s="719">
        <v>-778</v>
      </c>
      <c r="H205" s="719">
        <v>-1121</v>
      </c>
      <c r="I205" s="719">
        <v>-785.8420000000001</v>
      </c>
      <c r="J205" s="719">
        <v>-1016.067</v>
      </c>
      <c r="K205" s="738"/>
    </row>
    <row r="206" spans="1:11" s="64" customFormat="1" ht="12" customHeight="1">
      <c r="A206" s="718" t="s">
        <v>644</v>
      </c>
      <c r="B206" s="740">
        <v>1143</v>
      </c>
      <c r="C206" s="719">
        <v>1047.4290000000001</v>
      </c>
      <c r="D206" s="719">
        <v>787.03900000000021</v>
      </c>
      <c r="E206" s="719">
        <v>555.90299999999979</v>
      </c>
      <c r="F206" s="719">
        <v>708</v>
      </c>
      <c r="G206" s="719">
        <v>1306</v>
      </c>
      <c r="H206" s="719">
        <v>783</v>
      </c>
      <c r="I206" s="719">
        <v>596.91599999999971</v>
      </c>
      <c r="J206" s="719">
        <v>1737.4270000000001</v>
      </c>
      <c r="K206" s="738"/>
    </row>
    <row r="207" spans="1:11" s="64" customFormat="1" ht="12" customHeight="1">
      <c r="A207" s="718" t="s">
        <v>645</v>
      </c>
      <c r="B207" s="740">
        <v>277</v>
      </c>
      <c r="C207" s="719">
        <v>212</v>
      </c>
      <c r="D207" s="719">
        <v>129.38599999999951</v>
      </c>
      <c r="E207" s="719">
        <v>987.44200000000023</v>
      </c>
      <c r="F207" s="719">
        <v>364</v>
      </c>
      <c r="G207" s="719">
        <v>1462</v>
      </c>
      <c r="H207" s="719">
        <v>1887</v>
      </c>
      <c r="I207" s="719">
        <v>238.71600000000001</v>
      </c>
      <c r="J207" s="719">
        <v>956.25</v>
      </c>
      <c r="K207" s="738"/>
    </row>
    <row r="208" spans="1:11" s="64" customFormat="1" ht="12" customHeight="1">
      <c r="A208" s="718" t="s">
        <v>646</v>
      </c>
      <c r="B208" s="740">
        <v>164</v>
      </c>
      <c r="C208" s="719">
        <v>18</v>
      </c>
      <c r="D208" s="719">
        <v>30.516999999999939</v>
      </c>
      <c r="E208" s="719">
        <v>282.30900000000003</v>
      </c>
      <c r="F208" s="719">
        <v>-2</v>
      </c>
      <c r="G208" s="719">
        <v>15</v>
      </c>
      <c r="H208" s="719">
        <v>-21</v>
      </c>
      <c r="I208" s="719">
        <v>35.960999999999999</v>
      </c>
      <c r="J208" s="719">
        <v>47.103000000000002</v>
      </c>
      <c r="K208" s="738"/>
    </row>
    <row r="209" spans="1:11" s="64" customFormat="1" ht="12" customHeight="1">
      <c r="A209" s="718" t="s">
        <v>626</v>
      </c>
      <c r="B209" s="740">
        <v>0</v>
      </c>
      <c r="C209" s="719">
        <v>0</v>
      </c>
      <c r="D209" s="719"/>
      <c r="E209" s="719"/>
      <c r="F209" s="719"/>
      <c r="G209" s="719">
        <v>-276</v>
      </c>
      <c r="H209" s="719"/>
      <c r="I209" s="719"/>
      <c r="J209" s="719"/>
      <c r="K209" s="738"/>
    </row>
    <row r="210" spans="1:11" s="64" customFormat="1" ht="12" customHeight="1">
      <c r="A210" s="718" t="s">
        <v>482</v>
      </c>
      <c r="B210" s="740">
        <v>-31</v>
      </c>
      <c r="C210" s="719">
        <v>-38</v>
      </c>
      <c r="D210" s="719">
        <v>5.713000000000001</v>
      </c>
      <c r="E210" s="719">
        <v>6.5889999999999986</v>
      </c>
      <c r="F210" s="719">
        <v>-72</v>
      </c>
      <c r="G210" s="719">
        <v>26</v>
      </c>
      <c r="H210" s="719">
        <v>-4</v>
      </c>
      <c r="I210" s="719">
        <v>-8.3109999999999999</v>
      </c>
      <c r="J210" s="719">
        <v>-9.5770000000000017</v>
      </c>
      <c r="K210" s="738"/>
    </row>
    <row r="211" spans="1:11" s="64" customFormat="1" ht="12" customHeight="1">
      <c r="A211" s="718" t="s">
        <v>431</v>
      </c>
      <c r="B211" s="740">
        <v>0</v>
      </c>
      <c r="C211" s="719"/>
      <c r="D211" s="719">
        <v>0</v>
      </c>
      <c r="E211" s="719"/>
      <c r="F211" s="719"/>
      <c r="G211" s="719"/>
      <c r="H211" s="719"/>
      <c r="I211" s="719"/>
      <c r="J211" s="719">
        <v>0</v>
      </c>
      <c r="K211" s="738"/>
    </row>
    <row r="212" spans="1:11" s="62" customFormat="1" ht="12" customHeight="1">
      <c r="A212" s="1485" t="s">
        <v>647</v>
      </c>
      <c r="B212" s="754">
        <v>-6535</v>
      </c>
      <c r="C212" s="755">
        <v>-6652</v>
      </c>
      <c r="D212" s="755">
        <v>-6748</v>
      </c>
      <c r="E212" s="755">
        <v>-6495</v>
      </c>
      <c r="F212" s="755">
        <v>-7539</v>
      </c>
      <c r="G212" s="755">
        <v>-7618</v>
      </c>
      <c r="H212" s="755">
        <v>-9369</v>
      </c>
      <c r="I212" s="755">
        <v>-10903</v>
      </c>
      <c r="J212" s="755">
        <v>-10968.112999999999</v>
      </c>
      <c r="K212" s="742"/>
    </row>
    <row r="213" spans="1:11" s="67" customFormat="1" ht="12.75" customHeight="1">
      <c r="A213" s="760"/>
      <c r="B213" s="760"/>
      <c r="C213" s="761"/>
      <c r="D213" s="761"/>
      <c r="E213" s="761"/>
      <c r="F213" s="761"/>
      <c r="G213" s="761"/>
      <c r="H213" s="761"/>
      <c r="I213" s="762"/>
      <c r="J213" s="762"/>
      <c r="K213" s="762"/>
    </row>
    <row r="214" spans="1:11" s="23" customFormat="1" ht="22.5" customHeight="1">
      <c r="A214" s="187"/>
      <c r="B214" s="408"/>
      <c r="C214" s="408"/>
      <c r="D214" s="408"/>
      <c r="E214" s="408"/>
      <c r="F214" s="408"/>
      <c r="G214" s="408"/>
      <c r="H214" s="408"/>
      <c r="I214" s="408"/>
      <c r="J214" s="408"/>
      <c r="K214" s="444"/>
    </row>
    <row r="215" spans="1:11" s="24" customFormat="1" ht="39" customHeight="1">
      <c r="A215" s="1821" t="s">
        <v>653</v>
      </c>
      <c r="B215" s="1821"/>
      <c r="C215" s="1821"/>
      <c r="D215" s="1821"/>
      <c r="E215" s="1821"/>
      <c r="F215" s="1821"/>
      <c r="G215" s="1821"/>
      <c r="H215" s="1821"/>
      <c r="I215" s="1821"/>
      <c r="J215" s="1821"/>
      <c r="K215" s="385"/>
    </row>
    <row r="216" spans="1:11" s="24" customFormat="1" ht="18.75" customHeight="1">
      <c r="A216" s="763"/>
      <c r="B216" s="763"/>
      <c r="C216" s="763"/>
      <c r="D216" s="763"/>
      <c r="E216" s="763"/>
      <c r="F216" s="763"/>
      <c r="G216" s="763"/>
      <c r="H216" s="763"/>
      <c r="I216" s="763"/>
      <c r="J216" s="763"/>
      <c r="K216" s="385"/>
    </row>
    <row r="217" spans="1:11" s="24" customFormat="1" ht="18.75" customHeight="1">
      <c r="A217" s="763"/>
      <c r="B217" s="763"/>
      <c r="C217" s="763"/>
      <c r="D217" s="763"/>
      <c r="E217" s="763"/>
      <c r="F217" s="763"/>
      <c r="G217" s="763"/>
      <c r="H217" s="763"/>
      <c r="I217" s="288"/>
      <c r="J217" s="763"/>
      <c r="K217" s="385"/>
    </row>
    <row r="218" spans="1:11" s="24" customFormat="1" ht="18.75" customHeight="1">
      <c r="A218" s="763"/>
      <c r="B218" s="763"/>
      <c r="C218" s="763"/>
      <c r="D218" s="763"/>
      <c r="E218" s="763"/>
      <c r="F218" s="763"/>
      <c r="G218" s="763"/>
      <c r="H218" s="763"/>
      <c r="I218" s="763"/>
      <c r="J218" s="763"/>
      <c r="K218" s="385"/>
    </row>
    <row r="219" spans="1:11" s="24" customFormat="1" ht="18.75" customHeight="1">
      <c r="A219" s="763"/>
      <c r="B219" s="763"/>
      <c r="C219" s="763"/>
      <c r="D219" s="763"/>
      <c r="E219" s="763"/>
      <c r="F219" s="763"/>
      <c r="G219" s="763"/>
      <c r="H219" s="763"/>
      <c r="I219" s="763"/>
      <c r="J219" s="763"/>
      <c r="K219" s="385"/>
    </row>
    <row r="220" spans="1:11" s="24" customFormat="1" ht="18.75" customHeight="1">
      <c r="A220" s="763"/>
      <c r="B220" s="763"/>
      <c r="C220" s="763"/>
      <c r="D220" s="763"/>
      <c r="E220" s="763"/>
      <c r="F220" s="763"/>
      <c r="G220" s="763"/>
      <c r="H220" s="763"/>
      <c r="I220" s="763"/>
      <c r="J220" s="763"/>
      <c r="K220" s="385"/>
    </row>
    <row r="221" spans="1:11" s="24" customFormat="1" ht="18.75" customHeight="1">
      <c r="A221" s="763"/>
      <c r="B221" s="763"/>
      <c r="C221" s="763"/>
      <c r="D221" s="763"/>
      <c r="E221" s="763"/>
      <c r="F221" s="763"/>
      <c r="G221" s="763"/>
      <c r="H221" s="763"/>
      <c r="I221" s="763"/>
      <c r="J221" s="763"/>
      <c r="K221" s="385"/>
    </row>
    <row r="222" spans="1:11" s="24" customFormat="1" ht="18.75" customHeight="1">
      <c r="A222" s="763"/>
      <c r="B222" s="763"/>
      <c r="C222" s="763"/>
      <c r="D222" s="763"/>
      <c r="E222" s="763"/>
      <c r="F222" s="763"/>
      <c r="G222" s="763"/>
      <c r="H222" s="763"/>
      <c r="I222" s="763"/>
      <c r="J222" s="763"/>
      <c r="K222" s="385"/>
    </row>
    <row r="223" spans="1:11" s="24" customFormat="1" ht="18.75" customHeight="1">
      <c r="A223" s="763"/>
      <c r="B223" s="763"/>
      <c r="C223" s="763"/>
      <c r="D223" s="763"/>
      <c r="E223" s="763"/>
      <c r="F223" s="763"/>
      <c r="G223" s="763"/>
      <c r="H223" s="763"/>
      <c r="I223" s="763"/>
      <c r="J223" s="763"/>
      <c r="K223" s="385"/>
    </row>
    <row r="224" spans="1:11" s="24" customFormat="1" ht="18.75" customHeight="1">
      <c r="A224" s="763"/>
      <c r="B224" s="763"/>
      <c r="C224" s="763"/>
      <c r="D224" s="763"/>
      <c r="E224" s="763"/>
      <c r="F224" s="763"/>
      <c r="G224" s="763"/>
      <c r="H224" s="763"/>
      <c r="I224" s="763"/>
      <c r="J224" s="763"/>
      <c r="K224" s="385"/>
    </row>
    <row r="225" spans="1:11" s="24" customFormat="1" ht="18.75" customHeight="1">
      <c r="A225" s="763"/>
      <c r="B225" s="763"/>
      <c r="C225" s="763"/>
      <c r="D225" s="763"/>
      <c r="E225" s="763"/>
      <c r="F225" s="763"/>
      <c r="G225" s="763"/>
      <c r="H225" s="763"/>
      <c r="I225" s="763"/>
      <c r="J225" s="763"/>
      <c r="K225" s="385"/>
    </row>
    <row r="226" spans="1:11" s="24" customFormat="1" ht="18.75" customHeight="1">
      <c r="A226" s="763"/>
      <c r="B226" s="763"/>
      <c r="C226" s="763"/>
      <c r="D226" s="763"/>
      <c r="E226" s="763"/>
      <c r="F226" s="763"/>
      <c r="G226" s="763"/>
      <c r="H226" s="763"/>
      <c r="I226" s="763"/>
      <c r="J226" s="763"/>
      <c r="K226" s="385"/>
    </row>
    <row r="227" spans="1:11" s="24" customFormat="1" ht="18.75" customHeight="1">
      <c r="A227" s="763"/>
      <c r="B227" s="763"/>
      <c r="C227" s="763"/>
      <c r="D227" s="763"/>
      <c r="E227" s="763"/>
      <c r="F227" s="763"/>
      <c r="G227" s="763"/>
      <c r="H227" s="763"/>
      <c r="I227" s="763"/>
      <c r="J227" s="763"/>
      <c r="K227" s="385"/>
    </row>
    <row r="228" spans="1:11" s="24" customFormat="1" ht="18.75" customHeight="1">
      <c r="A228" s="763"/>
      <c r="B228" s="763"/>
      <c r="C228" s="763"/>
      <c r="D228" s="763"/>
      <c r="E228" s="763"/>
      <c r="F228" s="763"/>
      <c r="G228" s="763"/>
      <c r="H228" s="763"/>
      <c r="I228" s="763"/>
      <c r="J228" s="763"/>
      <c r="K228" s="385"/>
    </row>
    <row r="229" spans="1:11" s="24" customFormat="1" ht="18.75" customHeight="1">
      <c r="A229" s="763"/>
      <c r="B229" s="763"/>
      <c r="C229" s="763"/>
      <c r="D229" s="763"/>
      <c r="E229" s="763"/>
      <c r="F229" s="763"/>
      <c r="G229" s="763"/>
      <c r="H229" s="763"/>
      <c r="I229" s="763"/>
      <c r="J229" s="763"/>
      <c r="K229" s="385"/>
    </row>
    <row r="230" spans="1:11" s="24" customFormat="1" ht="18.75" customHeight="1">
      <c r="A230" s="763"/>
      <c r="B230" s="763"/>
      <c r="C230" s="763"/>
      <c r="D230" s="763"/>
      <c r="E230" s="763"/>
      <c r="F230" s="763"/>
      <c r="G230" s="763"/>
      <c r="H230" s="763"/>
      <c r="I230" s="763"/>
      <c r="J230" s="763"/>
      <c r="K230" s="385"/>
    </row>
    <row r="231" spans="1:11" s="23" customFormat="1" ht="22.5" customHeight="1">
      <c r="A231" s="289"/>
      <c r="B231" s="764"/>
      <c r="C231" s="764"/>
      <c r="D231" s="764"/>
      <c r="E231" s="764"/>
      <c r="F231" s="444"/>
      <c r="G231" s="444"/>
      <c r="H231" s="444"/>
      <c r="I231" s="444"/>
      <c r="J231" s="444"/>
      <c r="K231" s="444"/>
    </row>
    <row r="232" spans="1:11" s="24" customFormat="1" ht="18.75" customHeight="1">
      <c r="A232" s="409" t="s">
        <v>654</v>
      </c>
      <c r="B232" s="409"/>
      <c r="C232" s="409"/>
      <c r="D232" s="409"/>
      <c r="E232" s="409"/>
      <c r="F232" s="409"/>
      <c r="G232" s="409"/>
      <c r="H232" s="409"/>
      <c r="I232" s="409"/>
      <c r="J232" s="409"/>
      <c r="K232" s="385"/>
    </row>
    <row r="233" spans="1:11" s="25" customFormat="1" ht="12" customHeight="1">
      <c r="A233" s="386"/>
      <c r="B233" s="709"/>
      <c r="C233" s="709"/>
      <c r="D233" s="709"/>
      <c r="E233" s="709"/>
      <c r="F233" s="709"/>
      <c r="G233" s="386"/>
      <c r="H233" s="1395"/>
      <c r="I233" s="386"/>
      <c r="J233" s="386"/>
      <c r="K233" s="386"/>
    </row>
    <row r="234" spans="1:11" s="62" customFormat="1" ht="12" customHeight="1">
      <c r="A234" s="290" t="s">
        <v>213</v>
      </c>
      <c r="B234" s="387" t="s">
        <v>214</v>
      </c>
      <c r="C234" s="388" t="s">
        <v>215</v>
      </c>
      <c r="D234" s="388" t="s">
        <v>216</v>
      </c>
      <c r="E234" s="388" t="s">
        <v>217</v>
      </c>
      <c r="F234" s="388" t="s">
        <v>218</v>
      </c>
      <c r="G234" s="388" t="s">
        <v>219</v>
      </c>
      <c r="H234" s="388" t="s">
        <v>220</v>
      </c>
      <c r="I234" s="388" t="s">
        <v>221</v>
      </c>
      <c r="J234" s="388" t="s">
        <v>222</v>
      </c>
      <c r="K234" s="653"/>
    </row>
    <row r="235" spans="1:11" s="64" customFormat="1" ht="12" customHeight="1">
      <c r="A235" s="765" t="s">
        <v>429</v>
      </c>
      <c r="B235" s="766">
        <v>-3</v>
      </c>
      <c r="C235" s="767">
        <v>-70.283350779472002</v>
      </c>
      <c r="D235" s="767">
        <v>-147</v>
      </c>
      <c r="E235" s="767">
        <v>-136</v>
      </c>
      <c r="F235" s="767">
        <v>-94</v>
      </c>
      <c r="G235" s="767">
        <v>-36</v>
      </c>
      <c r="H235" s="767">
        <v>-64</v>
      </c>
      <c r="I235" s="767">
        <v>-26</v>
      </c>
      <c r="J235" s="767">
        <v>39</v>
      </c>
      <c r="K235" s="738"/>
    </row>
    <row r="236" spans="1:11" s="64" customFormat="1" ht="12" customHeight="1">
      <c r="A236" s="765" t="s">
        <v>605</v>
      </c>
      <c r="B236" s="766">
        <v>-66</v>
      </c>
      <c r="C236" s="767">
        <v>45.346668222218</v>
      </c>
      <c r="D236" s="767">
        <v>-249</v>
      </c>
      <c r="E236" s="767">
        <v>-0.1</v>
      </c>
      <c r="F236" s="767">
        <v>26</v>
      </c>
      <c r="G236" s="767">
        <v>12</v>
      </c>
      <c r="H236" s="767">
        <v>-7</v>
      </c>
      <c r="I236" s="767">
        <v>35</v>
      </c>
      <c r="J236" s="767">
        <v>7</v>
      </c>
      <c r="K236" s="738"/>
    </row>
    <row r="237" spans="1:11" s="64" customFormat="1" ht="12" customHeight="1">
      <c r="A237" s="765" t="s">
        <v>616</v>
      </c>
      <c r="B237" s="766">
        <v>-24</v>
      </c>
      <c r="C237" s="767">
        <v>23.005934875971999</v>
      </c>
      <c r="D237" s="767">
        <v>-120</v>
      </c>
      <c r="E237" s="767">
        <v>-13</v>
      </c>
      <c r="F237" s="767">
        <v>-0.1</v>
      </c>
      <c r="G237" s="767">
        <v>-22</v>
      </c>
      <c r="H237" s="767">
        <v>-2</v>
      </c>
      <c r="I237" s="767">
        <v>1.55</v>
      </c>
      <c r="J237" s="767">
        <v>16</v>
      </c>
      <c r="K237" s="738"/>
    </row>
    <row r="238" spans="1:11" s="64" customFormat="1" ht="12" customHeight="1">
      <c r="A238" s="765" t="s">
        <v>608</v>
      </c>
      <c r="B238" s="766">
        <v>-196</v>
      </c>
      <c r="C238" s="767">
        <v>10.746927941464</v>
      </c>
      <c r="D238" s="767">
        <v>8</v>
      </c>
      <c r="E238" s="767">
        <v>-61</v>
      </c>
      <c r="F238" s="767">
        <v>-3</v>
      </c>
      <c r="G238" s="767">
        <v>-11</v>
      </c>
      <c r="H238" s="767">
        <v>-125</v>
      </c>
      <c r="I238" s="767">
        <v>-124.85</v>
      </c>
      <c r="J238" s="767">
        <v>-4</v>
      </c>
      <c r="K238" s="738"/>
    </row>
    <row r="239" spans="1:11" s="64" customFormat="1" ht="12" customHeight="1">
      <c r="A239" s="768" t="s">
        <v>607</v>
      </c>
      <c r="B239" s="769">
        <v>606</v>
      </c>
      <c r="C239" s="767">
        <v>515.17941897162996</v>
      </c>
      <c r="D239" s="767">
        <v>152</v>
      </c>
      <c r="E239" s="767">
        <v>333</v>
      </c>
      <c r="F239" s="767">
        <v>313</v>
      </c>
      <c r="G239" s="767">
        <v>760</v>
      </c>
      <c r="H239" s="767">
        <v>133</v>
      </c>
      <c r="I239" s="767">
        <v>89.81</v>
      </c>
      <c r="J239" s="767">
        <v>-26</v>
      </c>
      <c r="K239" s="738"/>
    </row>
    <row r="240" spans="1:11" s="64" customFormat="1" ht="12" customHeight="1">
      <c r="A240" s="768" t="s">
        <v>431</v>
      </c>
      <c r="B240" s="769">
        <v>-1188</v>
      </c>
      <c r="C240" s="767">
        <v>-444.97311194356399</v>
      </c>
      <c r="D240" s="767">
        <v>-317</v>
      </c>
      <c r="E240" s="767">
        <v>25</v>
      </c>
      <c r="F240" s="767">
        <v>-32</v>
      </c>
      <c r="G240" s="767">
        <v>-114</v>
      </c>
      <c r="H240" s="767">
        <v>-210</v>
      </c>
      <c r="I240" s="767">
        <v>225.1</v>
      </c>
      <c r="J240" s="767">
        <v>801</v>
      </c>
      <c r="K240" s="738"/>
    </row>
    <row r="241" spans="1:11" s="62" customFormat="1" ht="12" customHeight="1">
      <c r="A241" s="1486" t="s">
        <v>488</v>
      </c>
      <c r="B241" s="770">
        <v>-871</v>
      </c>
      <c r="C241" s="1680">
        <v>79.022487288248001</v>
      </c>
      <c r="D241" s="1680">
        <v>-674</v>
      </c>
      <c r="E241" s="1680">
        <v>147.9</v>
      </c>
      <c r="F241" s="1680">
        <v>209</v>
      </c>
      <c r="G241" s="1680">
        <v>589</v>
      </c>
      <c r="H241" s="1680">
        <v>-275</v>
      </c>
      <c r="I241" s="1680">
        <v>200</v>
      </c>
      <c r="J241" s="1680">
        <v>833</v>
      </c>
      <c r="K241" s="742"/>
    </row>
  </sheetData>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2" fitToHeight="5" orientation="portrait" r:id="rId1"/>
  <headerFooter scaleWithDoc="0">
    <oddHeader>&amp;R&amp;8CHAPTER 1 – DNB GROUP&amp;L&amp;"Arial"&amp;8FACTBOOK DNB – 2Q23</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M412"/>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1" s="23" customFormat="1" ht="22.5" customHeight="1">
      <c r="A1" s="187"/>
      <c r="B1" s="408"/>
      <c r="C1" s="408"/>
      <c r="D1" s="408"/>
      <c r="E1" s="408"/>
      <c r="F1" s="408"/>
      <c r="G1" s="408"/>
      <c r="H1" s="408"/>
      <c r="I1" s="408"/>
      <c r="J1" s="408"/>
    </row>
    <row r="2" spans="1:11" s="24" customFormat="1" ht="18.75" customHeight="1">
      <c r="A2" s="1815" t="s">
        <v>655</v>
      </c>
      <c r="B2" s="1815"/>
      <c r="C2" s="1815"/>
      <c r="D2" s="1815"/>
      <c r="E2" s="1815"/>
      <c r="F2" s="1815"/>
      <c r="G2" s="1815"/>
      <c r="H2" s="1815"/>
      <c r="I2" s="385"/>
      <c r="J2" s="385"/>
    </row>
    <row r="3" spans="1:11" s="24" customFormat="1" ht="12" customHeight="1">
      <c r="A3" s="771"/>
      <c r="B3" s="771"/>
      <c r="C3" s="771"/>
      <c r="D3" s="771"/>
      <c r="E3" s="771"/>
      <c r="F3" s="771"/>
      <c r="G3" s="771"/>
      <c r="H3" s="771"/>
      <c r="I3" s="385"/>
      <c r="J3" s="385"/>
    </row>
    <row r="4" spans="1:11" s="25" customFormat="1" ht="12.75" customHeight="1">
      <c r="A4" s="215" t="s">
        <v>656</v>
      </c>
      <c r="B4" s="386"/>
      <c r="C4" s="386"/>
      <c r="D4" s="386"/>
      <c r="E4" s="386"/>
      <c r="F4" s="386"/>
      <c r="G4" s="386"/>
      <c r="H4" s="386"/>
      <c r="I4" s="386"/>
      <c r="J4" s="386"/>
    </row>
    <row r="5" spans="1:11" s="68" customFormat="1" ht="27.6" customHeight="1">
      <c r="A5" s="1826" t="s">
        <v>657</v>
      </c>
      <c r="B5" s="1826"/>
      <c r="C5" s="1826"/>
      <c r="D5" s="1826"/>
      <c r="E5" s="1826"/>
      <c r="F5" s="1826"/>
      <c r="G5" s="1826"/>
      <c r="H5" s="1826"/>
      <c r="I5" s="1826"/>
      <c r="J5" s="1826"/>
    </row>
    <row r="6" spans="1:11" s="68" customFormat="1" ht="36.75" customHeight="1">
      <c r="A6" s="1826" t="s">
        <v>658</v>
      </c>
      <c r="B6" s="1826"/>
      <c r="C6" s="1826"/>
      <c r="D6" s="1826"/>
      <c r="E6" s="1826"/>
      <c r="F6" s="1826"/>
      <c r="G6" s="1826"/>
      <c r="H6" s="1826"/>
      <c r="I6" s="1826"/>
      <c r="J6" s="1826"/>
      <c r="K6" s="257"/>
    </row>
    <row r="7" spans="1:11" s="29" customFormat="1" ht="11.25" customHeight="1">
      <c r="A7" s="641"/>
      <c r="B7" s="1482" t="s">
        <v>295</v>
      </c>
      <c r="C7" s="1483" t="s">
        <v>296</v>
      </c>
      <c r="D7" s="1483" t="s">
        <v>297</v>
      </c>
      <c r="E7" s="1483" t="s">
        <v>298</v>
      </c>
      <c r="F7" s="1487" t="s">
        <v>295</v>
      </c>
      <c r="G7" s="1483" t="s">
        <v>296</v>
      </c>
      <c r="H7" s="1483" t="s">
        <v>297</v>
      </c>
      <c r="I7" s="1483" t="s">
        <v>298</v>
      </c>
      <c r="J7" s="1483" t="s">
        <v>295</v>
      </c>
    </row>
    <row r="8" spans="1:11" s="29" customFormat="1" ht="11.25" customHeight="1">
      <c r="A8" s="392" t="s">
        <v>659</v>
      </c>
      <c r="B8" s="734" t="s">
        <v>300</v>
      </c>
      <c r="C8" s="714" t="s">
        <v>300</v>
      </c>
      <c r="D8" s="714" t="s">
        <v>270</v>
      </c>
      <c r="E8" s="714" t="s">
        <v>270</v>
      </c>
      <c r="F8" s="772" t="s">
        <v>270</v>
      </c>
      <c r="G8" s="714" t="s">
        <v>270</v>
      </c>
      <c r="H8" s="714" t="s">
        <v>271</v>
      </c>
      <c r="I8" s="714" t="s">
        <v>271</v>
      </c>
      <c r="J8" s="714" t="s">
        <v>271</v>
      </c>
    </row>
    <row r="9" spans="1:11" s="29" customFormat="1" ht="11.25" customHeight="1">
      <c r="A9" s="1488" t="s">
        <v>604</v>
      </c>
      <c r="B9" s="773">
        <v>62.015003845287858</v>
      </c>
      <c r="C9" s="775">
        <v>64.150028504409988</v>
      </c>
      <c r="D9" s="775">
        <v>60.853994222016581</v>
      </c>
      <c r="E9" s="774">
        <v>62.901288510551055</v>
      </c>
      <c r="F9" s="776">
        <v>60.4</v>
      </c>
      <c r="G9" s="775">
        <v>58.104636630752488</v>
      </c>
      <c r="H9" s="775">
        <v>49.148041913552127</v>
      </c>
      <c r="I9" s="775">
        <v>53.346677282631418</v>
      </c>
      <c r="J9" s="775">
        <v>54.064564433981801</v>
      </c>
    </row>
    <row r="10" spans="1:11" s="29" customFormat="1" ht="12" customHeight="1">
      <c r="A10" s="777" t="s">
        <v>660</v>
      </c>
      <c r="B10" s="773">
        <v>239.04439239636864</v>
      </c>
      <c r="C10" s="775">
        <v>234.50980692332021</v>
      </c>
      <c r="D10" s="775">
        <v>231.31384652501177</v>
      </c>
      <c r="E10" s="774">
        <v>230.66151705949383</v>
      </c>
      <c r="F10" s="776">
        <v>224.2944653791921</v>
      </c>
      <c r="G10" s="775">
        <v>218.82998333746883</v>
      </c>
      <c r="H10" s="775">
        <v>209.52797793213372</v>
      </c>
      <c r="I10" s="775">
        <v>207.57901044639377</v>
      </c>
      <c r="J10" s="775">
        <v>207.21191226206625</v>
      </c>
    </row>
    <row r="11" spans="1:11" s="29" customFormat="1" ht="12" customHeight="1">
      <c r="A11" s="778" t="s">
        <v>661</v>
      </c>
      <c r="B11" s="773">
        <v>47.323439365335275</v>
      </c>
      <c r="C11" s="775">
        <v>42.936851403449971</v>
      </c>
      <c r="D11" s="775">
        <v>42.629844415422042</v>
      </c>
      <c r="E11" s="774">
        <v>52.303160377222447</v>
      </c>
      <c r="F11" s="776">
        <v>49.202568144360939</v>
      </c>
      <c r="G11" s="775">
        <v>42.440607926192342</v>
      </c>
      <c r="H11" s="775">
        <v>44.484353494610168</v>
      </c>
      <c r="I11" s="775">
        <v>46.667586247069984</v>
      </c>
      <c r="J11" s="775">
        <v>44.225834303350013</v>
      </c>
    </row>
    <row r="12" spans="1:11" s="29" customFormat="1" ht="12" customHeight="1">
      <c r="A12" s="778" t="s">
        <v>662</v>
      </c>
      <c r="B12" s="773">
        <v>75.355503256571339</v>
      </c>
      <c r="C12" s="775">
        <v>80.938237774489991</v>
      </c>
      <c r="D12" s="775">
        <v>89.048619173303337</v>
      </c>
      <c r="E12" s="774">
        <v>135.10612909468159</v>
      </c>
      <c r="F12" s="776">
        <v>124.66288207329205</v>
      </c>
      <c r="G12" s="775">
        <v>102.08700642692612</v>
      </c>
      <c r="H12" s="775">
        <v>91.313383259837678</v>
      </c>
      <c r="I12" s="775">
        <v>92.999379563878421</v>
      </c>
      <c r="J12" s="775">
        <v>77.677836510133986</v>
      </c>
    </row>
    <row r="13" spans="1:11" s="29" customFormat="1" ht="12" customHeight="1">
      <c r="A13" s="778" t="s">
        <v>608</v>
      </c>
      <c r="B13" s="773">
        <v>91.656769330617038</v>
      </c>
      <c r="C13" s="775">
        <v>86.386029382930033</v>
      </c>
      <c r="D13" s="775">
        <v>83.463163655427735</v>
      </c>
      <c r="E13" s="774">
        <v>82.609921604178126</v>
      </c>
      <c r="F13" s="776">
        <v>73.931712243396646</v>
      </c>
      <c r="G13" s="775">
        <v>59.282332142074267</v>
      </c>
      <c r="H13" s="775">
        <v>60.198151571162249</v>
      </c>
      <c r="I13" s="775">
        <v>53.389076440481119</v>
      </c>
      <c r="J13" s="775">
        <v>52.262290627318606</v>
      </c>
    </row>
    <row r="14" spans="1:11" s="29" customFormat="1" ht="12" customHeight="1">
      <c r="A14" s="778" t="s">
        <v>609</v>
      </c>
      <c r="B14" s="773">
        <v>46.564369922019992</v>
      </c>
      <c r="C14" s="775">
        <v>44.386523516280008</v>
      </c>
      <c r="D14" s="775">
        <v>41.369358094251318</v>
      </c>
      <c r="E14" s="774">
        <v>47.452008149815825</v>
      </c>
      <c r="F14" s="776">
        <v>44.715193145516487</v>
      </c>
      <c r="G14" s="775">
        <v>34.700228385510002</v>
      </c>
      <c r="H14" s="775">
        <v>32.316545703660005</v>
      </c>
      <c r="I14" s="775">
        <v>27.185469785519992</v>
      </c>
      <c r="J14" s="775">
        <v>28.123424237140004</v>
      </c>
    </row>
    <row r="15" spans="1:11" s="29" customFormat="1" ht="12" customHeight="1">
      <c r="A15" s="779" t="s">
        <v>610</v>
      </c>
      <c r="B15" s="773">
        <v>7.9904907205352442</v>
      </c>
      <c r="C15" s="775">
        <v>8.6169216695600017</v>
      </c>
      <c r="D15" s="775">
        <v>8.0389536196599991</v>
      </c>
      <c r="E15" s="774">
        <v>8.3899698197030048</v>
      </c>
      <c r="F15" s="776">
        <v>8.0709198413199985</v>
      </c>
      <c r="G15" s="775">
        <v>9.546899401770002</v>
      </c>
      <c r="H15" s="775">
        <v>10.119120347283497</v>
      </c>
      <c r="I15" s="775">
        <v>10.405519481550002</v>
      </c>
      <c r="J15" s="775">
        <v>9.2447859223699993</v>
      </c>
    </row>
    <row r="16" spans="1:11" s="29" customFormat="1" ht="12" customHeight="1">
      <c r="A16" s="778" t="s">
        <v>611</v>
      </c>
      <c r="B16" s="773">
        <v>92.153919171652021</v>
      </c>
      <c r="C16" s="775">
        <v>91.433369875250051</v>
      </c>
      <c r="D16" s="775">
        <v>81.582187734717607</v>
      </c>
      <c r="E16" s="774">
        <v>75.900740586804233</v>
      </c>
      <c r="F16" s="776">
        <v>71.674460083706464</v>
      </c>
      <c r="G16" s="775">
        <v>65.633743568409429</v>
      </c>
      <c r="H16" s="775">
        <v>66.348333895833605</v>
      </c>
      <c r="I16" s="775">
        <v>62.937003616090671</v>
      </c>
      <c r="J16" s="775">
        <v>58.80390128460818</v>
      </c>
    </row>
    <row r="17" spans="1:13" s="29" customFormat="1" ht="12" customHeight="1">
      <c r="A17" s="778" t="s">
        <v>612</v>
      </c>
      <c r="B17" s="1622">
        <v>77.625645963820858</v>
      </c>
      <c r="C17" s="775">
        <v>75.062682893310011</v>
      </c>
      <c r="D17" s="775">
        <v>62.907361334512387</v>
      </c>
      <c r="E17" s="775">
        <v>62.593311606855806</v>
      </c>
      <c r="F17" s="775">
        <v>62.522846784450515</v>
      </c>
      <c r="G17" s="775">
        <v>53.971675984140482</v>
      </c>
      <c r="H17" s="775">
        <v>55.313236528217743</v>
      </c>
      <c r="I17" s="775">
        <v>55.225168978024939</v>
      </c>
      <c r="J17" s="775">
        <v>53.634279325463112</v>
      </c>
    </row>
    <row r="18" spans="1:13" s="29" customFormat="1" ht="12" customHeight="1">
      <c r="A18" s="778" t="s">
        <v>613</v>
      </c>
      <c r="B18" s="1622">
        <v>73.641752054488705</v>
      </c>
      <c r="C18" s="775">
        <v>69.72083603614</v>
      </c>
      <c r="D18" s="775">
        <v>69.018544086815965</v>
      </c>
      <c r="E18" s="775">
        <v>69.831421786693298</v>
      </c>
      <c r="F18" s="775">
        <v>66.715227465872886</v>
      </c>
      <c r="G18" s="775">
        <v>57.876110092595027</v>
      </c>
      <c r="H18" s="775">
        <v>64.069497179827579</v>
      </c>
      <c r="I18" s="775">
        <v>58.701771869217126</v>
      </c>
      <c r="J18" s="775">
        <v>59.040575819069083</v>
      </c>
    </row>
    <row r="19" spans="1:13" s="29" customFormat="1" ht="12" customHeight="1">
      <c r="A19" s="778" t="s">
        <v>614</v>
      </c>
      <c r="B19" s="1622">
        <v>44.556815967197203</v>
      </c>
      <c r="C19" s="775">
        <v>41.483540365360042</v>
      </c>
      <c r="D19" s="775">
        <v>39.781724140908288</v>
      </c>
      <c r="E19" s="775">
        <v>38.364457190259877</v>
      </c>
      <c r="F19" s="775">
        <v>36.025612882612364</v>
      </c>
      <c r="G19" s="775">
        <v>35.755014124614313</v>
      </c>
      <c r="H19" s="775">
        <v>34.212032946446818</v>
      </c>
      <c r="I19" s="775">
        <v>33.872720019913011</v>
      </c>
      <c r="J19" s="775">
        <v>33.428203686852363</v>
      </c>
    </row>
    <row r="20" spans="1:13" s="29" customFormat="1" ht="12" customHeight="1">
      <c r="A20" s="779" t="s">
        <v>615</v>
      </c>
      <c r="B20" s="1622">
        <v>68.953553870691906</v>
      </c>
      <c r="C20" s="775">
        <v>66.372421731620008</v>
      </c>
      <c r="D20" s="775">
        <v>64.368713080881875</v>
      </c>
      <c r="E20" s="775">
        <v>63.738037966621043</v>
      </c>
      <c r="F20" s="775">
        <v>63.70944225024575</v>
      </c>
      <c r="G20" s="775">
        <v>59.702840812674438</v>
      </c>
      <c r="H20" s="775">
        <v>59.077373017804874</v>
      </c>
      <c r="I20" s="775">
        <v>60.352638040583273</v>
      </c>
      <c r="J20" s="775">
        <v>60.375113232395861</v>
      </c>
    </row>
    <row r="21" spans="1:13" s="29" customFormat="1" ht="12" customHeight="1">
      <c r="A21" s="779" t="s">
        <v>663</v>
      </c>
      <c r="B21" s="1622">
        <v>142.91227031986637</v>
      </c>
      <c r="C21" s="775">
        <v>141.36298893378986</v>
      </c>
      <c r="D21" s="775">
        <v>139.87163124886152</v>
      </c>
      <c r="E21" s="775">
        <v>140.5353537781497</v>
      </c>
      <c r="F21" s="775">
        <v>135.69875481783322</v>
      </c>
      <c r="G21" s="775">
        <v>131.56878182778271</v>
      </c>
      <c r="H21" s="775">
        <v>127.14140375606202</v>
      </c>
      <c r="I21" s="775">
        <v>122.59948945974813</v>
      </c>
      <c r="J21" s="775">
        <v>122.28635955449008</v>
      </c>
    </row>
    <row r="22" spans="1:13" s="29" customFormat="1" ht="12" customHeight="1">
      <c r="A22" s="779" t="s">
        <v>664</v>
      </c>
      <c r="B22" s="1622">
        <v>1265.3831708059895</v>
      </c>
      <c r="C22" s="775">
        <v>1256.8683087271997</v>
      </c>
      <c r="D22" s="775">
        <v>1233.5697442349151</v>
      </c>
      <c r="E22" s="775">
        <v>1242.5821981727217</v>
      </c>
      <c r="F22" s="775">
        <v>1240.9126402421673</v>
      </c>
      <c r="G22" s="775">
        <v>1113.0169398775784</v>
      </c>
      <c r="H22" s="775">
        <v>1105.6042165944893</v>
      </c>
      <c r="I22" s="775">
        <v>1117.2807033272275</v>
      </c>
      <c r="J22" s="775">
        <v>1118.5845548549821</v>
      </c>
    </row>
    <row r="23" spans="1:13" s="29" customFormat="1" ht="12" customHeight="1">
      <c r="A23" s="778" t="s">
        <v>617</v>
      </c>
      <c r="B23" s="1622">
        <v>84.737767809087089</v>
      </c>
      <c r="C23" s="775">
        <v>88.75030831222999</v>
      </c>
      <c r="D23" s="775">
        <v>88.547635386825363</v>
      </c>
      <c r="E23" s="775">
        <v>92.955709739739262</v>
      </c>
      <c r="F23" s="775">
        <v>90.157211835438801</v>
      </c>
      <c r="G23" s="775">
        <v>85.541176978404394</v>
      </c>
      <c r="H23" s="775">
        <v>88.830501127513429</v>
      </c>
      <c r="I23" s="775">
        <v>88.780457943714367</v>
      </c>
      <c r="J23" s="775">
        <v>86.506747707292021</v>
      </c>
    </row>
    <row r="24" spans="1:13" s="51" customFormat="1" ht="12" customHeight="1">
      <c r="A24" s="1681" t="s">
        <v>665</v>
      </c>
      <c r="B24" s="1623">
        <v>2419.9148647995289</v>
      </c>
      <c r="C24" s="780">
        <v>2392.9788560493398</v>
      </c>
      <c r="D24" s="780">
        <v>2336.3653209535305</v>
      </c>
      <c r="E24" s="780">
        <v>2405.9252254434909</v>
      </c>
      <c r="F24" s="780">
        <v>2352.7361110614688</v>
      </c>
      <c r="G24" s="780">
        <v>2128.0579775168931</v>
      </c>
      <c r="H24" s="780">
        <v>2097.7041692684347</v>
      </c>
      <c r="I24" s="780">
        <v>2091.3226725020436</v>
      </c>
      <c r="J24" s="780">
        <v>2065.4703837615139</v>
      </c>
    </row>
    <row r="25" spans="1:13" s="23" customFormat="1" ht="7.5" customHeight="1">
      <c r="A25" s="429"/>
      <c r="B25" s="781"/>
      <c r="C25" s="781"/>
      <c r="D25" s="781"/>
      <c r="E25" s="781"/>
      <c r="F25" s="782"/>
      <c r="G25" s="781"/>
      <c r="H25" s="781"/>
      <c r="I25" s="781"/>
      <c r="J25" s="781"/>
    </row>
    <row r="26" spans="1:13" s="46" customFormat="1" ht="12" customHeight="1">
      <c r="A26" s="258" t="s">
        <v>572</v>
      </c>
      <c r="B26" s="1489"/>
      <c r="C26" s="1490"/>
      <c r="D26" s="1490"/>
      <c r="E26" s="1490"/>
      <c r="F26" s="1490"/>
      <c r="G26" s="1490"/>
      <c r="H26" s="1490"/>
      <c r="I26" s="1490"/>
      <c r="J26" s="1490"/>
    </row>
    <row r="27" spans="1:13" s="69" customFormat="1" ht="12" customHeight="1">
      <c r="A27" s="259" t="s">
        <v>666</v>
      </c>
      <c r="B27" s="260">
        <v>1132.5923147713218</v>
      </c>
      <c r="C27" s="261">
        <v>1123.9237747571797</v>
      </c>
      <c r="D27" s="261">
        <v>1101.4956791015056</v>
      </c>
      <c r="E27" s="261">
        <v>1109.406537536822</v>
      </c>
      <c r="F27" s="261">
        <v>1106.3754559123681</v>
      </c>
      <c r="G27" s="261">
        <v>988.59135435975406</v>
      </c>
      <c r="H27" s="261">
        <v>979.98169003332043</v>
      </c>
      <c r="I27" s="261">
        <v>991.90326390796133</v>
      </c>
      <c r="J27" s="261">
        <v>994.3516395783555</v>
      </c>
    </row>
    <row r="28" spans="1:13" s="69" customFormat="1" ht="12" customHeight="1">
      <c r="A28" s="262" t="s">
        <v>667</v>
      </c>
      <c r="B28" s="263">
        <v>132.79085603466777</v>
      </c>
      <c r="C28" s="264">
        <v>132.94453397002002</v>
      </c>
      <c r="D28" s="264">
        <v>132.07406513340953</v>
      </c>
      <c r="E28" s="264">
        <v>133.17566063589979</v>
      </c>
      <c r="F28" s="264">
        <v>134.53718432979915</v>
      </c>
      <c r="G28" s="264">
        <v>124.42558551782433</v>
      </c>
      <c r="H28" s="264">
        <v>125.62252656116868</v>
      </c>
      <c r="I28" s="264">
        <v>125.37743941926612</v>
      </c>
      <c r="J28" s="264">
        <v>124.23291527662663</v>
      </c>
      <c r="M28" s="783"/>
    </row>
    <row r="29" spans="1:13" s="46" customFormat="1" ht="12" customHeight="1">
      <c r="A29" s="1491" t="s">
        <v>668</v>
      </c>
      <c r="B29" s="265">
        <v>483.48738505168802</v>
      </c>
      <c r="C29" s="266">
        <v>480.83750486787011</v>
      </c>
      <c r="D29" s="266">
        <v>459.58982401819281</v>
      </c>
      <c r="E29" s="266">
        <v>512.28206132497871</v>
      </c>
      <c r="F29" s="266">
        <v>485.69243209456863</v>
      </c>
      <c r="G29" s="266">
        <v>422.34686675958187</v>
      </c>
      <c r="H29" s="266">
        <v>418.84551055172301</v>
      </c>
      <c r="I29" s="266">
        <v>402.0430242702721</v>
      </c>
      <c r="J29" s="266">
        <v>381.62535032356141</v>
      </c>
    </row>
    <row r="30" spans="1:13" s="23" customFormat="1" ht="7.5" customHeight="1">
      <c r="A30" s="444"/>
      <c r="B30" s="444"/>
      <c r="C30" s="444"/>
      <c r="D30" s="444"/>
      <c r="E30" s="444"/>
      <c r="F30" s="444"/>
      <c r="G30" s="444"/>
      <c r="H30" s="444"/>
      <c r="I30" s="444"/>
      <c r="J30" s="444"/>
    </row>
    <row r="31" spans="1:13" s="68" customFormat="1" ht="12.6" customHeight="1">
      <c r="A31" s="1827" t="s">
        <v>669</v>
      </c>
      <c r="B31" s="1827"/>
      <c r="C31" s="1827"/>
      <c r="D31" s="1827"/>
      <c r="E31" s="1827"/>
      <c r="F31" s="1827"/>
      <c r="G31" s="1827"/>
      <c r="H31" s="1827"/>
      <c r="I31" s="1827"/>
      <c r="J31" s="1827"/>
    </row>
    <row r="32" spans="1:13" s="68" customFormat="1" ht="7.5" customHeight="1">
      <c r="A32" s="785"/>
      <c r="B32" s="785"/>
      <c r="C32" s="785"/>
      <c r="D32" s="785"/>
      <c r="E32" s="785"/>
      <c r="F32" s="785"/>
      <c r="G32" s="785"/>
      <c r="H32" s="785"/>
      <c r="I32" s="785"/>
      <c r="J32" s="785"/>
    </row>
    <row r="33" spans="1:10" s="23" customFormat="1" ht="22.5" customHeight="1">
      <c r="A33" s="197"/>
      <c r="B33" s="408"/>
      <c r="C33" s="408"/>
      <c r="D33" s="408"/>
      <c r="E33" s="408"/>
      <c r="F33" s="408"/>
      <c r="G33" s="408"/>
      <c r="H33" s="408"/>
      <c r="I33" s="408"/>
      <c r="J33" s="408"/>
    </row>
    <row r="34" spans="1:10" s="24" customFormat="1" ht="18.75" customHeight="1">
      <c r="A34" s="1815" t="s">
        <v>670</v>
      </c>
      <c r="B34" s="1815"/>
      <c r="C34" s="1815"/>
      <c r="D34" s="1815"/>
      <c r="E34" s="1815"/>
      <c r="F34" s="1815"/>
      <c r="G34" s="1815"/>
      <c r="H34" s="1815"/>
      <c r="I34" s="385"/>
      <c r="J34" s="385"/>
    </row>
    <row r="35" spans="1:10" s="24" customFormat="1" ht="12" customHeight="1">
      <c r="A35" s="771"/>
      <c r="B35" s="771"/>
      <c r="C35" s="771"/>
      <c r="D35" s="771"/>
      <c r="E35" s="771"/>
      <c r="F35" s="771"/>
      <c r="G35" s="771"/>
      <c r="H35" s="771"/>
      <c r="I35" s="385"/>
      <c r="J35" s="385"/>
    </row>
    <row r="36" spans="1:10" s="25" customFormat="1" ht="12.75" customHeight="1">
      <c r="A36" s="215" t="s">
        <v>671</v>
      </c>
      <c r="B36" s="386"/>
      <c r="C36" s="386"/>
      <c r="D36" s="386"/>
      <c r="E36" s="386"/>
      <c r="F36" s="386"/>
      <c r="G36" s="386"/>
      <c r="H36" s="386"/>
      <c r="I36" s="386"/>
      <c r="J36" s="386"/>
    </row>
    <row r="37" spans="1:10" s="29" customFormat="1" ht="11.25" customHeight="1">
      <c r="A37" s="267"/>
      <c r="B37" s="1482" t="s">
        <v>295</v>
      </c>
      <c r="C37" s="1478" t="s">
        <v>296</v>
      </c>
      <c r="D37" s="1478" t="s">
        <v>297</v>
      </c>
      <c r="E37" s="1478" t="s">
        <v>298</v>
      </c>
      <c r="F37" s="1478" t="s">
        <v>295</v>
      </c>
      <c r="G37" s="1478" t="s">
        <v>296</v>
      </c>
      <c r="H37" s="1478" t="s">
        <v>297</v>
      </c>
      <c r="I37" s="1478" t="s">
        <v>298</v>
      </c>
      <c r="J37" s="1478" t="s">
        <v>295</v>
      </c>
    </row>
    <row r="38" spans="1:10" s="29" customFormat="1" ht="12" customHeight="1">
      <c r="A38" s="213" t="s">
        <v>659</v>
      </c>
      <c r="B38" s="734" t="s">
        <v>300</v>
      </c>
      <c r="C38" s="786" t="s">
        <v>300</v>
      </c>
      <c r="D38" s="786" t="s">
        <v>270</v>
      </c>
      <c r="E38" s="786" t="s">
        <v>270</v>
      </c>
      <c r="F38" s="786" t="s">
        <v>270</v>
      </c>
      <c r="G38" s="786" t="s">
        <v>270</v>
      </c>
      <c r="H38" s="786" t="s">
        <v>271</v>
      </c>
      <c r="I38" s="786" t="s">
        <v>271</v>
      </c>
      <c r="J38" s="786" t="s">
        <v>271</v>
      </c>
    </row>
    <row r="39" spans="1:10" s="29" customFormat="1" ht="11.1" customHeight="1">
      <c r="A39" s="778" t="s">
        <v>672</v>
      </c>
      <c r="B39" s="787">
        <v>1862.3660388508436</v>
      </c>
      <c r="C39" s="788">
        <v>1832.205118337831</v>
      </c>
      <c r="D39" s="788">
        <v>1775.2210864760375</v>
      </c>
      <c r="E39" s="788">
        <v>1824.0942749479836</v>
      </c>
      <c r="F39" s="788">
        <v>1796.4345045286004</v>
      </c>
      <c r="G39" s="788">
        <v>1607.8196071847603</v>
      </c>
      <c r="H39" s="788">
        <v>1570.5306593412256</v>
      </c>
      <c r="I39" s="788">
        <v>1547.4546699011205</v>
      </c>
      <c r="J39" s="788">
        <v>1522.2605416090339</v>
      </c>
    </row>
    <row r="40" spans="1:10" s="29" customFormat="1" ht="11.1" customHeight="1">
      <c r="A40" s="778" t="s">
        <v>673</v>
      </c>
      <c r="B40" s="787">
        <v>467.94660510479059</v>
      </c>
      <c r="C40" s="788">
        <v>466.61737383648938</v>
      </c>
      <c r="D40" s="788">
        <v>470.49938101145852</v>
      </c>
      <c r="E40" s="788">
        <v>487.98834702869988</v>
      </c>
      <c r="F40" s="788">
        <v>459.81165344227952</v>
      </c>
      <c r="G40" s="788">
        <v>433.14458098637306</v>
      </c>
      <c r="H40" s="788">
        <v>432.92968645569715</v>
      </c>
      <c r="I40" s="788">
        <v>442.6591534635856</v>
      </c>
      <c r="J40" s="788">
        <v>439.45696704035367</v>
      </c>
    </row>
    <row r="41" spans="1:10" s="29" customFormat="1" ht="11.1" customHeight="1">
      <c r="A41" s="778" t="s">
        <v>674</v>
      </c>
      <c r="B41" s="787">
        <v>71.097968800314987</v>
      </c>
      <c r="C41" s="788">
        <v>76.635616361780123</v>
      </c>
      <c r="D41" s="788">
        <v>69.722143522273299</v>
      </c>
      <c r="E41" s="788">
        <v>74.45286831889787</v>
      </c>
      <c r="F41" s="788">
        <v>78.251607066363178</v>
      </c>
      <c r="G41" s="788">
        <v>68.77814274691589</v>
      </c>
      <c r="H41" s="788">
        <v>73.548498221014881</v>
      </c>
      <c r="I41" s="788">
        <v>79.669689046227774</v>
      </c>
      <c r="J41" s="788">
        <v>83.201009935092685</v>
      </c>
    </row>
    <row r="42" spans="1:10" s="29" customFormat="1" ht="11.1" customHeight="1">
      <c r="A42" s="778" t="s">
        <v>675</v>
      </c>
      <c r="B42" s="787">
        <v>18.504252043582923</v>
      </c>
      <c r="C42" s="788">
        <v>17.520747513240007</v>
      </c>
      <c r="D42" s="788">
        <v>20.922709943762861</v>
      </c>
      <c r="E42" s="788">
        <v>19.389735147908727</v>
      </c>
      <c r="F42" s="788">
        <v>18.238346024224317</v>
      </c>
      <c r="G42" s="788">
        <v>18.31564659884522</v>
      </c>
      <c r="H42" s="788">
        <v>20.695325250494701</v>
      </c>
      <c r="I42" s="788">
        <v>21.539160091108997</v>
      </c>
      <c r="J42" s="788">
        <v>20.551865177030674</v>
      </c>
    </row>
    <row r="43" spans="1:10" s="29" customFormat="1" ht="11.1" customHeight="1">
      <c r="A43" s="1682" t="s">
        <v>676</v>
      </c>
      <c r="B43" s="789">
        <v>2419.9148647995316</v>
      </c>
      <c r="C43" s="790">
        <v>2392.9788560493407</v>
      </c>
      <c r="D43" s="790">
        <v>2336.3653209535323</v>
      </c>
      <c r="E43" s="790">
        <v>2405.92522544349</v>
      </c>
      <c r="F43" s="790">
        <v>2352.7361110614675</v>
      </c>
      <c r="G43" s="790">
        <v>2128.0579775168949</v>
      </c>
      <c r="H43" s="790">
        <v>2097.7041692684325</v>
      </c>
      <c r="I43" s="790">
        <v>2091.3226725020427</v>
      </c>
      <c r="J43" s="790">
        <v>2065.4703837615111</v>
      </c>
    </row>
    <row r="44" spans="1:10" s="23" customFormat="1" ht="7.5" customHeight="1">
      <c r="A44" s="429"/>
      <c r="B44" s="781"/>
      <c r="C44" s="781"/>
      <c r="D44" s="781"/>
      <c r="E44" s="781"/>
      <c r="F44" s="781"/>
      <c r="G44" s="781"/>
      <c r="H44" s="781"/>
      <c r="I44" s="781"/>
      <c r="J44" s="781"/>
    </row>
    <row r="45" spans="1:10" s="46" customFormat="1" ht="12" customHeight="1">
      <c r="A45" s="1393" t="s">
        <v>677</v>
      </c>
      <c r="B45" s="791"/>
      <c r="C45" s="791"/>
      <c r="D45" s="791"/>
      <c r="E45" s="791"/>
      <c r="F45" s="791"/>
      <c r="G45" s="791"/>
      <c r="H45" s="791"/>
      <c r="I45" s="791"/>
      <c r="J45" s="791"/>
    </row>
    <row r="46" spans="1:10" s="29" customFormat="1" ht="11.1" customHeight="1">
      <c r="A46" s="778" t="s">
        <v>672</v>
      </c>
      <c r="B46" s="787">
        <v>360.7943734899693</v>
      </c>
      <c r="C46" s="788">
        <v>357.72304656939002</v>
      </c>
      <c r="D46" s="788">
        <v>334.64237122908872</v>
      </c>
      <c r="E46" s="788">
        <v>379.29628475523219</v>
      </c>
      <c r="F46" s="788">
        <v>353.87970533450527</v>
      </c>
      <c r="G46" s="788">
        <v>306.01609220464229</v>
      </c>
      <c r="H46" s="788">
        <v>294.58572161734554</v>
      </c>
      <c r="I46" s="788">
        <v>273.34408628316015</v>
      </c>
      <c r="J46" s="788">
        <v>254.85440917808077</v>
      </c>
    </row>
    <row r="47" spans="1:10" s="29" customFormat="1" ht="11.1" customHeight="1">
      <c r="A47" s="778" t="s">
        <v>673</v>
      </c>
      <c r="B47" s="787">
        <v>90.172209536103068</v>
      </c>
      <c r="C47" s="788">
        <v>88.288285597290084</v>
      </c>
      <c r="D47" s="788">
        <v>91.457070020331884</v>
      </c>
      <c r="E47" s="788">
        <v>98.033607328453172</v>
      </c>
      <c r="F47" s="788">
        <v>98.090229586892718</v>
      </c>
      <c r="G47" s="788">
        <v>85.630299618531225</v>
      </c>
      <c r="H47" s="788">
        <v>91.250947004863846</v>
      </c>
      <c r="I47" s="788">
        <v>93.499304804935207</v>
      </c>
      <c r="J47" s="788">
        <v>91.746214153421803</v>
      </c>
    </row>
    <row r="48" spans="1:10" s="29" customFormat="1" ht="11.1" customHeight="1">
      <c r="A48" s="778" t="s">
        <v>674</v>
      </c>
      <c r="B48" s="787">
        <v>24.777585654074983</v>
      </c>
      <c r="C48" s="788">
        <v>27.013805332109989</v>
      </c>
      <c r="D48" s="788">
        <v>23.366265801897015</v>
      </c>
      <c r="E48" s="788">
        <v>26.19551070805068</v>
      </c>
      <c r="F48" s="788">
        <v>25.670619630126335</v>
      </c>
      <c r="G48" s="788">
        <v>22.184217617370116</v>
      </c>
      <c r="H48" s="788">
        <v>22.673471683221635</v>
      </c>
      <c r="I48" s="788">
        <v>24.799761424877147</v>
      </c>
      <c r="J48" s="788">
        <v>25.698872555354203</v>
      </c>
    </row>
    <row r="49" spans="1:10" s="29" customFormat="1" ht="11.1" customHeight="1">
      <c r="A49" s="778" t="s">
        <v>675</v>
      </c>
      <c r="B49" s="787">
        <v>7.7432163715407096</v>
      </c>
      <c r="C49" s="788">
        <v>7.8123673690799977</v>
      </c>
      <c r="D49" s="788">
        <v>10.124116966875128</v>
      </c>
      <c r="E49" s="788">
        <v>8.7566585332427191</v>
      </c>
      <c r="F49" s="788">
        <v>8.0518775430443181</v>
      </c>
      <c r="G49" s="788">
        <v>8.5162573190382922</v>
      </c>
      <c r="H49" s="788">
        <v>10.335370246292062</v>
      </c>
      <c r="I49" s="788">
        <v>10.39987175729962</v>
      </c>
      <c r="J49" s="788">
        <v>9.3258544367046809</v>
      </c>
    </row>
    <row r="50" spans="1:10" s="29" customFormat="1" ht="11.1" customHeight="1">
      <c r="A50" s="1682" t="s">
        <v>678</v>
      </c>
      <c r="B50" s="789">
        <v>483.48738505168808</v>
      </c>
      <c r="C50" s="790">
        <v>480.83750486787011</v>
      </c>
      <c r="D50" s="790">
        <v>459.58982401819276</v>
      </c>
      <c r="E50" s="790">
        <v>512.28206132497871</v>
      </c>
      <c r="F50" s="790">
        <v>485.69243209456869</v>
      </c>
      <c r="G50" s="790">
        <v>422.34686675958193</v>
      </c>
      <c r="H50" s="790">
        <v>418.84551055172312</v>
      </c>
      <c r="I50" s="790">
        <v>402.0430242702721</v>
      </c>
      <c r="J50" s="790">
        <v>381.62535032356146</v>
      </c>
    </row>
    <row r="51" spans="1:10" s="23" customFormat="1" ht="7.5" customHeight="1">
      <c r="A51" s="792"/>
      <c r="B51" s="792"/>
      <c r="C51" s="792"/>
      <c r="D51" s="792"/>
      <c r="E51" s="792"/>
      <c r="F51" s="792"/>
      <c r="G51" s="792"/>
      <c r="H51" s="792"/>
      <c r="I51" s="792"/>
      <c r="J51" s="792"/>
    </row>
    <row r="52" spans="1:10" s="23" customFormat="1" ht="13.2">
      <c r="A52" s="1807" t="s">
        <v>679</v>
      </c>
      <c r="B52" s="1807"/>
      <c r="C52" s="1807"/>
      <c r="D52" s="1807"/>
      <c r="E52" s="1807"/>
      <c r="F52" s="1807"/>
      <c r="G52" s="1807"/>
      <c r="H52" s="1807"/>
      <c r="I52" s="1807"/>
      <c r="J52" s="1807"/>
    </row>
    <row r="53" spans="1:10" s="23" customFormat="1" ht="7.5" customHeight="1">
      <c r="A53" s="792"/>
      <c r="B53" s="792"/>
      <c r="C53" s="792"/>
      <c r="D53" s="792"/>
      <c r="E53" s="792"/>
      <c r="F53" s="792"/>
      <c r="G53" s="792"/>
      <c r="H53" s="792"/>
      <c r="I53" s="792"/>
      <c r="J53" s="792"/>
    </row>
    <row r="54" spans="1:10" s="68" customFormat="1" ht="23.1" customHeight="1">
      <c r="A54" s="1781" t="s">
        <v>680</v>
      </c>
      <c r="B54" s="1781"/>
      <c r="C54" s="1781"/>
      <c r="D54" s="1781"/>
      <c r="E54" s="1781"/>
      <c r="F54" s="1781"/>
      <c r="G54" s="1781"/>
      <c r="H54" s="1781"/>
      <c r="I54" s="1781"/>
      <c r="J54" s="1781"/>
    </row>
    <row r="55" spans="1:10" s="29" customFormat="1" ht="13.5" customHeight="1">
      <c r="A55" s="392"/>
      <c r="B55" s="658"/>
      <c r="C55" s="658"/>
      <c r="D55" s="658"/>
      <c r="E55" s="658"/>
      <c r="F55" s="658"/>
      <c r="G55" s="658"/>
      <c r="H55" s="658"/>
      <c r="I55" s="658"/>
      <c r="J55" s="658"/>
    </row>
    <row r="56" spans="1:10" s="25" customFormat="1" ht="12.75" customHeight="1">
      <c r="A56" s="1829" t="s">
        <v>656</v>
      </c>
      <c r="B56" s="1829"/>
      <c r="C56" s="386"/>
      <c r="D56" s="268" t="s">
        <v>110</v>
      </c>
      <c r="E56" s="386"/>
      <c r="F56" s="386"/>
      <c r="G56" s="386"/>
      <c r="H56" s="386"/>
      <c r="I56" s="386"/>
      <c r="J56" s="386"/>
    </row>
    <row r="57" spans="1:10" s="68" customFormat="1" ht="12.6" customHeight="1">
      <c r="A57" s="785"/>
      <c r="B57" s="785"/>
      <c r="C57" s="785"/>
      <c r="D57" s="785"/>
      <c r="E57" s="785"/>
      <c r="F57" s="785"/>
      <c r="G57" s="785"/>
      <c r="H57" s="785"/>
      <c r="I57" s="785"/>
      <c r="J57" s="785"/>
    </row>
    <row r="58" spans="1:10" s="68" customFormat="1" ht="12.6" customHeight="1">
      <c r="A58" s="785"/>
      <c r="B58" s="785"/>
      <c r="C58" s="785"/>
      <c r="D58" s="785"/>
      <c r="E58" s="785"/>
      <c r="F58" s="785"/>
      <c r="G58" s="785"/>
      <c r="H58" s="785"/>
      <c r="I58" s="785"/>
      <c r="J58" s="785"/>
    </row>
    <row r="59" spans="1:10" s="68" customFormat="1" ht="12.6" customHeight="1">
      <c r="A59" s="785"/>
      <c r="B59" s="785"/>
      <c r="C59" s="785"/>
      <c r="D59" s="785"/>
      <c r="E59" s="785"/>
      <c r="F59" s="785"/>
      <c r="G59" s="785"/>
      <c r="H59" s="785"/>
      <c r="I59" s="785"/>
      <c r="J59" s="785"/>
    </row>
    <row r="60" spans="1:10" s="68" customFormat="1" ht="12.6" customHeight="1">
      <c r="A60" s="785"/>
      <c r="B60" s="785"/>
      <c r="C60" s="785"/>
      <c r="D60" s="785"/>
      <c r="E60" s="785"/>
      <c r="F60" s="785"/>
      <c r="G60" s="785"/>
      <c r="H60" s="785"/>
      <c r="I60" s="785"/>
      <c r="J60" s="785"/>
    </row>
    <row r="61" spans="1:10" s="68" customFormat="1" ht="12.6" customHeight="1">
      <c r="A61" s="785"/>
      <c r="B61" s="785"/>
      <c r="C61" s="785"/>
      <c r="D61" s="785"/>
      <c r="E61" s="785"/>
      <c r="F61" s="785"/>
      <c r="G61" s="785"/>
      <c r="H61" s="785"/>
      <c r="I61" s="785"/>
      <c r="J61" s="785"/>
    </row>
    <row r="62" spans="1:10" s="68" customFormat="1" ht="12.6" customHeight="1">
      <c r="A62" s="785"/>
      <c r="B62" s="785"/>
      <c r="C62" s="785"/>
      <c r="D62" s="785"/>
      <c r="E62" s="785"/>
      <c r="F62" s="785"/>
      <c r="G62" s="785"/>
      <c r="H62" s="785"/>
      <c r="I62" s="785"/>
      <c r="J62" s="785"/>
    </row>
    <row r="63" spans="1:10" s="68" customFormat="1" ht="12.6" customHeight="1">
      <c r="A63" s="785"/>
      <c r="B63" s="785"/>
      <c r="C63" s="785"/>
      <c r="D63" s="785"/>
      <c r="E63" s="785"/>
      <c r="F63" s="785"/>
      <c r="G63" s="785"/>
      <c r="H63" s="785"/>
      <c r="I63" s="785"/>
      <c r="J63" s="785"/>
    </row>
    <row r="64" spans="1:10" s="68" customFormat="1" ht="12.6" customHeight="1">
      <c r="A64" s="785"/>
      <c r="B64" s="785"/>
      <c r="C64" s="785"/>
      <c r="D64" s="785"/>
      <c r="E64" s="785"/>
      <c r="F64" s="785"/>
      <c r="G64" s="785"/>
      <c r="H64" s="785"/>
      <c r="I64" s="785"/>
      <c r="J64" s="785"/>
    </row>
    <row r="65" spans="1:10" s="68" customFormat="1" ht="12.6" customHeight="1">
      <c r="A65" s="785"/>
      <c r="B65" s="785"/>
      <c r="C65" s="785"/>
      <c r="D65" s="785"/>
      <c r="E65" s="785"/>
      <c r="F65" s="785"/>
      <c r="G65" s="785"/>
      <c r="H65" s="785"/>
      <c r="I65" s="785"/>
      <c r="J65" s="785"/>
    </row>
    <row r="66" spans="1:10" s="68" customFormat="1" ht="12.6" customHeight="1">
      <c r="A66" s="785"/>
      <c r="B66" s="785"/>
      <c r="C66" s="785"/>
      <c r="D66" s="785"/>
      <c r="E66" s="785"/>
      <c r="F66" s="785"/>
      <c r="G66" s="785"/>
      <c r="H66" s="785"/>
      <c r="I66" s="785"/>
      <c r="J66" s="785"/>
    </row>
    <row r="67" spans="1:10" s="68" customFormat="1" ht="12.6" customHeight="1">
      <c r="A67" s="785"/>
      <c r="B67" s="785"/>
      <c r="C67" s="785"/>
      <c r="D67" s="785"/>
      <c r="E67" s="785"/>
      <c r="F67" s="785"/>
      <c r="G67" s="785"/>
      <c r="H67" s="785"/>
      <c r="I67" s="785"/>
      <c r="J67" s="785"/>
    </row>
    <row r="68" spans="1:10" s="68" customFormat="1" ht="12.6" customHeight="1">
      <c r="A68" s="785"/>
      <c r="B68" s="785"/>
      <c r="C68" s="785"/>
      <c r="D68" s="785"/>
      <c r="E68" s="785"/>
      <c r="F68" s="785"/>
      <c r="G68" s="785"/>
      <c r="H68" s="785"/>
      <c r="I68" s="785"/>
      <c r="J68" s="785"/>
    </row>
    <row r="69" spans="1:10" s="68" customFormat="1" ht="12.6" customHeight="1">
      <c r="A69" s="785"/>
      <c r="B69" s="785"/>
      <c r="C69" s="785"/>
      <c r="D69" s="785"/>
      <c r="E69" s="785"/>
      <c r="F69" s="785"/>
      <c r="G69" s="785"/>
      <c r="H69" s="785"/>
      <c r="I69" s="785"/>
      <c r="J69" s="785"/>
    </row>
    <row r="70" spans="1:10" s="68" customFormat="1" ht="12.6" customHeight="1">
      <c r="A70" s="785"/>
      <c r="B70" s="785"/>
      <c r="C70" s="785"/>
      <c r="D70" s="785"/>
      <c r="E70" s="785"/>
      <c r="F70" s="785"/>
      <c r="G70" s="785"/>
      <c r="H70" s="785"/>
      <c r="I70" s="785"/>
      <c r="J70" s="785"/>
    </row>
    <row r="71" spans="1:10" s="68" customFormat="1" ht="12.6" customHeight="1">
      <c r="A71" s="785"/>
      <c r="B71" s="785"/>
      <c r="C71" s="785"/>
      <c r="D71" s="785"/>
      <c r="E71" s="785"/>
      <c r="F71" s="785"/>
      <c r="G71" s="785"/>
      <c r="H71" s="785"/>
      <c r="I71" s="785"/>
      <c r="J71" s="785"/>
    </row>
    <row r="72" spans="1:10" s="68" customFormat="1" ht="12.6" customHeight="1">
      <c r="A72" s="785"/>
      <c r="B72" s="785"/>
      <c r="C72" s="785"/>
      <c r="D72" s="785"/>
      <c r="E72" s="785"/>
      <c r="F72" s="785"/>
      <c r="G72" s="785"/>
      <c r="H72" s="785"/>
      <c r="I72" s="785"/>
      <c r="J72" s="785"/>
    </row>
    <row r="73" spans="1:10" s="68" customFormat="1" ht="12.6" customHeight="1">
      <c r="A73" s="785"/>
      <c r="B73" s="785"/>
      <c r="C73" s="785"/>
      <c r="D73" s="785"/>
      <c r="E73" s="785"/>
      <c r="F73" s="785"/>
      <c r="G73" s="785"/>
      <c r="H73" s="785"/>
      <c r="I73" s="785"/>
      <c r="J73" s="785"/>
    </row>
    <row r="74" spans="1:10" s="68" customFormat="1" ht="12.6" customHeight="1">
      <c r="A74" s="785"/>
      <c r="B74" s="785"/>
      <c r="C74" s="785"/>
      <c r="D74" s="785"/>
      <c r="E74" s="785"/>
      <c r="F74" s="785"/>
      <c r="G74" s="785"/>
      <c r="H74" s="785"/>
      <c r="I74" s="785"/>
      <c r="J74" s="785"/>
    </row>
    <row r="75" spans="1:10" s="68" customFormat="1" ht="12.6" customHeight="1">
      <c r="A75" s="785"/>
      <c r="B75" s="785"/>
      <c r="C75" s="785"/>
      <c r="D75" s="785"/>
      <c r="E75" s="785"/>
      <c r="F75" s="785"/>
      <c r="G75" s="785"/>
      <c r="H75" s="785"/>
      <c r="I75" s="785"/>
      <c r="J75" s="785"/>
    </row>
    <row r="76" spans="1:10" s="46" customFormat="1" ht="12" customHeight="1">
      <c r="A76" s="269" t="s">
        <v>681</v>
      </c>
      <c r="B76" s="270"/>
      <c r="C76" s="793"/>
      <c r="D76" s="793"/>
      <c r="E76" s="793"/>
      <c r="F76" s="793"/>
      <c r="G76" s="793"/>
      <c r="H76" s="793"/>
      <c r="I76" s="793"/>
      <c r="J76" s="793"/>
    </row>
    <row r="77" spans="1:10" s="24" customFormat="1" ht="10.35" customHeight="1">
      <c r="A77" s="271"/>
      <c r="B77" s="271"/>
      <c r="C77" s="271"/>
      <c r="D77" s="271"/>
      <c r="E77" s="271"/>
      <c r="F77" s="271"/>
      <c r="G77" s="271"/>
      <c r="H77" s="271"/>
      <c r="I77" s="385"/>
      <c r="J77" s="385"/>
    </row>
    <row r="78" spans="1:10" s="23" customFormat="1" ht="22.5" customHeight="1">
      <c r="A78" s="187"/>
      <c r="B78" s="408"/>
      <c r="C78" s="408"/>
      <c r="D78" s="408"/>
      <c r="E78" s="408"/>
      <c r="F78" s="408"/>
      <c r="G78" s="408"/>
      <c r="H78" s="408"/>
      <c r="I78" s="408"/>
      <c r="J78" s="408"/>
    </row>
    <row r="79" spans="1:10" s="24" customFormat="1" ht="18.75" customHeight="1">
      <c r="A79" s="1815" t="s">
        <v>682</v>
      </c>
      <c r="B79" s="1815"/>
      <c r="C79" s="1815"/>
      <c r="D79" s="1815"/>
      <c r="E79" s="1815"/>
      <c r="F79" s="1815"/>
      <c r="G79" s="1815"/>
      <c r="H79" s="1815"/>
      <c r="I79" s="385"/>
      <c r="J79" s="385"/>
    </row>
    <row r="80" spans="1:10" s="24" customFormat="1" ht="12" customHeight="1">
      <c r="A80" s="771"/>
      <c r="B80" s="771"/>
      <c r="C80" s="771"/>
      <c r="D80" s="771"/>
      <c r="E80" s="771"/>
      <c r="F80" s="771"/>
      <c r="G80" s="771"/>
      <c r="H80" s="771"/>
      <c r="I80" s="385"/>
      <c r="J80" s="385"/>
    </row>
    <row r="81" spans="1:12" s="25" customFormat="1" ht="12.75" customHeight="1">
      <c r="A81" s="215" t="s">
        <v>683</v>
      </c>
      <c r="B81" s="272"/>
      <c r="C81" s="272"/>
      <c r="D81" s="272"/>
      <c r="E81" s="272"/>
      <c r="F81" s="272"/>
      <c r="G81" s="272"/>
      <c r="H81" s="272"/>
      <c r="I81" s="386"/>
      <c r="J81" s="386"/>
    </row>
    <row r="82" spans="1:12" s="24" customFormat="1" ht="12" customHeight="1">
      <c r="A82" s="771"/>
      <c r="B82" s="771"/>
      <c r="C82" s="771"/>
      <c r="D82" s="771"/>
      <c r="E82" s="771"/>
      <c r="F82" s="771"/>
      <c r="G82" s="771"/>
      <c r="H82" s="771"/>
      <c r="I82" s="385"/>
      <c r="J82" s="385"/>
    </row>
    <row r="83" spans="1:12" s="25" customFormat="1" ht="12.75" customHeight="1">
      <c r="A83" s="273" t="s">
        <v>429</v>
      </c>
      <c r="B83" s="274"/>
      <c r="C83" s="272"/>
      <c r="D83" s="272"/>
      <c r="E83" s="272"/>
      <c r="F83" s="272"/>
      <c r="G83" s="272"/>
      <c r="H83" s="272"/>
      <c r="I83" s="386"/>
      <c r="J83" s="386"/>
    </row>
    <row r="84" spans="1:12" s="29" customFormat="1" ht="11.25" customHeight="1">
      <c r="A84" s="641"/>
      <c r="B84" s="1482" t="s">
        <v>295</v>
      </c>
      <c r="C84" s="1483" t="s">
        <v>296</v>
      </c>
      <c r="D84" s="1483" t="s">
        <v>297</v>
      </c>
      <c r="E84" s="1483" t="s">
        <v>298</v>
      </c>
      <c r="F84" s="1483" t="s">
        <v>295</v>
      </c>
      <c r="G84" s="1483" t="s">
        <v>296</v>
      </c>
      <c r="H84" s="1483" t="s">
        <v>297</v>
      </c>
      <c r="I84" s="1483" t="s">
        <v>298</v>
      </c>
      <c r="J84" s="1483" t="s">
        <v>295</v>
      </c>
    </row>
    <row r="85" spans="1:12" s="29" customFormat="1" ht="11.1" customHeight="1">
      <c r="A85" s="213" t="s">
        <v>659</v>
      </c>
      <c r="B85" s="734" t="s">
        <v>300</v>
      </c>
      <c r="C85" s="714" t="s">
        <v>300</v>
      </c>
      <c r="D85" s="714" t="s">
        <v>270</v>
      </c>
      <c r="E85" s="714" t="s">
        <v>270</v>
      </c>
      <c r="F85" s="714" t="s">
        <v>270</v>
      </c>
      <c r="G85" s="714" t="s">
        <v>270</v>
      </c>
      <c r="H85" s="714" t="s">
        <v>271</v>
      </c>
      <c r="I85" s="714" t="s">
        <v>271</v>
      </c>
      <c r="J85" s="714" t="s">
        <v>271</v>
      </c>
    </row>
    <row r="86" spans="1:12" s="29" customFormat="1" ht="12" customHeight="1">
      <c r="A86" s="1492" t="s">
        <v>684</v>
      </c>
      <c r="B86" s="1493">
        <v>1132.4441673952915</v>
      </c>
      <c r="C86" s="1494">
        <v>1123.7446969640098</v>
      </c>
      <c r="D86" s="1494">
        <v>1101.3114989334053</v>
      </c>
      <c r="E86" s="1494">
        <v>1109.2058279098515</v>
      </c>
      <c r="F86" s="1494">
        <v>1106.1496704798392</v>
      </c>
      <c r="G86" s="1494">
        <v>988.39677006693455</v>
      </c>
      <c r="H86" s="1494">
        <v>979.75724019412041</v>
      </c>
      <c r="I86" s="1494">
        <v>991.31495839306456</v>
      </c>
      <c r="J86" s="1494">
        <v>993.73421813306265</v>
      </c>
      <c r="L86" s="794"/>
    </row>
    <row r="87" spans="1:12" s="29" customFormat="1" ht="12" customHeight="1">
      <c r="A87" s="779" t="s">
        <v>685</v>
      </c>
      <c r="B87" s="795">
        <v>75.171276127549845</v>
      </c>
      <c r="C87" s="796">
        <v>73.999779960260184</v>
      </c>
      <c r="D87" s="796">
        <v>73.815031582336132</v>
      </c>
      <c r="E87" s="796">
        <v>74.920496448785343</v>
      </c>
      <c r="F87" s="796">
        <v>76.091746517139882</v>
      </c>
      <c r="G87" s="796">
        <v>67.406143909475759</v>
      </c>
      <c r="H87" s="796">
        <v>68.93262307899613</v>
      </c>
      <c r="I87" s="796">
        <v>70.882287229268627</v>
      </c>
      <c r="J87" s="796">
        <v>72.527195184104016</v>
      </c>
      <c r="L87" s="797"/>
    </row>
    <row r="88" spans="1:12" s="43" customFormat="1" ht="12" customHeight="1">
      <c r="A88" s="1679" t="s">
        <v>686</v>
      </c>
      <c r="B88" s="798">
        <v>1207.6154435228414</v>
      </c>
      <c r="C88" s="799">
        <v>1197.74447692427</v>
      </c>
      <c r="D88" s="799">
        <v>1175.1265305157415</v>
      </c>
      <c r="E88" s="799">
        <v>1184.1263243586368</v>
      </c>
      <c r="F88" s="799">
        <v>1182.2414169969791</v>
      </c>
      <c r="G88" s="799">
        <v>1055.8029139764103</v>
      </c>
      <c r="H88" s="799">
        <v>1048.6898632731165</v>
      </c>
      <c r="I88" s="799">
        <v>1062.1972456223332</v>
      </c>
      <c r="J88" s="799">
        <v>1066.2614133171667</v>
      </c>
      <c r="K88" s="800"/>
    </row>
    <row r="89" spans="1:12" s="23" customFormat="1" ht="12.75" customHeight="1">
      <c r="A89" s="444"/>
      <c r="B89" s="444"/>
      <c r="C89" s="444"/>
      <c r="D89" s="444"/>
      <c r="E89" s="444"/>
      <c r="F89" s="444"/>
      <c r="G89" s="444"/>
      <c r="H89" s="444"/>
      <c r="I89" s="444"/>
      <c r="J89" s="444"/>
    </row>
    <row r="90" spans="1:12" s="25" customFormat="1" ht="12.75" customHeight="1">
      <c r="A90" s="273" t="s">
        <v>687</v>
      </c>
      <c r="B90" s="274"/>
      <c r="C90" s="801"/>
      <c r="D90" s="801"/>
      <c r="E90" s="801"/>
      <c r="F90" s="801"/>
      <c r="G90" s="801"/>
      <c r="H90" s="801"/>
      <c r="I90" s="801"/>
      <c r="J90" s="801"/>
    </row>
    <row r="91" spans="1:12" s="29" customFormat="1" ht="11.25" customHeight="1">
      <c r="A91" s="641"/>
      <c r="B91" s="1482" t="s">
        <v>295</v>
      </c>
      <c r="C91" s="1483" t="s">
        <v>296</v>
      </c>
      <c r="D91" s="1483" t="s">
        <v>297</v>
      </c>
      <c r="E91" s="1483" t="s">
        <v>298</v>
      </c>
      <c r="F91" s="1483" t="s">
        <v>295</v>
      </c>
      <c r="G91" s="1483" t="s">
        <v>296</v>
      </c>
      <c r="H91" s="1483" t="s">
        <v>297</v>
      </c>
      <c r="I91" s="1483" t="s">
        <v>298</v>
      </c>
      <c r="J91" s="1483" t="s">
        <v>295</v>
      </c>
    </row>
    <row r="92" spans="1:12" s="29" customFormat="1" ht="11.1" customHeight="1">
      <c r="A92" s="213" t="s">
        <v>659</v>
      </c>
      <c r="B92" s="734" t="s">
        <v>300</v>
      </c>
      <c r="C92" s="714" t="s">
        <v>300</v>
      </c>
      <c r="D92" s="714" t="s">
        <v>270</v>
      </c>
      <c r="E92" s="714" t="s">
        <v>270</v>
      </c>
      <c r="F92" s="714" t="s">
        <v>270</v>
      </c>
      <c r="G92" s="714" t="s">
        <v>270</v>
      </c>
      <c r="H92" s="714" t="s">
        <v>271</v>
      </c>
      <c r="I92" s="714" t="s">
        <v>271</v>
      </c>
      <c r="J92" s="714" t="s">
        <v>271</v>
      </c>
    </row>
    <row r="93" spans="1:12" s="29" customFormat="1" ht="11.25" customHeight="1">
      <c r="A93" s="1488" t="s">
        <v>604</v>
      </c>
      <c r="B93" s="802">
        <v>62.015003845287829</v>
      </c>
      <c r="C93" s="803">
        <v>64.147973642609983</v>
      </c>
      <c r="D93" s="804">
        <v>60.853994222016517</v>
      </c>
      <c r="E93" s="803">
        <v>62.901288510551034</v>
      </c>
      <c r="F93" s="804">
        <v>60.442173872063542</v>
      </c>
      <c r="G93" s="804">
        <v>58.104636630752495</v>
      </c>
      <c r="H93" s="804">
        <v>49.148041913552106</v>
      </c>
      <c r="I93" s="804">
        <v>53.346677282631418</v>
      </c>
      <c r="J93" s="804">
        <v>54.064564433981801</v>
      </c>
      <c r="K93" s="794"/>
    </row>
    <row r="94" spans="1:12" s="29" customFormat="1" ht="12" customHeight="1">
      <c r="A94" s="777" t="s">
        <v>605</v>
      </c>
      <c r="B94" s="802">
        <v>239.04397409461839</v>
      </c>
      <c r="C94" s="803">
        <v>234.50936435127031</v>
      </c>
      <c r="D94" s="804">
        <v>231.31342156385182</v>
      </c>
      <c r="E94" s="803">
        <v>230.66106276259382</v>
      </c>
      <c r="F94" s="804">
        <v>224.2938270240721</v>
      </c>
      <c r="G94" s="804">
        <v>218.8292733336888</v>
      </c>
      <c r="H94" s="804">
        <v>209.52706855564358</v>
      </c>
      <c r="I94" s="804">
        <v>207.57813288766383</v>
      </c>
      <c r="J94" s="804">
        <v>207.21061581046635</v>
      </c>
      <c r="K94" s="794"/>
    </row>
    <row r="95" spans="1:12" s="29" customFormat="1" ht="12" customHeight="1">
      <c r="A95" s="778" t="s">
        <v>606</v>
      </c>
      <c r="B95" s="802">
        <v>47.323439365335261</v>
      </c>
      <c r="C95" s="804">
        <v>42.936851403449971</v>
      </c>
      <c r="D95" s="804">
        <v>42.629844415422021</v>
      </c>
      <c r="E95" s="803">
        <v>52.303160377222426</v>
      </c>
      <c r="F95" s="804">
        <v>49.20256814436096</v>
      </c>
      <c r="G95" s="804">
        <v>42.440607926192342</v>
      </c>
      <c r="H95" s="804">
        <v>44.484353494610168</v>
      </c>
      <c r="I95" s="804">
        <v>46.667586247070027</v>
      </c>
      <c r="J95" s="804">
        <v>44.22583430334997</v>
      </c>
      <c r="K95" s="794"/>
    </row>
    <row r="96" spans="1:12" s="29" customFormat="1" ht="12" customHeight="1">
      <c r="A96" s="778" t="s">
        <v>607</v>
      </c>
      <c r="B96" s="802">
        <v>75.355503256571311</v>
      </c>
      <c r="C96" s="804">
        <v>80.938237774489963</v>
      </c>
      <c r="D96" s="804">
        <v>89.048619173303337</v>
      </c>
      <c r="E96" s="803">
        <v>135.10612909468156</v>
      </c>
      <c r="F96" s="804">
        <v>124.66288207329205</v>
      </c>
      <c r="G96" s="804">
        <v>102.08700642692608</v>
      </c>
      <c r="H96" s="804">
        <v>91.313383259837565</v>
      </c>
      <c r="I96" s="804">
        <v>92.999379563878577</v>
      </c>
      <c r="J96" s="804">
        <v>77.677836510133957</v>
      </c>
      <c r="K96" s="794"/>
      <c r="L96" s="794"/>
    </row>
    <row r="97" spans="1:11" s="29" customFormat="1" ht="12" customHeight="1">
      <c r="A97" s="778" t="s">
        <v>608</v>
      </c>
      <c r="B97" s="802">
        <v>91.656769330617095</v>
      </c>
      <c r="C97" s="804">
        <v>86.386029382930033</v>
      </c>
      <c r="D97" s="804">
        <v>83.463163655427749</v>
      </c>
      <c r="E97" s="803">
        <v>82.609921604178183</v>
      </c>
      <c r="F97" s="804">
        <v>73.931712243396618</v>
      </c>
      <c r="G97" s="804">
        <v>59.282332142074289</v>
      </c>
      <c r="H97" s="804">
        <v>60.198151571162256</v>
      </c>
      <c r="I97" s="804">
        <v>53.389076440481134</v>
      </c>
      <c r="J97" s="804">
        <v>52.262290627318613</v>
      </c>
    </row>
    <row r="98" spans="1:11" s="29" customFormat="1" ht="12" customHeight="1">
      <c r="A98" s="778" t="s">
        <v>609</v>
      </c>
      <c r="B98" s="802">
        <v>46.564369922019999</v>
      </c>
      <c r="C98" s="804">
        <v>44.386523516280022</v>
      </c>
      <c r="D98" s="804">
        <v>41.369358094251325</v>
      </c>
      <c r="E98" s="803">
        <v>47.452008149815811</v>
      </c>
      <c r="F98" s="804">
        <v>44.715193145516494</v>
      </c>
      <c r="G98" s="804">
        <v>34.700228385510016</v>
      </c>
      <c r="H98" s="804">
        <v>32.316545703660005</v>
      </c>
      <c r="I98" s="804">
        <v>27.185469785519995</v>
      </c>
      <c r="J98" s="804">
        <v>28.12342423714</v>
      </c>
    </row>
    <row r="99" spans="1:11" s="29" customFormat="1" ht="12" customHeight="1">
      <c r="A99" s="779" t="s">
        <v>610</v>
      </c>
      <c r="B99" s="802">
        <v>7.9904907205352442</v>
      </c>
      <c r="C99" s="804">
        <v>8.6169216695599999</v>
      </c>
      <c r="D99" s="804">
        <v>8.0389536196599991</v>
      </c>
      <c r="E99" s="803">
        <v>8.3899698197030048</v>
      </c>
      <c r="F99" s="804">
        <v>8.0709198413199985</v>
      </c>
      <c r="G99" s="804">
        <v>9.546899401770002</v>
      </c>
      <c r="H99" s="804">
        <v>10.119120347283497</v>
      </c>
      <c r="I99" s="804">
        <v>10.405519481550002</v>
      </c>
      <c r="J99" s="804">
        <v>9.2447859223699993</v>
      </c>
    </row>
    <row r="100" spans="1:11" s="29" customFormat="1" ht="12" customHeight="1">
      <c r="A100" s="778" t="s">
        <v>611</v>
      </c>
      <c r="B100" s="802">
        <v>92.148123425812074</v>
      </c>
      <c r="C100" s="804">
        <v>91.427040773060043</v>
      </c>
      <c r="D100" s="804">
        <v>81.574322830148105</v>
      </c>
      <c r="E100" s="803">
        <v>75.892730094064206</v>
      </c>
      <c r="F100" s="804">
        <v>71.667221945076463</v>
      </c>
      <c r="G100" s="804">
        <v>65.626254774769407</v>
      </c>
      <c r="H100" s="804">
        <v>66.340603570703649</v>
      </c>
      <c r="I100" s="804">
        <v>62.930889752150627</v>
      </c>
      <c r="J100" s="804">
        <v>58.797216312562639</v>
      </c>
    </row>
    <row r="101" spans="1:11" s="29" customFormat="1" ht="12" customHeight="1">
      <c r="A101" s="778" t="s">
        <v>612</v>
      </c>
      <c r="B101" s="802">
        <v>77.623383943240896</v>
      </c>
      <c r="C101" s="804">
        <v>75.055033057759985</v>
      </c>
      <c r="D101" s="804">
        <v>62.901703635632394</v>
      </c>
      <c r="E101" s="803">
        <v>62.580441402217701</v>
      </c>
      <c r="F101" s="804">
        <v>62.510534702590533</v>
      </c>
      <c r="G101" s="804">
        <v>53.967768752430501</v>
      </c>
      <c r="H101" s="804">
        <v>55.309639302037752</v>
      </c>
      <c r="I101" s="804">
        <v>55.219937120722449</v>
      </c>
      <c r="J101" s="804">
        <v>53.629011364773149</v>
      </c>
    </row>
    <row r="102" spans="1:11" s="29" customFormat="1" ht="12" customHeight="1">
      <c r="A102" s="778" t="s">
        <v>613</v>
      </c>
      <c r="B102" s="802">
        <v>73.640930764138233</v>
      </c>
      <c r="C102" s="804">
        <v>69.716298989150019</v>
      </c>
      <c r="D102" s="804">
        <v>69.013855663335903</v>
      </c>
      <c r="E102" s="803">
        <v>69.826571407073374</v>
      </c>
      <c r="F102" s="804">
        <v>66.709787797672902</v>
      </c>
      <c r="G102" s="804">
        <v>57.870423366694979</v>
      </c>
      <c r="H102" s="804">
        <v>64.068139060747598</v>
      </c>
      <c r="I102" s="804">
        <v>58.700328733397136</v>
      </c>
      <c r="J102" s="804">
        <v>59.022438552529074</v>
      </c>
    </row>
    <row r="103" spans="1:11" s="29" customFormat="1" ht="12" customHeight="1">
      <c r="A103" s="778" t="s">
        <v>614</v>
      </c>
      <c r="B103" s="802">
        <v>44.555272044588122</v>
      </c>
      <c r="C103" s="804">
        <v>41.482330872890032</v>
      </c>
      <c r="D103" s="804">
        <v>39.780284321588283</v>
      </c>
      <c r="E103" s="803">
        <v>38.362814160205879</v>
      </c>
      <c r="F103" s="804">
        <v>36.022690901357478</v>
      </c>
      <c r="G103" s="804">
        <v>35.751940378308035</v>
      </c>
      <c r="H103" s="804">
        <v>34.210207186846084</v>
      </c>
      <c r="I103" s="804">
        <v>33.871114845023008</v>
      </c>
      <c r="J103" s="804">
        <v>33.426707263763213</v>
      </c>
    </row>
    <row r="104" spans="1:11" s="29" customFormat="1" ht="12" customHeight="1">
      <c r="A104" s="779" t="s">
        <v>615</v>
      </c>
      <c r="B104" s="802">
        <v>68.939664348891966</v>
      </c>
      <c r="C104" s="804">
        <v>66.354259111750011</v>
      </c>
      <c r="D104" s="804">
        <v>64.352779621761854</v>
      </c>
      <c r="E104" s="803">
        <v>63.72215569232106</v>
      </c>
      <c r="F104" s="804">
        <v>63.695041342075776</v>
      </c>
      <c r="G104" s="804">
        <v>59.686376198334379</v>
      </c>
      <c r="H104" s="804">
        <v>59.059851619844892</v>
      </c>
      <c r="I104" s="804">
        <v>60.335637621523276</v>
      </c>
      <c r="J104" s="804">
        <v>60.357594812825795</v>
      </c>
    </row>
    <row r="105" spans="1:11" s="29" customFormat="1" ht="12" customHeight="1">
      <c r="A105" s="805" t="s">
        <v>616</v>
      </c>
      <c r="B105" s="802">
        <v>142.91227031986634</v>
      </c>
      <c r="C105" s="804">
        <v>141.36298893378995</v>
      </c>
      <c r="D105" s="804">
        <v>139.87163124886138</v>
      </c>
      <c r="E105" s="803">
        <v>140.5353537781497</v>
      </c>
      <c r="F105" s="804">
        <v>135.69875481783322</v>
      </c>
      <c r="G105" s="804">
        <v>131.56878182778271</v>
      </c>
      <c r="H105" s="804">
        <v>127.14140375606203</v>
      </c>
      <c r="I105" s="804">
        <v>122.59948945974811</v>
      </c>
      <c r="J105" s="804">
        <v>122.28635955449006</v>
      </c>
      <c r="K105" s="794"/>
    </row>
    <row r="106" spans="1:11" s="29" customFormat="1" ht="12" customHeight="1">
      <c r="A106" s="779" t="s">
        <v>429</v>
      </c>
      <c r="B106" s="802">
        <v>57.812776713488084</v>
      </c>
      <c r="C106" s="804">
        <v>59.182765117580011</v>
      </c>
      <c r="D106" s="804">
        <v>58.4976190452862</v>
      </c>
      <c r="E106" s="803">
        <v>58.518309279909566</v>
      </c>
      <c r="F106" s="804">
        <v>58.732147888354362</v>
      </c>
      <c r="G106" s="804">
        <v>57.270150229886411</v>
      </c>
      <c r="H106" s="804">
        <v>56.969028121256621</v>
      </c>
      <c r="I106" s="804">
        <v>55.136884977347606</v>
      </c>
      <c r="J106" s="804">
        <v>52.396375058294723</v>
      </c>
    </row>
    <row r="107" spans="1:11" s="29" customFormat="1" ht="12" customHeight="1">
      <c r="A107" s="779" t="s">
        <v>617</v>
      </c>
      <c r="B107" s="802">
        <v>84.717449181677125</v>
      </c>
      <c r="C107" s="804">
        <v>88.731760528500004</v>
      </c>
      <c r="D107" s="804">
        <v>88.529239327241797</v>
      </c>
      <c r="E107" s="803">
        <v>92.936984952166199</v>
      </c>
      <c r="F107" s="804">
        <v>90.13923832550806</v>
      </c>
      <c r="G107" s="804">
        <v>85.522383765362505</v>
      </c>
      <c r="H107" s="804">
        <v>88.808768532070118</v>
      </c>
      <c r="I107" s="804">
        <v>88.759302681003973</v>
      </c>
      <c r="J107" s="804">
        <v>86.483915680346797</v>
      </c>
    </row>
    <row r="108" spans="1:11" s="43" customFormat="1" ht="12" customHeight="1">
      <c r="A108" s="1679" t="s">
        <v>686</v>
      </c>
      <c r="B108" s="798">
        <v>1212.2994212766878</v>
      </c>
      <c r="C108" s="1726">
        <v>1195.2343791250701</v>
      </c>
      <c r="D108" s="806">
        <v>1161.2387904377888</v>
      </c>
      <c r="E108" s="806">
        <v>1221.7989010848535</v>
      </c>
      <c r="F108" s="1726">
        <v>1170.4946940644907</v>
      </c>
      <c r="G108" s="799">
        <v>1072.255063540483</v>
      </c>
      <c r="H108" s="799">
        <v>1049.014305995318</v>
      </c>
      <c r="I108" s="799">
        <v>1029.1254268797111</v>
      </c>
      <c r="J108" s="799">
        <v>999.20897044434628</v>
      </c>
      <c r="K108" s="807"/>
    </row>
    <row r="109" spans="1:11" s="23" customFormat="1" ht="12.75" customHeight="1">
      <c r="A109" s="196"/>
      <c r="B109" s="444"/>
      <c r="C109" s="444"/>
      <c r="D109" s="444"/>
      <c r="E109" s="444"/>
      <c r="F109" s="444"/>
      <c r="G109" s="444"/>
      <c r="H109" s="444"/>
      <c r="I109" s="444"/>
      <c r="J109" s="444"/>
    </row>
    <row r="110" spans="1:11" s="25" customFormat="1" ht="12.75" customHeight="1">
      <c r="A110" s="215" t="s">
        <v>110</v>
      </c>
      <c r="B110" s="274"/>
      <c r="C110" s="275"/>
      <c r="D110" s="275"/>
      <c r="E110" s="275"/>
      <c r="F110" s="275"/>
      <c r="G110" s="275"/>
      <c r="H110" s="275"/>
      <c r="I110" s="276"/>
      <c r="J110" s="276"/>
    </row>
    <row r="111" spans="1:11" s="29" customFormat="1" ht="11.25" customHeight="1">
      <c r="A111" s="641"/>
      <c r="B111" s="1482" t="s">
        <v>295</v>
      </c>
      <c r="C111" s="1483" t="s">
        <v>296</v>
      </c>
      <c r="D111" s="1483" t="s">
        <v>297</v>
      </c>
      <c r="E111" s="1483" t="s">
        <v>298</v>
      </c>
      <c r="F111" s="1483" t="s">
        <v>295</v>
      </c>
      <c r="G111" s="1483" t="s">
        <v>296</v>
      </c>
      <c r="H111" s="1483" t="s">
        <v>297</v>
      </c>
      <c r="I111" s="1483" t="s">
        <v>298</v>
      </c>
      <c r="J111" s="1483" t="s">
        <v>295</v>
      </c>
    </row>
    <row r="112" spans="1:11" s="29" customFormat="1" ht="11.1" customHeight="1">
      <c r="A112" s="213" t="s">
        <v>659</v>
      </c>
      <c r="B112" s="734" t="s">
        <v>300</v>
      </c>
      <c r="C112" s="714" t="s">
        <v>300</v>
      </c>
      <c r="D112" s="714" t="s">
        <v>270</v>
      </c>
      <c r="E112" s="714" t="s">
        <v>270</v>
      </c>
      <c r="F112" s="714" t="s">
        <v>270</v>
      </c>
      <c r="G112" s="714" t="s">
        <v>270</v>
      </c>
      <c r="H112" s="714" t="s">
        <v>271</v>
      </c>
      <c r="I112" s="714" t="s">
        <v>271</v>
      </c>
      <c r="J112" s="714" t="s">
        <v>271</v>
      </c>
    </row>
    <row r="113" spans="1:10" s="29" customFormat="1" ht="12" customHeight="1">
      <c r="A113" s="1495" t="s">
        <v>672</v>
      </c>
      <c r="B113" s="1496"/>
      <c r="C113" s="1497"/>
      <c r="D113" s="1497"/>
      <c r="E113" s="1497"/>
      <c r="F113" s="1497"/>
      <c r="G113" s="1497"/>
      <c r="H113" s="1497"/>
      <c r="I113" s="1497"/>
      <c r="J113" s="1497"/>
    </row>
    <row r="114" spans="1:10" s="29" customFormat="1" ht="12" customHeight="1">
      <c r="A114" s="808" t="s">
        <v>429</v>
      </c>
      <c r="B114" s="787">
        <v>997.75106586507923</v>
      </c>
      <c r="C114" s="788">
        <v>977.62067347994969</v>
      </c>
      <c r="D114" s="788">
        <v>955.06092005837706</v>
      </c>
      <c r="E114" s="788">
        <v>959.84605056277439</v>
      </c>
      <c r="F114" s="788">
        <v>975.7939378515598</v>
      </c>
      <c r="G114" s="788">
        <v>852.6076020847587</v>
      </c>
      <c r="H114" s="788">
        <v>846.8491330123195</v>
      </c>
      <c r="I114" s="788">
        <v>855.28215358445925</v>
      </c>
      <c r="J114" s="788">
        <v>861.2440918653806</v>
      </c>
    </row>
    <row r="115" spans="1:10" s="29" customFormat="1" ht="12" customHeight="1">
      <c r="A115" s="808" t="s">
        <v>430</v>
      </c>
      <c r="B115" s="787">
        <v>864.61497298576273</v>
      </c>
      <c r="C115" s="788">
        <v>854.58444485787936</v>
      </c>
      <c r="D115" s="788">
        <v>820.16016641765668</v>
      </c>
      <c r="E115" s="788">
        <v>864.2482243852113</v>
      </c>
      <c r="F115" s="788">
        <v>820.64056667704267</v>
      </c>
      <c r="G115" s="788">
        <v>755.21200510000028</v>
      </c>
      <c r="H115" s="788">
        <v>723.68152632890929</v>
      </c>
      <c r="I115" s="788">
        <v>692.17251631666147</v>
      </c>
      <c r="J115" s="788">
        <v>661.01644974365524</v>
      </c>
    </row>
    <row r="116" spans="1:10" s="29" customFormat="1" ht="13.5" customHeight="1">
      <c r="A116" s="1683" t="s">
        <v>688</v>
      </c>
      <c r="B116" s="789">
        <v>1862.366038850842</v>
      </c>
      <c r="C116" s="790">
        <v>1832.2051183378289</v>
      </c>
      <c r="D116" s="790">
        <v>1775.2210864760336</v>
      </c>
      <c r="E116" s="790">
        <v>1824.0942749479857</v>
      </c>
      <c r="F116" s="790">
        <v>1796.4345045286025</v>
      </c>
      <c r="G116" s="790">
        <v>1607.819607184759</v>
      </c>
      <c r="H116" s="790">
        <v>1570.5306593412288</v>
      </c>
      <c r="I116" s="790">
        <v>1547.4546699011207</v>
      </c>
      <c r="J116" s="790">
        <v>1522.260541609036</v>
      </c>
    </row>
    <row r="117" spans="1:10" s="29" customFormat="1" ht="12" customHeight="1">
      <c r="A117" s="1495" t="s">
        <v>673</v>
      </c>
      <c r="B117" s="1498"/>
      <c r="C117" s="1499"/>
      <c r="D117" s="1499"/>
      <c r="E117" s="1499"/>
      <c r="F117" s="1499"/>
      <c r="G117" s="1499"/>
      <c r="H117" s="1499"/>
      <c r="I117" s="1499"/>
      <c r="J117" s="1499"/>
    </row>
    <row r="118" spans="1:10" s="29" customFormat="1" ht="12" customHeight="1">
      <c r="A118" s="808" t="s">
        <v>429</v>
      </c>
      <c r="B118" s="787">
        <v>194.3064251315071</v>
      </c>
      <c r="C118" s="788">
        <v>204.59996325285999</v>
      </c>
      <c r="D118" s="788">
        <v>204.93032641583676</v>
      </c>
      <c r="E118" s="788">
        <v>208.51964928812731</v>
      </c>
      <c r="F118" s="788">
        <v>190.22403297351312</v>
      </c>
      <c r="G118" s="788">
        <v>188.24896521520952</v>
      </c>
      <c r="H118" s="788">
        <v>186.34847935429636</v>
      </c>
      <c r="I118" s="788">
        <v>190.9933464956863</v>
      </c>
      <c r="J118" s="788">
        <v>188.8389434566198</v>
      </c>
    </row>
    <row r="119" spans="1:10" s="29" customFormat="1" ht="12" customHeight="1">
      <c r="A119" s="808" t="s">
        <v>430</v>
      </c>
      <c r="B119" s="787">
        <v>273.64017997328301</v>
      </c>
      <c r="C119" s="788">
        <v>262.01741058362984</v>
      </c>
      <c r="D119" s="788">
        <v>265.56905459562245</v>
      </c>
      <c r="E119" s="788">
        <v>279.4686977405724</v>
      </c>
      <c r="F119" s="788">
        <v>269.5876204687666</v>
      </c>
      <c r="G119" s="788">
        <v>244.89561577116388</v>
      </c>
      <c r="H119" s="788">
        <v>246.5812071014</v>
      </c>
      <c r="I119" s="788">
        <v>251.66580696790018</v>
      </c>
      <c r="J119" s="788">
        <v>250.61802358373467</v>
      </c>
    </row>
    <row r="120" spans="1:10" s="29" customFormat="1" ht="13.5" customHeight="1">
      <c r="A120" s="1683" t="s">
        <v>688</v>
      </c>
      <c r="B120" s="789">
        <v>467.94660510479014</v>
      </c>
      <c r="C120" s="790">
        <v>466.61737383648983</v>
      </c>
      <c r="D120" s="790">
        <v>470.49938101145921</v>
      </c>
      <c r="E120" s="790">
        <v>487.98834702869971</v>
      </c>
      <c r="F120" s="790">
        <v>459.81165344227975</v>
      </c>
      <c r="G120" s="790">
        <v>433.1445809863734</v>
      </c>
      <c r="H120" s="790">
        <v>432.92968645569636</v>
      </c>
      <c r="I120" s="790">
        <v>442.65915346358645</v>
      </c>
      <c r="J120" s="790">
        <v>439.45696704035447</v>
      </c>
    </row>
    <row r="121" spans="1:10" s="29" customFormat="1" ht="12" customHeight="1">
      <c r="A121" s="1495" t="s">
        <v>674</v>
      </c>
      <c r="B121" s="1498"/>
      <c r="C121" s="1499"/>
      <c r="D121" s="1499"/>
      <c r="E121" s="1499"/>
      <c r="F121" s="1499"/>
      <c r="G121" s="1499"/>
      <c r="H121" s="1499"/>
      <c r="I121" s="1499"/>
      <c r="J121" s="1499"/>
    </row>
    <row r="122" spans="1:10" s="29" customFormat="1" ht="12" customHeight="1">
      <c r="A122" s="808" t="s">
        <v>429</v>
      </c>
      <c r="B122" s="787">
        <v>12.424536122435638</v>
      </c>
      <c r="C122" s="788">
        <v>12.395863368790002</v>
      </c>
      <c r="D122" s="788">
        <v>12.726695972861018</v>
      </c>
      <c r="E122" s="788">
        <v>13.281349655690502</v>
      </c>
      <c r="F122" s="788">
        <v>13.40518273361001</v>
      </c>
      <c r="G122" s="788">
        <v>12.706330457006407</v>
      </c>
      <c r="H122" s="788">
        <v>13.168453570511568</v>
      </c>
      <c r="I122" s="788">
        <v>13.248933245534609</v>
      </c>
      <c r="J122" s="788">
        <v>13.503288785386873</v>
      </c>
    </row>
    <row r="123" spans="1:10" s="29" customFormat="1" ht="12" customHeight="1">
      <c r="A123" s="808" t="s">
        <v>430</v>
      </c>
      <c r="B123" s="787">
        <v>58.673432677879283</v>
      </c>
      <c r="C123" s="788">
        <v>64.239752992990134</v>
      </c>
      <c r="D123" s="788">
        <v>56.995447549412297</v>
      </c>
      <c r="E123" s="788">
        <v>61.171518663207415</v>
      </c>
      <c r="F123" s="788">
        <v>64.846424332753188</v>
      </c>
      <c r="G123" s="788">
        <v>56.071812289909452</v>
      </c>
      <c r="H123" s="788">
        <v>60.380044650503294</v>
      </c>
      <c r="I123" s="788">
        <v>66.420755800693087</v>
      </c>
      <c r="J123" s="788">
        <v>69.697721149705885</v>
      </c>
    </row>
    <row r="124" spans="1:10" s="29" customFormat="1" ht="13.5" customHeight="1">
      <c r="A124" s="1683" t="s">
        <v>688</v>
      </c>
      <c r="B124" s="789">
        <v>71.097968800314916</v>
      </c>
      <c r="C124" s="790">
        <v>76.635616361780137</v>
      </c>
      <c r="D124" s="790">
        <v>69.722143522273313</v>
      </c>
      <c r="E124" s="790">
        <v>74.452868318897913</v>
      </c>
      <c r="F124" s="790">
        <v>78.251607066363192</v>
      </c>
      <c r="G124" s="790">
        <v>68.778142746915861</v>
      </c>
      <c r="H124" s="790">
        <v>73.548498221014867</v>
      </c>
      <c r="I124" s="790">
        <v>79.669689046227688</v>
      </c>
      <c r="J124" s="790">
        <v>83.201009935092756</v>
      </c>
    </row>
    <row r="125" spans="1:10" s="29" customFormat="1" ht="12" customHeight="1">
      <c r="A125" s="1495" t="s">
        <v>675</v>
      </c>
      <c r="B125" s="1498"/>
      <c r="C125" s="1499"/>
      <c r="D125" s="1499"/>
      <c r="E125" s="1499"/>
      <c r="F125" s="1499"/>
      <c r="G125" s="1499"/>
      <c r="H125" s="1499"/>
      <c r="I125" s="1499"/>
      <c r="J125" s="1499"/>
    </row>
    <row r="126" spans="1:10" s="29" customFormat="1" ht="12" customHeight="1">
      <c r="A126" s="808" t="s">
        <v>429</v>
      </c>
      <c r="B126" s="787">
        <v>3.1334164038199681</v>
      </c>
      <c r="C126" s="788">
        <v>3.12797682267</v>
      </c>
      <c r="D126" s="788">
        <v>2.4085880686665582</v>
      </c>
      <c r="E126" s="788">
        <v>2.4792748520454522</v>
      </c>
      <c r="F126" s="788">
        <v>2.8182634382952365</v>
      </c>
      <c r="G126" s="788">
        <v>2.2400162194358901</v>
      </c>
      <c r="H126" s="788">
        <v>2.3237973359893962</v>
      </c>
      <c r="I126" s="788">
        <v>2.6728122966531078</v>
      </c>
      <c r="J126" s="788">
        <v>2.6750892097794949</v>
      </c>
    </row>
    <row r="127" spans="1:10" s="29" customFormat="1" ht="12" customHeight="1">
      <c r="A127" s="808" t="s">
        <v>430</v>
      </c>
      <c r="B127" s="787">
        <v>15.370835639762957</v>
      </c>
      <c r="C127" s="788">
        <v>14.392770690570012</v>
      </c>
      <c r="D127" s="788">
        <v>18.514121875096315</v>
      </c>
      <c r="E127" s="788">
        <v>16.910460295863263</v>
      </c>
      <c r="F127" s="788">
        <v>15.420082585929086</v>
      </c>
      <c r="G127" s="788">
        <v>16.075630379409333</v>
      </c>
      <c r="H127" s="788">
        <v>18.371527914505322</v>
      </c>
      <c r="I127" s="788">
        <v>18.866347794455873</v>
      </c>
      <c r="J127" s="788">
        <v>17.876775967251181</v>
      </c>
    </row>
    <row r="128" spans="1:10" s="29" customFormat="1" ht="12" customHeight="1">
      <c r="A128" s="1683" t="s">
        <v>488</v>
      </c>
      <c r="B128" s="789">
        <v>18.504252043582923</v>
      </c>
      <c r="C128" s="790">
        <v>17.520747513240011</v>
      </c>
      <c r="D128" s="790">
        <v>20.922709943762872</v>
      </c>
      <c r="E128" s="790">
        <v>19.389735147908716</v>
      </c>
      <c r="F128" s="790">
        <v>18.23834602422432</v>
      </c>
      <c r="G128" s="790">
        <v>18.315646598845223</v>
      </c>
      <c r="H128" s="790">
        <v>20.695325250494719</v>
      </c>
      <c r="I128" s="790">
        <v>21.539160091108982</v>
      </c>
      <c r="J128" s="790">
        <v>20.551865177030678</v>
      </c>
    </row>
    <row r="129" spans="1:10" s="29" customFormat="1" ht="12" customHeight="1">
      <c r="A129" s="778" t="s">
        <v>689</v>
      </c>
      <c r="B129" s="1498">
        <v>1207.6154435228418</v>
      </c>
      <c r="C129" s="1499">
        <v>1197.7444769242697</v>
      </c>
      <c r="D129" s="1499">
        <v>1175.1265305157415</v>
      </c>
      <c r="E129" s="1499">
        <v>1184.1263243586377</v>
      </c>
      <c r="F129" s="1499">
        <v>1182.2414169969782</v>
      </c>
      <c r="G129" s="1499">
        <v>1055.8029139764105</v>
      </c>
      <c r="H129" s="1499">
        <v>1048.6898632731168</v>
      </c>
      <c r="I129" s="1499">
        <v>1062.1972456223332</v>
      </c>
      <c r="J129" s="1499">
        <v>1066.2614133171669</v>
      </c>
    </row>
    <row r="130" spans="1:10" s="29" customFormat="1" ht="12" customHeight="1">
      <c r="A130" s="778" t="s">
        <v>690</v>
      </c>
      <c r="B130" s="787">
        <v>1212.2994212766878</v>
      </c>
      <c r="C130" s="788">
        <v>1195.2343791250692</v>
      </c>
      <c r="D130" s="788">
        <v>1161.2387904377899</v>
      </c>
      <c r="E130" s="788">
        <v>1221.7989010848544</v>
      </c>
      <c r="F130" s="788">
        <v>1170.4946940644916</v>
      </c>
      <c r="G130" s="788">
        <v>1072.255063540483</v>
      </c>
      <c r="H130" s="788">
        <v>1049.014305995318</v>
      </c>
      <c r="I130" s="788">
        <v>1029.1254268797106</v>
      </c>
      <c r="J130" s="788">
        <v>999.20897044434707</v>
      </c>
    </row>
    <row r="131" spans="1:10" s="43" customFormat="1" ht="12" customHeight="1">
      <c r="A131" s="1684" t="s">
        <v>691</v>
      </c>
      <c r="B131" s="798">
        <v>2419.9148647995298</v>
      </c>
      <c r="C131" s="809">
        <v>2392.9788560493389</v>
      </c>
      <c r="D131" s="809">
        <v>2336.3653209535296</v>
      </c>
      <c r="E131" s="809">
        <v>2405.9252254434923</v>
      </c>
      <c r="F131" s="809">
        <v>2352.7361110614697</v>
      </c>
      <c r="G131" s="809">
        <v>2128.0579775168935</v>
      </c>
      <c r="H131" s="809">
        <v>2097.7041692684347</v>
      </c>
      <c r="I131" s="809">
        <v>2091.322672502044</v>
      </c>
      <c r="J131" s="809">
        <v>2065.4703837615139</v>
      </c>
    </row>
    <row r="132" spans="1:10" s="23" customFormat="1" ht="12.75" customHeight="1">
      <c r="A132" s="810"/>
      <c r="B132" s="811"/>
      <c r="C132" s="811"/>
      <c r="D132" s="811"/>
      <c r="E132" s="811"/>
      <c r="F132" s="811"/>
      <c r="G132" s="811"/>
      <c r="H132" s="811"/>
      <c r="I132" s="811"/>
      <c r="J132" s="811"/>
    </row>
    <row r="133" spans="1:10" s="70" customFormat="1" ht="23.1" customHeight="1">
      <c r="A133" s="1830" t="s">
        <v>692</v>
      </c>
      <c r="B133" s="1830"/>
      <c r="C133" s="1830"/>
      <c r="D133" s="1830"/>
      <c r="E133" s="1830"/>
      <c r="F133" s="1830"/>
      <c r="G133" s="1830"/>
      <c r="H133" s="1830"/>
      <c r="I133" s="1830"/>
      <c r="J133" s="1830"/>
    </row>
    <row r="134" spans="1:10" s="43" customFormat="1" ht="12" customHeight="1">
      <c r="A134" s="277"/>
      <c r="B134" s="444"/>
      <c r="C134" s="710"/>
      <c r="D134" s="710"/>
      <c r="E134" s="444"/>
      <c r="F134" s="444"/>
      <c r="G134" s="444"/>
      <c r="H134" s="444"/>
      <c r="I134" s="444"/>
      <c r="J134" s="444"/>
    </row>
    <row r="135" spans="1:10" s="24" customFormat="1" ht="22.5" customHeight="1">
      <c r="A135" s="187"/>
      <c r="B135" s="408"/>
      <c r="C135" s="408"/>
      <c r="D135" s="408"/>
      <c r="E135" s="408"/>
      <c r="F135" s="408"/>
      <c r="G135" s="408"/>
      <c r="H135" s="408"/>
      <c r="I135" s="408"/>
      <c r="J135" s="408"/>
    </row>
    <row r="136" spans="1:10" s="24" customFormat="1" ht="18.75" customHeight="1">
      <c r="A136" s="1815" t="s">
        <v>693</v>
      </c>
      <c r="B136" s="1815"/>
      <c r="C136" s="1815"/>
      <c r="D136" s="1815"/>
      <c r="E136" s="1815"/>
      <c r="F136" s="1815"/>
      <c r="G136" s="1815"/>
      <c r="H136" s="1815"/>
      <c r="I136" s="385"/>
      <c r="J136" s="385"/>
    </row>
    <row r="137" spans="1:10" s="24" customFormat="1" ht="12" customHeight="1">
      <c r="A137" s="771"/>
      <c r="B137" s="771"/>
      <c r="C137" s="771"/>
      <c r="D137" s="771"/>
      <c r="E137" s="771"/>
      <c r="F137" s="771"/>
      <c r="G137" s="771"/>
      <c r="H137" s="771"/>
      <c r="I137" s="385"/>
      <c r="J137" s="385"/>
    </row>
    <row r="138" spans="1:10" s="56" customFormat="1" ht="13.35" customHeight="1">
      <c r="A138" s="1831" t="s">
        <v>694</v>
      </c>
      <c r="B138" s="1831"/>
      <c r="C138" s="1831"/>
      <c r="D138" s="1831"/>
      <c r="E138" s="1831"/>
      <c r="F138" s="1831"/>
      <c r="G138" s="1831"/>
      <c r="H138" s="1831"/>
      <c r="I138" s="385"/>
      <c r="J138" s="385"/>
    </row>
    <row r="139" spans="1:10" s="29" customFormat="1" ht="11.25" customHeight="1">
      <c r="A139" s="641"/>
      <c r="B139" s="1482" t="s">
        <v>295</v>
      </c>
      <c r="C139" s="1483" t="s">
        <v>296</v>
      </c>
      <c r="D139" s="1483" t="s">
        <v>297</v>
      </c>
      <c r="E139" s="1483" t="s">
        <v>298</v>
      </c>
      <c r="F139" s="1483" t="s">
        <v>295</v>
      </c>
      <c r="G139" s="1483" t="s">
        <v>296</v>
      </c>
      <c r="H139" s="1483" t="s">
        <v>297</v>
      </c>
      <c r="I139" s="1483" t="s">
        <v>298</v>
      </c>
      <c r="J139" s="1483" t="s">
        <v>295</v>
      </c>
    </row>
    <row r="140" spans="1:10" s="29" customFormat="1" ht="11.1" customHeight="1">
      <c r="A140" s="213" t="s">
        <v>659</v>
      </c>
      <c r="B140" s="734" t="s">
        <v>300</v>
      </c>
      <c r="C140" s="714" t="s">
        <v>300</v>
      </c>
      <c r="D140" s="714" t="s">
        <v>270</v>
      </c>
      <c r="E140" s="714" t="s">
        <v>270</v>
      </c>
      <c r="F140" s="714" t="s">
        <v>270</v>
      </c>
      <c r="G140" s="714" t="s">
        <v>270</v>
      </c>
      <c r="H140" s="714" t="s">
        <v>271</v>
      </c>
      <c r="I140" s="714" t="s">
        <v>271</v>
      </c>
      <c r="J140" s="714" t="s">
        <v>271</v>
      </c>
    </row>
    <row r="141" spans="1:10" s="71" customFormat="1" ht="12" customHeight="1">
      <c r="A141" s="737" t="s">
        <v>695</v>
      </c>
      <c r="B141" s="1500">
        <v>1.2222327916372884</v>
      </c>
      <c r="C141" s="1501">
        <v>1.2690060941599999</v>
      </c>
      <c r="D141" s="1501">
        <v>1.2560562703224425</v>
      </c>
      <c r="E141" s="1501">
        <v>1.28216793349</v>
      </c>
      <c r="F141" s="1501">
        <v>1.3240322214299998</v>
      </c>
      <c r="G141" s="1501">
        <v>1.0423156336899999</v>
      </c>
      <c r="H141" s="1501">
        <v>0.97367549694000011</v>
      </c>
      <c r="I141" s="1501">
        <v>1.04186086892</v>
      </c>
      <c r="J141" s="1501">
        <v>1.64922687602</v>
      </c>
    </row>
    <row r="142" spans="1:10" s="71" customFormat="1" ht="12" customHeight="1">
      <c r="A142" s="759" t="s">
        <v>696</v>
      </c>
      <c r="B142" s="812">
        <v>16.841478144049827</v>
      </c>
      <c r="C142" s="813">
        <v>14.258187911379999</v>
      </c>
      <c r="D142" s="813">
        <v>13.857051159052117</v>
      </c>
      <c r="E142" s="813">
        <v>9.8859875367373462</v>
      </c>
      <c r="F142" s="813">
        <v>8.2925851751251098</v>
      </c>
      <c r="G142" s="813">
        <v>7.9326423316995678</v>
      </c>
      <c r="H142" s="813">
        <v>7.8368088573199222</v>
      </c>
      <c r="I142" s="813">
        <v>7.6570641690235517</v>
      </c>
      <c r="J142" s="813">
        <v>9.0074184510155533</v>
      </c>
    </row>
    <row r="143" spans="1:10" s="71" customFormat="1" ht="12" customHeight="1">
      <c r="A143" s="759" t="s">
        <v>697</v>
      </c>
      <c r="B143" s="812">
        <v>1.5071644177000001</v>
      </c>
      <c r="C143" s="813">
        <v>1.4131652549299998</v>
      </c>
      <c r="D143" s="813">
        <v>1.3366311770899997</v>
      </c>
      <c r="E143" s="813">
        <v>1.25458816597</v>
      </c>
      <c r="F143" s="813">
        <v>1.22982760676</v>
      </c>
      <c r="G143" s="813">
        <v>1.0590336876099999</v>
      </c>
      <c r="H143" s="813">
        <v>1.7912831849400002</v>
      </c>
      <c r="I143" s="813">
        <v>8.8046678360000005E-2</v>
      </c>
      <c r="J143" s="813">
        <v>0.47350257003000007</v>
      </c>
    </row>
    <row r="144" spans="1:10" s="71" customFormat="1" ht="12" customHeight="1">
      <c r="A144" s="759" t="s">
        <v>698</v>
      </c>
      <c r="B144" s="812">
        <v>6.4997426421800011</v>
      </c>
      <c r="C144" s="813">
        <v>6.1309222544199997</v>
      </c>
      <c r="D144" s="813">
        <v>3.9620511400399998</v>
      </c>
      <c r="E144" s="813">
        <v>5.0571005814399985</v>
      </c>
      <c r="F144" s="813">
        <v>4.8859524282399986</v>
      </c>
      <c r="G144" s="813">
        <v>5.3999413332499984</v>
      </c>
      <c r="H144" s="813">
        <v>3.9081303117199995</v>
      </c>
      <c r="I144" s="813">
        <v>3.7677979587700019</v>
      </c>
      <c r="J144" s="813">
        <v>4.6544991634999979</v>
      </c>
    </row>
    <row r="145" spans="1:10" s="71" customFormat="1" ht="12" customHeight="1">
      <c r="A145" s="759" t="s">
        <v>699</v>
      </c>
      <c r="B145" s="812">
        <v>18.664102129181416</v>
      </c>
      <c r="C145" s="813">
        <v>18.674703672240003</v>
      </c>
      <c r="D145" s="813">
        <v>18.513941638625848</v>
      </c>
      <c r="E145" s="813">
        <v>18.71118002791</v>
      </c>
      <c r="F145" s="813">
        <v>19.288988525019988</v>
      </c>
      <c r="G145" s="813">
        <v>18.766852654309996</v>
      </c>
      <c r="H145" s="813">
        <v>17.866069912379995</v>
      </c>
      <c r="I145" s="813">
        <v>17.763348907840005</v>
      </c>
      <c r="J145" s="813">
        <v>17.811841768339999</v>
      </c>
    </row>
    <row r="146" spans="1:10" s="71" customFormat="1" ht="12" customHeight="1">
      <c r="A146" s="759" t="s">
        <v>700</v>
      </c>
      <c r="B146" s="812">
        <v>25.727274856169995</v>
      </c>
      <c r="C146" s="813">
        <v>25.461540003589995</v>
      </c>
      <c r="D146" s="813">
        <v>24.769494109809994</v>
      </c>
      <c r="E146" s="813">
        <v>28.762389263210011</v>
      </c>
      <c r="F146" s="813">
        <v>27.563795286680001</v>
      </c>
      <c r="G146" s="813">
        <v>26.034516844670247</v>
      </c>
      <c r="H146" s="813">
        <v>26.351603021139738</v>
      </c>
      <c r="I146" s="813">
        <v>25.703135419419993</v>
      </c>
      <c r="J146" s="813">
        <v>25.879913926263225</v>
      </c>
    </row>
    <row r="147" spans="1:10" s="71" customFormat="1" ht="12" customHeight="1">
      <c r="A147" s="759" t="s">
        <v>701</v>
      </c>
      <c r="B147" s="812">
        <v>11.5252249450402</v>
      </c>
      <c r="C147" s="813">
        <v>11.71458082873</v>
      </c>
      <c r="D147" s="813">
        <v>11.835579082731781</v>
      </c>
      <c r="E147" s="813">
        <v>12.124527817400004</v>
      </c>
      <c r="F147" s="813">
        <v>12.454000581929998</v>
      </c>
      <c r="G147" s="813">
        <v>12.51619885163</v>
      </c>
      <c r="H147" s="813">
        <v>10.975766533859998</v>
      </c>
      <c r="I147" s="813">
        <v>12.41167151694</v>
      </c>
      <c r="J147" s="813">
        <v>11.537702535080001</v>
      </c>
    </row>
    <row r="148" spans="1:10" s="71" customFormat="1" ht="12" customHeight="1">
      <c r="A148" s="759" t="s">
        <v>702</v>
      </c>
      <c r="B148" s="812">
        <v>86.870765580898038</v>
      </c>
      <c r="C148" s="813">
        <v>88.053769060610023</v>
      </c>
      <c r="D148" s="813">
        <v>86.541884556181415</v>
      </c>
      <c r="E148" s="813">
        <v>87.887698664127385</v>
      </c>
      <c r="F148" s="813">
        <v>86.692979274763218</v>
      </c>
      <c r="G148" s="813">
        <v>86.789741374721245</v>
      </c>
      <c r="H148" s="813">
        <v>79.442441697181152</v>
      </c>
      <c r="I148" s="813">
        <v>79.584946444839105</v>
      </c>
      <c r="J148" s="813">
        <v>79.487026357514864</v>
      </c>
    </row>
    <row r="149" spans="1:10" s="71" customFormat="1" ht="12" customHeight="1">
      <c r="A149" s="759" t="s">
        <v>703</v>
      </c>
      <c r="B149" s="812">
        <v>33.823822783385737</v>
      </c>
      <c r="C149" s="813">
        <v>33.195445841049995</v>
      </c>
      <c r="D149" s="813">
        <v>32.12113854933019</v>
      </c>
      <c r="E149" s="813">
        <v>34.366119438766219</v>
      </c>
      <c r="F149" s="813">
        <v>33.045272973128299</v>
      </c>
      <c r="G149" s="813">
        <v>32.766276631715193</v>
      </c>
      <c r="H149" s="813">
        <v>27.223410292523557</v>
      </c>
      <c r="I149" s="813">
        <v>28.418341722864774</v>
      </c>
      <c r="J149" s="813">
        <v>27.931186135107154</v>
      </c>
    </row>
    <row r="150" spans="1:10" s="71" customFormat="1" ht="12" customHeight="1">
      <c r="A150" s="759" t="s">
        <v>431</v>
      </c>
      <c r="B150" s="814">
        <v>36.362584106126072</v>
      </c>
      <c r="C150" s="815">
        <v>34.33848600220999</v>
      </c>
      <c r="D150" s="815">
        <v>37.120018841827921</v>
      </c>
      <c r="E150" s="815">
        <v>31.329757630442927</v>
      </c>
      <c r="F150" s="815">
        <v>29.517031306115438</v>
      </c>
      <c r="G150" s="815">
        <v>26.522463994172622</v>
      </c>
      <c r="H150" s="815">
        <v>33.158788624129258</v>
      </c>
      <c r="I150" s="815">
        <v>31.142796759416377</v>
      </c>
      <c r="J150" s="815">
        <v>28.779594479195417</v>
      </c>
    </row>
    <row r="151" spans="1:10" s="58" customFormat="1" ht="12" customHeight="1">
      <c r="A151" s="1485" t="s">
        <v>488</v>
      </c>
      <c r="B151" s="816">
        <v>239.04439239636858</v>
      </c>
      <c r="C151" s="817">
        <v>234.50980692332001</v>
      </c>
      <c r="D151" s="817">
        <v>231.31384652501171</v>
      </c>
      <c r="E151" s="817">
        <v>230.66151705949386</v>
      </c>
      <c r="F151" s="817">
        <v>224.29446537919205</v>
      </c>
      <c r="G151" s="817">
        <v>218.82998333746886</v>
      </c>
      <c r="H151" s="817">
        <v>209.52797793213364</v>
      </c>
      <c r="I151" s="817">
        <v>207.5790104463938</v>
      </c>
      <c r="J151" s="817">
        <v>207.21191226206625</v>
      </c>
    </row>
    <row r="152" spans="1:10" s="77" customFormat="1" ht="12.75" customHeight="1">
      <c r="A152" s="784"/>
      <c r="B152" s="784"/>
      <c r="C152" s="784"/>
      <c r="D152" s="784"/>
      <c r="E152" s="784"/>
      <c r="F152" s="784"/>
      <c r="G152" s="784"/>
      <c r="H152" s="784"/>
      <c r="I152" s="784"/>
      <c r="J152" s="784"/>
    </row>
    <row r="153" spans="1:10" s="29" customFormat="1" ht="11.25" customHeight="1">
      <c r="A153" s="278" t="s">
        <v>110</v>
      </c>
      <c r="B153" s="278"/>
      <c r="C153" s="278"/>
      <c r="D153" s="278"/>
      <c r="E153" s="278"/>
      <c r="F153" s="278"/>
      <c r="G153" s="278"/>
      <c r="H153" s="278"/>
      <c r="I153" s="385"/>
      <c r="J153" s="385"/>
    </row>
    <row r="154" spans="1:10" s="29" customFormat="1" ht="11.25" customHeight="1">
      <c r="A154" s="641"/>
      <c r="B154" s="1482" t="s">
        <v>295</v>
      </c>
      <c r="C154" s="1483" t="s">
        <v>296</v>
      </c>
      <c r="D154" s="1483" t="s">
        <v>297</v>
      </c>
      <c r="E154" s="1483" t="s">
        <v>298</v>
      </c>
      <c r="F154" s="1483" t="s">
        <v>295</v>
      </c>
      <c r="G154" s="1483" t="s">
        <v>296</v>
      </c>
      <c r="H154" s="1483" t="s">
        <v>297</v>
      </c>
      <c r="I154" s="1483" t="s">
        <v>298</v>
      </c>
      <c r="J154" s="1483" t="s">
        <v>295</v>
      </c>
    </row>
    <row r="155" spans="1:10" s="29" customFormat="1" ht="11.1" customHeight="1">
      <c r="A155" s="213" t="s">
        <v>659</v>
      </c>
      <c r="B155" s="734" t="s">
        <v>300</v>
      </c>
      <c r="C155" s="714" t="s">
        <v>300</v>
      </c>
      <c r="D155" s="714" t="s">
        <v>270</v>
      </c>
      <c r="E155" s="714" t="s">
        <v>270</v>
      </c>
      <c r="F155" s="714" t="s">
        <v>270</v>
      </c>
      <c r="G155" s="714" t="s">
        <v>270</v>
      </c>
      <c r="H155" s="714" t="s">
        <v>271</v>
      </c>
      <c r="I155" s="714" t="s">
        <v>271</v>
      </c>
      <c r="J155" s="714" t="s">
        <v>271</v>
      </c>
    </row>
    <row r="156" spans="1:10" s="29" customFormat="1" ht="11.1" customHeight="1">
      <c r="A156" s="778" t="s">
        <v>672</v>
      </c>
      <c r="B156" s="787">
        <v>180.29620960865785</v>
      </c>
      <c r="C156" s="788">
        <v>179.35972093341991</v>
      </c>
      <c r="D156" s="788">
        <v>176.34125250787443</v>
      </c>
      <c r="E156" s="788">
        <v>172.68511850591258</v>
      </c>
      <c r="F156" s="788">
        <v>167.72171312904374</v>
      </c>
      <c r="G156" s="788">
        <v>164.06368363038334</v>
      </c>
      <c r="H156" s="788">
        <v>154.203868112397</v>
      </c>
      <c r="I156" s="788">
        <v>152.12849286678022</v>
      </c>
      <c r="J156" s="788">
        <v>149.53246651092445</v>
      </c>
    </row>
    <row r="157" spans="1:10" s="29" customFormat="1" ht="11.1" customHeight="1">
      <c r="A157" s="778" t="s">
        <v>673</v>
      </c>
      <c r="B157" s="787">
        <v>52.023199495892648</v>
      </c>
      <c r="C157" s="788">
        <v>47.415731670860005</v>
      </c>
      <c r="D157" s="788">
        <v>48.236734155982312</v>
      </c>
      <c r="E157" s="788">
        <v>51.748098295415275</v>
      </c>
      <c r="F157" s="788">
        <v>50.080058298492887</v>
      </c>
      <c r="G157" s="788">
        <v>49.362888019197037</v>
      </c>
      <c r="H157" s="788">
        <v>49.6712043668755</v>
      </c>
      <c r="I157" s="788">
        <v>49.313081293462453</v>
      </c>
      <c r="J157" s="788">
        <v>51.344084083008539</v>
      </c>
    </row>
    <row r="158" spans="1:10" s="29" customFormat="1" ht="11.1" customHeight="1">
      <c r="A158" s="778" t="s">
        <v>674</v>
      </c>
      <c r="B158" s="787">
        <v>5.5704143293063737</v>
      </c>
      <c r="C158" s="788">
        <v>7.1298933053099987</v>
      </c>
      <c r="D158" s="788">
        <v>5.5422465022862584</v>
      </c>
      <c r="E158" s="788">
        <v>5.5311591173560553</v>
      </c>
      <c r="F158" s="788">
        <v>5.7830287467753552</v>
      </c>
      <c r="G158" s="788">
        <v>4.6018503388684131</v>
      </c>
      <c r="H158" s="788">
        <v>4.8380906644122526</v>
      </c>
      <c r="I158" s="788">
        <v>5.2646429114130875</v>
      </c>
      <c r="J158" s="788">
        <v>5.5798148172401971</v>
      </c>
    </row>
    <row r="159" spans="1:10" s="29" customFormat="1" ht="11.1" customHeight="1">
      <c r="A159" s="778" t="s">
        <v>675</v>
      </c>
      <c r="B159" s="787">
        <v>1.1545689625117384</v>
      </c>
      <c r="C159" s="788">
        <v>0.60446101373000005</v>
      </c>
      <c r="D159" s="788">
        <v>1.1936133588688116</v>
      </c>
      <c r="E159" s="788">
        <v>0.69714114081000023</v>
      </c>
      <c r="F159" s="788">
        <v>0.70966520487999996</v>
      </c>
      <c r="G159" s="788">
        <v>0.80156134901995835</v>
      </c>
      <c r="H159" s="788">
        <v>0.8148147884489465</v>
      </c>
      <c r="I159" s="788">
        <v>0.87279337473786389</v>
      </c>
      <c r="J159" s="788">
        <v>0.75554685089317708</v>
      </c>
    </row>
    <row r="160" spans="1:10" s="43" customFormat="1" ht="11.1" customHeight="1">
      <c r="A160" s="1684" t="s">
        <v>688</v>
      </c>
      <c r="B160" s="798">
        <v>239.04439239636861</v>
      </c>
      <c r="C160" s="809">
        <v>234.5098069233199</v>
      </c>
      <c r="D160" s="809">
        <v>231.3138465250118</v>
      </c>
      <c r="E160" s="809">
        <v>230.66151705949392</v>
      </c>
      <c r="F160" s="809">
        <v>224.29446537919196</v>
      </c>
      <c r="G160" s="809">
        <v>218.82998333746875</v>
      </c>
      <c r="H160" s="809">
        <v>209.52797793213369</v>
      </c>
      <c r="I160" s="809">
        <v>207.57901044639362</v>
      </c>
      <c r="J160" s="809">
        <v>207.21191226206636</v>
      </c>
    </row>
    <row r="161" spans="1:12" s="27" customFormat="1" ht="12.75" customHeight="1">
      <c r="A161" s="818"/>
      <c r="B161" s="819"/>
      <c r="C161" s="819"/>
      <c r="D161" s="819"/>
      <c r="E161" s="819"/>
      <c r="F161" s="819"/>
      <c r="G161" s="819"/>
      <c r="H161" s="819"/>
      <c r="I161" s="819"/>
      <c r="J161" s="819"/>
      <c r="L161" s="820"/>
    </row>
    <row r="162" spans="1:12" s="68" customFormat="1" ht="12.6" customHeight="1">
      <c r="A162" s="268" t="s">
        <v>683</v>
      </c>
      <c r="B162" s="386"/>
      <c r="C162" s="386"/>
      <c r="D162" s="268" t="s">
        <v>110</v>
      </c>
      <c r="E162" s="386"/>
      <c r="F162" s="386"/>
      <c r="G162" s="386"/>
      <c r="H162" s="386"/>
      <c r="I162" s="386"/>
      <c r="J162" s="386"/>
    </row>
    <row r="163" spans="1:12" s="68" customFormat="1" ht="12.6" customHeight="1">
      <c r="A163" s="785"/>
      <c r="B163" s="785"/>
      <c r="C163" s="785"/>
      <c r="D163" s="785"/>
      <c r="E163" s="785"/>
      <c r="F163" s="785"/>
      <c r="G163" s="785"/>
      <c r="H163" s="785"/>
      <c r="I163" s="785"/>
      <c r="J163" s="785"/>
    </row>
    <row r="164" spans="1:12" s="68" customFormat="1" ht="12.6" customHeight="1">
      <c r="A164" s="785"/>
      <c r="B164" s="785"/>
      <c r="C164" s="785"/>
      <c r="D164" s="785"/>
      <c r="E164" s="785"/>
      <c r="F164" s="785"/>
      <c r="G164" s="785"/>
      <c r="H164" s="785"/>
      <c r="I164" s="785"/>
      <c r="J164" s="785"/>
    </row>
    <row r="165" spans="1:12" s="68" customFormat="1" ht="12.6" customHeight="1">
      <c r="A165" s="785"/>
      <c r="B165" s="785"/>
      <c r="C165" s="785"/>
      <c r="D165" s="785"/>
      <c r="E165" s="785"/>
      <c r="F165" s="785"/>
      <c r="G165" s="785"/>
      <c r="H165" s="785"/>
      <c r="I165" s="785"/>
      <c r="J165" s="785"/>
    </row>
    <row r="166" spans="1:12" s="68" customFormat="1" ht="12.6" customHeight="1">
      <c r="A166" s="785"/>
      <c r="B166" s="785"/>
      <c r="C166" s="785"/>
      <c r="D166" s="785"/>
      <c r="E166" s="785"/>
      <c r="F166" s="785"/>
      <c r="G166" s="785"/>
      <c r="H166" s="785"/>
      <c r="I166" s="785"/>
      <c r="J166" s="785"/>
    </row>
    <row r="167" spans="1:12" s="68" customFormat="1" ht="12.6" customHeight="1">
      <c r="A167" s="785"/>
      <c r="B167" s="785"/>
      <c r="C167" s="785"/>
      <c r="D167" s="785"/>
      <c r="E167" s="785"/>
      <c r="F167" s="785"/>
      <c r="G167" s="785"/>
      <c r="H167" s="785"/>
      <c r="I167" s="785"/>
      <c r="J167" s="785"/>
    </row>
    <row r="168" spans="1:12" s="68" customFormat="1" ht="12.6" customHeight="1">
      <c r="A168" s="785"/>
      <c r="B168" s="785"/>
      <c r="C168" s="785"/>
      <c r="D168" s="785"/>
      <c r="E168" s="785"/>
      <c r="F168" s="785"/>
      <c r="G168" s="785"/>
      <c r="H168" s="785"/>
      <c r="I168" s="785"/>
      <c r="J168" s="785"/>
    </row>
    <row r="169" spans="1:12" s="68" customFormat="1" ht="12.6" customHeight="1">
      <c r="A169" s="785"/>
      <c r="B169" s="785"/>
      <c r="C169" s="785"/>
      <c r="D169" s="785"/>
      <c r="E169" s="785"/>
      <c r="F169" s="785"/>
      <c r="G169" s="785"/>
      <c r="H169" s="785"/>
      <c r="I169" s="785"/>
      <c r="J169" s="785"/>
    </row>
    <row r="170" spans="1:12" s="68" customFormat="1" ht="12.6" customHeight="1">
      <c r="A170" s="785"/>
      <c r="B170" s="785"/>
      <c r="C170" s="785"/>
      <c r="D170" s="785"/>
      <c r="E170" s="785"/>
      <c r="F170" s="785"/>
      <c r="G170" s="785"/>
      <c r="H170" s="785"/>
      <c r="I170" s="785"/>
      <c r="J170" s="785"/>
    </row>
    <row r="171" spans="1:12" s="68" customFormat="1" ht="12.6" customHeight="1">
      <c r="A171" s="785"/>
      <c r="B171" s="785"/>
      <c r="C171" s="785"/>
      <c r="D171" s="785"/>
      <c r="E171" s="785"/>
      <c r="F171" s="785"/>
      <c r="G171" s="785"/>
      <c r="H171" s="785"/>
      <c r="I171" s="785"/>
      <c r="J171" s="785"/>
    </row>
    <row r="172" spans="1:12" s="68" customFormat="1" ht="12.6" customHeight="1">
      <c r="A172" s="785"/>
      <c r="B172" s="785"/>
      <c r="C172" s="785"/>
      <c r="D172" s="785"/>
      <c r="E172" s="785"/>
      <c r="F172" s="785"/>
      <c r="G172" s="785"/>
      <c r="H172" s="785"/>
      <c r="I172" s="785"/>
      <c r="J172" s="785"/>
    </row>
    <row r="173" spans="1:12" s="68" customFormat="1" ht="12.6" customHeight="1">
      <c r="A173" s="785"/>
      <c r="B173" s="785"/>
      <c r="C173" s="785"/>
      <c r="D173" s="785"/>
      <c r="E173" s="785"/>
      <c r="F173" s="785"/>
      <c r="G173" s="785"/>
      <c r="H173" s="785"/>
      <c r="I173" s="785"/>
      <c r="J173" s="785"/>
    </row>
    <row r="174" spans="1:12" s="68" customFormat="1" ht="12.6" customHeight="1">
      <c r="A174" s="785"/>
      <c r="B174" s="785"/>
      <c r="C174" s="785"/>
      <c r="D174" s="785"/>
      <c r="E174" s="785"/>
      <c r="F174" s="785"/>
      <c r="G174" s="785"/>
      <c r="H174" s="785"/>
      <c r="I174" s="785"/>
      <c r="J174" s="785"/>
    </row>
    <row r="175" spans="1:12" s="68" customFormat="1" ht="12.6" customHeight="1">
      <c r="A175" s="785"/>
      <c r="B175" s="785"/>
      <c r="C175" s="785"/>
      <c r="D175" s="785"/>
      <c r="E175" s="785"/>
      <c r="F175" s="785"/>
      <c r="G175" s="785"/>
      <c r="H175" s="785"/>
      <c r="I175" s="785"/>
      <c r="J175" s="785"/>
    </row>
    <row r="176" spans="1:12" s="68" customFormat="1" ht="12.6" customHeight="1">
      <c r="A176" s="785"/>
      <c r="B176" s="785"/>
      <c r="C176" s="785"/>
      <c r="D176" s="785"/>
      <c r="E176" s="785"/>
      <c r="F176" s="785"/>
      <c r="G176" s="785"/>
      <c r="H176" s="785"/>
      <c r="I176" s="785"/>
      <c r="J176" s="785"/>
    </row>
    <row r="177" spans="1:10" s="68" customFormat="1" ht="12.6" customHeight="1">
      <c r="A177" s="785"/>
      <c r="B177" s="785"/>
      <c r="C177" s="785"/>
      <c r="D177" s="785"/>
      <c r="E177" s="785"/>
      <c r="F177" s="785"/>
      <c r="G177" s="785"/>
      <c r="H177" s="785"/>
      <c r="I177" s="785"/>
      <c r="J177" s="785"/>
    </row>
    <row r="178" spans="1:10" s="68" customFormat="1" ht="12.6" customHeight="1">
      <c r="A178" s="785"/>
      <c r="B178" s="785"/>
      <c r="C178" s="785"/>
      <c r="D178" s="785"/>
      <c r="E178" s="785"/>
      <c r="F178" s="785"/>
      <c r="G178" s="785"/>
      <c r="H178" s="785"/>
      <c r="I178" s="785"/>
      <c r="J178" s="785"/>
    </row>
    <row r="179" spans="1:10" s="68" customFormat="1" ht="12.6" customHeight="1">
      <c r="A179" s="785"/>
      <c r="B179" s="785"/>
      <c r="C179" s="785"/>
      <c r="D179" s="785"/>
      <c r="E179" s="785"/>
      <c r="F179" s="785"/>
      <c r="G179" s="785"/>
      <c r="H179" s="785"/>
      <c r="I179" s="785"/>
      <c r="J179" s="785"/>
    </row>
    <row r="180" spans="1:10" s="68" customFormat="1" ht="12.6" customHeight="1">
      <c r="A180" s="785"/>
      <c r="B180" s="785"/>
      <c r="C180" s="785"/>
      <c r="D180" s="785"/>
      <c r="E180" s="785"/>
      <c r="F180" s="785"/>
      <c r="G180" s="785"/>
      <c r="H180" s="785"/>
      <c r="I180" s="785"/>
      <c r="J180" s="785"/>
    </row>
    <row r="181" spans="1:10" s="68" customFormat="1" ht="12.6" customHeight="1">
      <c r="A181" s="785"/>
      <c r="B181" s="785"/>
      <c r="C181" s="785"/>
      <c r="D181" s="785"/>
      <c r="E181" s="785"/>
      <c r="F181" s="785"/>
      <c r="G181" s="785"/>
      <c r="H181" s="785"/>
      <c r="I181" s="785"/>
      <c r="J181" s="785"/>
    </row>
    <row r="182" spans="1:10" s="68" customFormat="1" ht="14.1" customHeight="1">
      <c r="A182" s="785"/>
      <c r="B182" s="785"/>
      <c r="C182" s="785"/>
      <c r="D182" s="785"/>
      <c r="E182" s="785"/>
      <c r="F182" s="785"/>
      <c r="G182" s="785"/>
      <c r="H182" s="785"/>
      <c r="I182" s="785"/>
      <c r="J182" s="785"/>
    </row>
    <row r="183" spans="1:10" s="70" customFormat="1" ht="23.1" customHeight="1">
      <c r="A183" s="1832" t="s">
        <v>692</v>
      </c>
      <c r="B183" s="1832"/>
      <c r="C183" s="1832"/>
      <c r="D183" s="1832"/>
      <c r="E183" s="1832"/>
      <c r="F183" s="1832"/>
      <c r="G183" s="1832"/>
      <c r="H183" s="1832"/>
      <c r="I183" s="1832"/>
      <c r="J183" s="1832"/>
    </row>
    <row r="184" spans="1:10" s="24" customFormat="1" ht="12.75" customHeight="1">
      <c r="A184" s="784"/>
      <c r="B184" s="784"/>
      <c r="C184" s="784"/>
      <c r="D184" s="784"/>
      <c r="E184" s="784"/>
      <c r="F184" s="784"/>
      <c r="G184" s="784"/>
      <c r="H184" s="784"/>
      <c r="I184" s="784"/>
      <c r="J184" s="784"/>
    </row>
    <row r="185" spans="1:10" s="24" customFormat="1" ht="22.5" customHeight="1">
      <c r="A185" s="187"/>
      <c r="B185" s="408"/>
      <c r="C185" s="408"/>
      <c r="D185" s="408"/>
      <c r="E185" s="408"/>
      <c r="F185" s="408"/>
      <c r="G185" s="408"/>
      <c r="H185" s="408"/>
      <c r="I185" s="408"/>
      <c r="J185" s="408"/>
    </row>
    <row r="186" spans="1:10" s="24" customFormat="1" ht="18.75" customHeight="1">
      <c r="A186" s="1815" t="s">
        <v>704</v>
      </c>
      <c r="B186" s="1815"/>
      <c r="C186" s="1815"/>
      <c r="D186" s="1815"/>
      <c r="E186" s="1815"/>
      <c r="F186" s="1815"/>
      <c r="G186" s="1815"/>
      <c r="H186" s="1815"/>
      <c r="I186" s="385"/>
      <c r="J186" s="385"/>
    </row>
    <row r="187" spans="1:10" s="24" customFormat="1" ht="12" customHeight="1">
      <c r="A187" s="771"/>
      <c r="B187" s="771"/>
      <c r="C187" s="771"/>
      <c r="D187" s="771"/>
      <c r="E187" s="771"/>
      <c r="F187" s="771"/>
      <c r="G187" s="771"/>
      <c r="H187" s="771"/>
      <c r="I187" s="385"/>
      <c r="J187" s="385"/>
    </row>
    <row r="188" spans="1:10" s="29" customFormat="1" ht="13.35" customHeight="1">
      <c r="A188" s="1831" t="s">
        <v>705</v>
      </c>
      <c r="B188" s="1831"/>
      <c r="C188" s="1831"/>
      <c r="D188" s="1831"/>
      <c r="E188" s="1831"/>
      <c r="F188" s="1831"/>
      <c r="G188" s="1831"/>
      <c r="H188" s="1831"/>
      <c r="I188" s="385"/>
      <c r="J188" s="385"/>
    </row>
    <row r="189" spans="1:10" s="29" customFormat="1" ht="11.25" customHeight="1">
      <c r="A189" s="641"/>
      <c r="B189" s="1482" t="s">
        <v>295</v>
      </c>
      <c r="C189" s="1483" t="s">
        <v>296</v>
      </c>
      <c r="D189" s="1483" t="s">
        <v>297</v>
      </c>
      <c r="E189" s="1483" t="s">
        <v>298</v>
      </c>
      <c r="F189" s="1483" t="s">
        <v>295</v>
      </c>
      <c r="G189" s="1483" t="s">
        <v>296</v>
      </c>
      <c r="H189" s="1483" t="s">
        <v>297</v>
      </c>
      <c r="I189" s="1483" t="s">
        <v>298</v>
      </c>
      <c r="J189" s="1483" t="s">
        <v>295</v>
      </c>
    </row>
    <row r="190" spans="1:10" s="29" customFormat="1" ht="11.1" customHeight="1">
      <c r="A190" s="213" t="s">
        <v>659</v>
      </c>
      <c r="B190" s="734" t="s">
        <v>300</v>
      </c>
      <c r="C190" s="714" t="s">
        <v>300</v>
      </c>
      <c r="D190" s="714" t="s">
        <v>270</v>
      </c>
      <c r="E190" s="714" t="s">
        <v>270</v>
      </c>
      <c r="F190" s="714" t="s">
        <v>270</v>
      </c>
      <c r="G190" s="714" t="s">
        <v>270</v>
      </c>
      <c r="H190" s="714" t="s">
        <v>271</v>
      </c>
      <c r="I190" s="714" t="s">
        <v>271</v>
      </c>
      <c r="J190" s="714" t="s">
        <v>271</v>
      </c>
    </row>
    <row r="191" spans="1:10" s="71" customFormat="1" ht="12" customHeight="1">
      <c r="A191" s="737" t="s">
        <v>706</v>
      </c>
      <c r="B191" s="1500">
        <v>95.094430403881177</v>
      </c>
      <c r="C191" s="1501">
        <v>93.242928711020767</v>
      </c>
      <c r="D191" s="1501">
        <v>92.01907089447981</v>
      </c>
      <c r="E191" s="1501">
        <v>92.37130750767767</v>
      </c>
      <c r="F191" s="1501">
        <v>87.809492948853318</v>
      </c>
      <c r="G191" s="1501">
        <v>86.382779077807712</v>
      </c>
      <c r="H191" s="1501">
        <v>80.783140823796145</v>
      </c>
      <c r="I191" s="1501">
        <v>75.36300900554501</v>
      </c>
      <c r="J191" s="1501">
        <v>75.773165655461909</v>
      </c>
    </row>
    <row r="192" spans="1:10" s="71" customFormat="1" ht="12" customHeight="1">
      <c r="A192" s="759" t="s">
        <v>707</v>
      </c>
      <c r="B192" s="812">
        <v>50.172007855558256</v>
      </c>
      <c r="C192" s="813">
        <v>49.036495968654819</v>
      </c>
      <c r="D192" s="813">
        <v>48.549442151036686</v>
      </c>
      <c r="E192" s="813">
        <v>48.717843635729864</v>
      </c>
      <c r="F192" s="813">
        <v>47.920047167653564</v>
      </c>
      <c r="G192" s="813">
        <v>46.483873839421278</v>
      </c>
      <c r="H192" s="813">
        <v>44.582669516542708</v>
      </c>
      <c r="I192" s="813">
        <v>46.596244861882461</v>
      </c>
      <c r="J192" s="813">
        <v>46.879795943464416</v>
      </c>
    </row>
    <row r="193" spans="1:10" s="71" customFormat="1" ht="12" customHeight="1">
      <c r="A193" s="759" t="s">
        <v>708</v>
      </c>
      <c r="B193" s="812">
        <v>46.56756216165315</v>
      </c>
      <c r="C193" s="813">
        <v>45.42329957474076</v>
      </c>
      <c r="D193" s="813">
        <v>45.061564444276485</v>
      </c>
      <c r="E193" s="813">
        <v>43.086290475869959</v>
      </c>
      <c r="F193" s="813">
        <v>43.084443092142273</v>
      </c>
      <c r="G193" s="813">
        <v>41.735008736108895</v>
      </c>
      <c r="H193" s="813">
        <v>43.480132086895367</v>
      </c>
      <c r="I193" s="813">
        <v>41.463240128327861</v>
      </c>
      <c r="J193" s="813">
        <v>41.000014344511534</v>
      </c>
    </row>
    <row r="194" spans="1:10" s="71" customFormat="1" ht="12" customHeight="1">
      <c r="A194" s="759" t="s">
        <v>709</v>
      </c>
      <c r="B194" s="812">
        <v>32.176907416717206</v>
      </c>
      <c r="C194" s="813">
        <v>31.994738960123271</v>
      </c>
      <c r="D194" s="813">
        <v>31.136304325801703</v>
      </c>
      <c r="E194" s="813">
        <v>31.907372498025516</v>
      </c>
      <c r="F194" s="813">
        <v>31.591734047024975</v>
      </c>
      <c r="G194" s="813">
        <v>30.752172653839786</v>
      </c>
      <c r="H194" s="813">
        <v>28.155562780659739</v>
      </c>
      <c r="I194" s="813">
        <v>30.329938118865254</v>
      </c>
      <c r="J194" s="813">
        <v>29.518337040501571</v>
      </c>
    </row>
    <row r="195" spans="1:10" s="71" customFormat="1" ht="12" customHeight="1">
      <c r="A195" s="759" t="s">
        <v>710</v>
      </c>
      <c r="B195" s="812">
        <v>9.6625018805135525</v>
      </c>
      <c r="C195" s="813">
        <v>9.5202602931710167</v>
      </c>
      <c r="D195" s="813">
        <v>9.3500159976217923</v>
      </c>
      <c r="E195" s="813">
        <v>9.2937660407143667</v>
      </c>
      <c r="F195" s="813">
        <v>9.4012032205391414</v>
      </c>
      <c r="G195" s="813">
        <v>9.2401972054835291</v>
      </c>
      <c r="H195" s="813">
        <v>8.1589043102447061</v>
      </c>
      <c r="I195" s="813">
        <v>8.1456577940762553</v>
      </c>
      <c r="J195" s="813">
        <v>8.5567783179661525</v>
      </c>
    </row>
    <row r="196" spans="1:10" s="71" customFormat="1" ht="12" customHeight="1">
      <c r="A196" s="759" t="s">
        <v>711</v>
      </c>
      <c r="B196" s="812">
        <v>5.3711520883352035</v>
      </c>
      <c r="C196" s="813">
        <v>5.2920834156093814</v>
      </c>
      <c r="D196" s="813">
        <v>5.1974487117951993</v>
      </c>
      <c r="E196" s="813">
        <v>5.2849369014765664</v>
      </c>
      <c r="F196" s="813">
        <v>4.4875449029787573</v>
      </c>
      <c r="G196" s="813">
        <v>4.2359518248076871</v>
      </c>
      <c r="H196" s="813">
        <v>4.3675684139950013</v>
      </c>
      <c r="I196" s="813">
        <v>5.6809205376968785</v>
      </c>
      <c r="J196" s="813">
        <v>5.4838209601607053</v>
      </c>
    </row>
    <row r="197" spans="1:10" s="58" customFormat="1" ht="12" customHeight="1">
      <c r="A197" s="1485" t="s">
        <v>488</v>
      </c>
      <c r="B197" s="816">
        <v>239.04456180665855</v>
      </c>
      <c r="C197" s="817">
        <v>234.50980692331999</v>
      </c>
      <c r="D197" s="817">
        <v>231.31384652501168</v>
      </c>
      <c r="E197" s="817">
        <v>230.66151705949395</v>
      </c>
      <c r="F197" s="817">
        <v>224.29446537919202</v>
      </c>
      <c r="G197" s="817">
        <v>218.82998333746889</v>
      </c>
      <c r="H197" s="817">
        <v>209.52797793213367</v>
      </c>
      <c r="I197" s="817">
        <v>207.57901044639371</v>
      </c>
      <c r="J197" s="817">
        <v>207.21191226206628</v>
      </c>
    </row>
    <row r="198" spans="1:10" s="23" customFormat="1" ht="12" customHeight="1">
      <c r="A198" s="784"/>
      <c r="B198" s="784"/>
      <c r="C198" s="821"/>
      <c r="D198" s="821"/>
      <c r="E198" s="821"/>
      <c r="F198" s="821"/>
      <c r="G198" s="821"/>
      <c r="H198" s="821"/>
      <c r="I198" s="821"/>
      <c r="J198" s="821"/>
    </row>
    <row r="199" spans="1:10" s="68" customFormat="1" ht="12.6" customHeight="1">
      <c r="A199" s="268" t="s">
        <v>705</v>
      </c>
      <c r="B199" s="386"/>
      <c r="C199" s="386"/>
      <c r="D199" s="279"/>
      <c r="E199" s="386"/>
      <c r="F199" s="386"/>
      <c r="G199" s="1758"/>
      <c r="H199" s="386"/>
      <c r="I199" s="386"/>
      <c r="J199" s="386"/>
    </row>
    <row r="200" spans="1:10" s="68" customFormat="1" ht="12.6" customHeight="1">
      <c r="A200" s="785"/>
      <c r="B200" s="785"/>
      <c r="C200" s="785"/>
      <c r="D200" s="785"/>
      <c r="E200" s="785"/>
      <c r="F200" s="785"/>
      <c r="G200" s="785"/>
      <c r="H200" s="785"/>
      <c r="I200" s="785"/>
      <c r="J200" s="785"/>
    </row>
    <row r="201" spans="1:10" s="68" customFormat="1" ht="12.6" customHeight="1">
      <c r="A201" s="785"/>
      <c r="B201" s="785"/>
      <c r="C201" s="785"/>
      <c r="D201" s="785"/>
      <c r="E201" s="785"/>
      <c r="F201" s="785"/>
      <c r="G201" s="785"/>
      <c r="H201" s="785"/>
      <c r="I201" s="785"/>
      <c r="J201" s="785"/>
    </row>
    <row r="202" spans="1:10" s="68" customFormat="1" ht="12.6" customHeight="1">
      <c r="A202" s="785"/>
      <c r="B202" s="785"/>
      <c r="C202" s="785"/>
      <c r="D202" s="785"/>
      <c r="E202" s="785"/>
      <c r="F202" s="785"/>
      <c r="G202" s="785"/>
      <c r="H202" s="785"/>
      <c r="I202" s="785"/>
      <c r="J202" s="785"/>
    </row>
    <row r="203" spans="1:10" s="68" customFormat="1" ht="12.6" customHeight="1">
      <c r="A203" s="785"/>
      <c r="B203" s="785"/>
      <c r="C203" s="785"/>
      <c r="D203" s="785"/>
      <c r="E203" s="785"/>
      <c r="F203" s="785"/>
      <c r="G203" s="785"/>
      <c r="H203" s="785"/>
      <c r="I203" s="785"/>
      <c r="J203" s="785"/>
    </row>
    <row r="204" spans="1:10" s="68" customFormat="1" ht="12.6" customHeight="1">
      <c r="A204" s="785"/>
      <c r="B204" s="785"/>
      <c r="C204" s="785"/>
      <c r="D204" s="785"/>
      <c r="E204" s="785"/>
      <c r="F204" s="785"/>
      <c r="G204" s="785"/>
      <c r="H204" s="785"/>
      <c r="I204" s="785"/>
      <c r="J204" s="785"/>
    </row>
    <row r="205" spans="1:10" s="68" customFormat="1" ht="12.6" customHeight="1">
      <c r="A205" s="785"/>
      <c r="B205" s="785"/>
      <c r="C205" s="785"/>
      <c r="D205" s="785"/>
      <c r="E205" s="785"/>
      <c r="F205" s="785"/>
      <c r="G205" s="785"/>
      <c r="H205" s="785"/>
      <c r="I205" s="785"/>
      <c r="J205" s="785"/>
    </row>
    <row r="206" spans="1:10" s="68" customFormat="1" ht="12.6" customHeight="1">
      <c r="A206" s="785"/>
      <c r="B206" s="785"/>
      <c r="C206" s="785"/>
      <c r="D206" s="785"/>
      <c r="E206" s="785"/>
      <c r="F206" s="785"/>
      <c r="G206" s="785"/>
      <c r="H206" s="785"/>
      <c r="I206" s="785"/>
      <c r="J206" s="785"/>
    </row>
    <row r="207" spans="1:10" s="68" customFormat="1" ht="12.6" customHeight="1">
      <c r="A207" s="785"/>
      <c r="B207" s="785"/>
      <c r="C207" s="785"/>
      <c r="D207" s="785"/>
      <c r="E207" s="785"/>
      <c r="F207" s="785"/>
      <c r="G207" s="785"/>
      <c r="H207" s="785"/>
      <c r="I207" s="785"/>
      <c r="J207" s="785"/>
    </row>
    <row r="208" spans="1:10" s="68" customFormat="1" ht="12.6" customHeight="1">
      <c r="A208" s="785"/>
      <c r="B208" s="785"/>
      <c r="C208" s="785"/>
      <c r="D208" s="785"/>
      <c r="E208" s="785"/>
      <c r="F208" s="785"/>
      <c r="G208" s="785"/>
      <c r="H208" s="785"/>
      <c r="I208" s="785"/>
      <c r="J208" s="785"/>
    </row>
    <row r="209" spans="1:10" s="68" customFormat="1" ht="12.6" customHeight="1">
      <c r="A209" s="785"/>
      <c r="B209" s="785"/>
      <c r="C209" s="785"/>
      <c r="D209" s="785"/>
      <c r="E209" s="785"/>
      <c r="F209" s="785"/>
      <c r="G209" s="785"/>
      <c r="H209" s="785"/>
      <c r="I209" s="785"/>
      <c r="J209" s="785"/>
    </row>
    <row r="210" spans="1:10" s="68" customFormat="1" ht="12.6" customHeight="1">
      <c r="A210" s="785"/>
      <c r="B210" s="785"/>
      <c r="C210" s="785"/>
      <c r="D210" s="785"/>
      <c r="E210" s="785"/>
      <c r="F210" s="785"/>
      <c r="G210" s="785"/>
      <c r="H210" s="785"/>
      <c r="I210" s="785"/>
      <c r="J210" s="785"/>
    </row>
    <row r="211" spans="1:10" s="68" customFormat="1" ht="12.6" customHeight="1">
      <c r="A211" s="785"/>
      <c r="B211" s="785"/>
      <c r="C211" s="785"/>
      <c r="D211" s="785"/>
      <c r="E211" s="785"/>
      <c r="F211" s="785"/>
      <c r="G211" s="785"/>
      <c r="H211" s="785"/>
      <c r="I211" s="785"/>
      <c r="J211" s="785"/>
    </row>
    <row r="212" spans="1:10" s="68" customFormat="1" ht="12.6" customHeight="1">
      <c r="A212" s="785"/>
      <c r="B212" s="785"/>
      <c r="C212" s="785"/>
      <c r="D212" s="785"/>
      <c r="E212" s="785"/>
      <c r="F212" s="785"/>
      <c r="G212" s="785"/>
      <c r="H212" s="785"/>
      <c r="I212" s="785"/>
      <c r="J212" s="785"/>
    </row>
    <row r="213" spans="1:10" s="68" customFormat="1" ht="12.6" customHeight="1">
      <c r="A213" s="785"/>
      <c r="B213" s="785"/>
      <c r="C213" s="785"/>
      <c r="D213" s="785"/>
      <c r="E213" s="785"/>
      <c r="F213" s="785"/>
      <c r="G213" s="785"/>
      <c r="H213" s="785"/>
      <c r="I213" s="785"/>
      <c r="J213" s="785"/>
    </row>
    <row r="214" spans="1:10" s="68" customFormat="1" ht="12.6" customHeight="1">
      <c r="A214" s="785"/>
      <c r="B214" s="785"/>
      <c r="C214" s="785"/>
      <c r="D214" s="785"/>
      <c r="E214" s="785"/>
      <c r="F214" s="785"/>
      <c r="G214" s="785"/>
      <c r="H214" s="785"/>
      <c r="I214" s="785"/>
      <c r="J214" s="785"/>
    </row>
    <row r="215" spans="1:10" s="68" customFormat="1" ht="12.6" customHeight="1">
      <c r="A215" s="785"/>
      <c r="B215" s="785"/>
      <c r="C215" s="785"/>
      <c r="D215" s="785"/>
      <c r="E215" s="785"/>
      <c r="F215" s="785"/>
      <c r="G215" s="785"/>
      <c r="H215" s="785"/>
      <c r="I215" s="785"/>
      <c r="J215" s="785"/>
    </row>
    <row r="216" spans="1:10" s="68" customFormat="1" ht="12.6" customHeight="1">
      <c r="A216" s="785"/>
      <c r="B216" s="785"/>
      <c r="C216" s="785"/>
      <c r="D216" s="785"/>
      <c r="E216" s="785"/>
      <c r="F216" s="785"/>
      <c r="G216" s="785"/>
      <c r="H216" s="785"/>
      <c r="I216" s="785"/>
      <c r="J216" s="785"/>
    </row>
    <row r="217" spans="1:10" s="68" customFormat="1" ht="12.6" customHeight="1">
      <c r="A217" s="785"/>
      <c r="B217" s="785"/>
      <c r="C217" s="785"/>
      <c r="D217" s="785"/>
      <c r="E217" s="785"/>
      <c r="F217" s="785"/>
      <c r="G217" s="785"/>
      <c r="H217" s="785"/>
      <c r="I217" s="785"/>
      <c r="J217" s="785"/>
    </row>
    <row r="218" spans="1:10" s="68" customFormat="1" ht="12.6" customHeight="1">
      <c r="A218" s="785"/>
      <c r="B218" s="785"/>
      <c r="C218" s="785"/>
      <c r="D218" s="785"/>
      <c r="E218" s="785"/>
      <c r="F218" s="785"/>
      <c r="G218" s="785"/>
      <c r="H218" s="785"/>
      <c r="I218" s="785"/>
      <c r="J218" s="785"/>
    </row>
    <row r="219" spans="1:10" s="68" customFormat="1" ht="12.6" customHeight="1">
      <c r="A219" s="785"/>
      <c r="B219" s="785"/>
      <c r="C219" s="785"/>
      <c r="D219" s="785"/>
      <c r="E219" s="785"/>
      <c r="F219" s="785"/>
      <c r="G219" s="785"/>
      <c r="H219" s="785"/>
      <c r="I219" s="785"/>
      <c r="J219" s="785"/>
    </row>
    <row r="220" spans="1:10" s="23" customFormat="1" ht="12.75" customHeight="1">
      <c r="A220" s="785"/>
      <c r="B220" s="785"/>
      <c r="C220" s="785"/>
      <c r="D220" s="785"/>
      <c r="E220" s="785"/>
      <c r="F220" s="785"/>
      <c r="G220" s="785"/>
      <c r="H220" s="785"/>
      <c r="I220" s="785"/>
      <c r="J220" s="785"/>
    </row>
    <row r="221" spans="1:10" s="24" customFormat="1" ht="22.5" customHeight="1">
      <c r="A221" s="187"/>
      <c r="B221" s="408"/>
      <c r="C221" s="408"/>
      <c r="D221" s="408"/>
      <c r="E221" s="408"/>
      <c r="F221" s="408"/>
      <c r="G221" s="408"/>
      <c r="H221" s="408"/>
      <c r="I221" s="408"/>
      <c r="J221" s="408"/>
    </row>
    <row r="222" spans="1:10" s="24" customFormat="1" ht="18.75" customHeight="1">
      <c r="A222" s="1815" t="s">
        <v>712</v>
      </c>
      <c r="B222" s="1815"/>
      <c r="C222" s="1815"/>
      <c r="D222" s="1815"/>
      <c r="E222" s="1815"/>
      <c r="F222" s="1815"/>
      <c r="G222" s="1815"/>
      <c r="H222" s="1815"/>
      <c r="I222" s="385"/>
      <c r="J222" s="385"/>
    </row>
    <row r="223" spans="1:10" s="24" customFormat="1" ht="12" customHeight="1">
      <c r="A223" s="771"/>
      <c r="B223" s="771"/>
      <c r="C223" s="771"/>
      <c r="D223" s="771"/>
      <c r="E223" s="771"/>
      <c r="F223" s="771"/>
      <c r="G223" s="771"/>
      <c r="H223" s="771"/>
      <c r="I223" s="385"/>
      <c r="J223" s="385"/>
    </row>
    <row r="224" spans="1:10" s="56" customFormat="1" ht="13.35" customHeight="1">
      <c r="A224" s="1831" t="s">
        <v>683</v>
      </c>
      <c r="B224" s="1831"/>
      <c r="C224" s="1831"/>
      <c r="D224" s="1831"/>
      <c r="E224" s="1831"/>
      <c r="F224" s="1831"/>
      <c r="G224" s="1831"/>
      <c r="H224" s="1831"/>
      <c r="I224" s="385"/>
      <c r="J224" s="385"/>
    </row>
    <row r="225" spans="1:10" s="29" customFormat="1" ht="11.25" customHeight="1">
      <c r="A225" s="641"/>
      <c r="B225" s="1482" t="s">
        <v>295</v>
      </c>
      <c r="C225" s="1483" t="s">
        <v>296</v>
      </c>
      <c r="D225" s="1483" t="s">
        <v>297</v>
      </c>
      <c r="E225" s="1483" t="s">
        <v>298</v>
      </c>
      <c r="F225" s="1483" t="s">
        <v>295</v>
      </c>
      <c r="G225" s="1483" t="s">
        <v>296</v>
      </c>
      <c r="H225" s="1483" t="s">
        <v>297</v>
      </c>
      <c r="I225" s="1483" t="s">
        <v>298</v>
      </c>
      <c r="J225" s="1483" t="s">
        <v>295</v>
      </c>
    </row>
    <row r="226" spans="1:10" s="29" customFormat="1" ht="11.1" customHeight="1">
      <c r="A226" s="213" t="s">
        <v>659</v>
      </c>
      <c r="B226" s="734" t="s">
        <v>300</v>
      </c>
      <c r="C226" s="714" t="s">
        <v>300</v>
      </c>
      <c r="D226" s="714" t="s">
        <v>270</v>
      </c>
      <c r="E226" s="714" t="s">
        <v>270</v>
      </c>
      <c r="F226" s="714" t="s">
        <v>270</v>
      </c>
      <c r="G226" s="714" t="s">
        <v>270</v>
      </c>
      <c r="H226" s="714" t="s">
        <v>271</v>
      </c>
      <c r="I226" s="714" t="s">
        <v>271</v>
      </c>
      <c r="J226" s="714" t="s">
        <v>271</v>
      </c>
    </row>
    <row r="227" spans="1:10" s="29" customFormat="1" ht="12" customHeight="1">
      <c r="A227" s="778" t="s">
        <v>713</v>
      </c>
      <c r="B227" s="773">
        <v>5.9641993181498014</v>
      </c>
      <c r="C227" s="775">
        <v>5.2548968250600003</v>
      </c>
      <c r="D227" s="775">
        <v>4.6729760821940509</v>
      </c>
      <c r="E227" s="775">
        <v>5.6959761113499994</v>
      </c>
      <c r="F227" s="775">
        <v>5.8367169493399995</v>
      </c>
      <c r="G227" s="775">
        <v>4.4484243950600009</v>
      </c>
      <c r="H227" s="775">
        <v>4.3242832084400007</v>
      </c>
      <c r="I227" s="775">
        <v>4.0523363131999997</v>
      </c>
      <c r="J227" s="775">
        <v>4.0085559693700006</v>
      </c>
    </row>
    <row r="228" spans="1:10" s="29" customFormat="1" ht="12" customHeight="1">
      <c r="A228" s="778" t="s">
        <v>714</v>
      </c>
      <c r="B228" s="773">
        <v>1.4809592251300001</v>
      </c>
      <c r="C228" s="775">
        <v>1.4466481283499999</v>
      </c>
      <c r="D228" s="775">
        <v>1.4235572327699999</v>
      </c>
      <c r="E228" s="775">
        <v>3.0956961088399995</v>
      </c>
      <c r="F228" s="775">
        <v>2.8733368296299999</v>
      </c>
      <c r="G228" s="775">
        <v>2.9745293255499998</v>
      </c>
      <c r="H228" s="775">
        <v>3.4546686341099999</v>
      </c>
      <c r="I228" s="775">
        <v>5.3827306305799993</v>
      </c>
      <c r="J228" s="775">
        <v>4.1736205445700003</v>
      </c>
    </row>
    <row r="229" spans="1:10" s="29" customFormat="1" ht="12" customHeight="1">
      <c r="A229" s="778" t="s">
        <v>715</v>
      </c>
      <c r="B229" s="773">
        <v>11.57682340581</v>
      </c>
      <c r="C229" s="775">
        <v>10.90830157365</v>
      </c>
      <c r="D229" s="775">
        <v>11.652946020309999</v>
      </c>
      <c r="E229" s="775">
        <v>14.203203007600003</v>
      </c>
      <c r="F229" s="775">
        <v>13.299175362239998</v>
      </c>
      <c r="G229" s="775">
        <v>11.038045734240001</v>
      </c>
      <c r="H229" s="775">
        <v>11.646046162599999</v>
      </c>
      <c r="I229" s="775">
        <v>11.389551809290005</v>
      </c>
      <c r="J229" s="775">
        <v>11.39679969961</v>
      </c>
    </row>
    <row r="230" spans="1:10" s="29" customFormat="1" ht="12" customHeight="1">
      <c r="A230" s="777" t="s">
        <v>716</v>
      </c>
      <c r="B230" s="773">
        <v>9.0440999156699995</v>
      </c>
      <c r="C230" s="775">
        <v>8.9398418530400008</v>
      </c>
      <c r="D230" s="775">
        <v>8.642217902359997</v>
      </c>
      <c r="E230" s="775">
        <v>9.891549754499998</v>
      </c>
      <c r="F230" s="775">
        <v>9.4867382995699998</v>
      </c>
      <c r="G230" s="775">
        <v>8.6796701914099987</v>
      </c>
      <c r="H230" s="775">
        <v>8.5772062710401435</v>
      </c>
      <c r="I230" s="775">
        <v>9.0305026281500016</v>
      </c>
      <c r="J230" s="775">
        <v>8.3778842890700034</v>
      </c>
    </row>
    <row r="231" spans="1:10" s="29" customFormat="1" ht="12" customHeight="1">
      <c r="A231" s="778" t="s">
        <v>717</v>
      </c>
      <c r="B231" s="773">
        <v>11.789267679550003</v>
      </c>
      <c r="C231" s="775">
        <v>10.401418185600001</v>
      </c>
      <c r="D231" s="775">
        <v>10.272353101852477</v>
      </c>
      <c r="E231" s="775">
        <v>12.367213094612438</v>
      </c>
      <c r="F231" s="775">
        <v>11.87299922603</v>
      </c>
      <c r="G231" s="775">
        <v>10.366692865360001</v>
      </c>
      <c r="H231" s="775">
        <v>10.001366550430003</v>
      </c>
      <c r="I231" s="775">
        <v>10.254116891519997</v>
      </c>
      <c r="J231" s="775">
        <v>10.032701954589998</v>
      </c>
    </row>
    <row r="232" spans="1:10" s="43" customFormat="1" ht="12" customHeight="1">
      <c r="A232" s="822" t="s">
        <v>718</v>
      </c>
      <c r="B232" s="773">
        <v>7.4680898210254778</v>
      </c>
      <c r="C232" s="775">
        <v>5.9857448377500049</v>
      </c>
      <c r="D232" s="775">
        <v>5.9657940759355164</v>
      </c>
      <c r="E232" s="775">
        <v>7.0495223003199925</v>
      </c>
      <c r="F232" s="775">
        <v>5.8336014775509462</v>
      </c>
      <c r="G232" s="775">
        <v>4.9332454145723457</v>
      </c>
      <c r="H232" s="775">
        <v>6.4807826679899989</v>
      </c>
      <c r="I232" s="775">
        <v>6.5583479743299993</v>
      </c>
      <c r="J232" s="775">
        <v>6.2362718461400046</v>
      </c>
    </row>
    <row r="233" spans="1:10" s="23" customFormat="1" ht="12" customHeight="1">
      <c r="A233" s="1679" t="s">
        <v>488</v>
      </c>
      <c r="B233" s="823">
        <v>47.323439365335283</v>
      </c>
      <c r="C233" s="824">
        <v>42.936851403450007</v>
      </c>
      <c r="D233" s="824">
        <v>42.629844415422042</v>
      </c>
      <c r="E233" s="824">
        <v>52.303160377222433</v>
      </c>
      <c r="F233" s="824">
        <v>49.202568144360946</v>
      </c>
      <c r="G233" s="824">
        <v>42.440607926192349</v>
      </c>
      <c r="H233" s="824">
        <v>44.484353494610147</v>
      </c>
      <c r="I233" s="824">
        <v>46.667586247070005</v>
      </c>
      <c r="J233" s="824">
        <v>44.225834303350005</v>
      </c>
    </row>
    <row r="234" spans="1:10" s="77" customFormat="1" ht="12.75" customHeight="1">
      <c r="A234" s="784"/>
      <c r="B234" s="784"/>
      <c r="C234" s="784"/>
      <c r="D234" s="784"/>
      <c r="E234" s="784"/>
      <c r="F234" s="784"/>
      <c r="G234" s="784"/>
      <c r="H234" s="784"/>
      <c r="I234" s="784"/>
      <c r="J234" s="784"/>
    </row>
    <row r="235" spans="1:10" s="29" customFormat="1" ht="11.25" customHeight="1">
      <c r="A235" s="278" t="s">
        <v>110</v>
      </c>
      <c r="B235" s="278"/>
      <c r="C235" s="278"/>
      <c r="D235" s="278"/>
      <c r="E235" s="278"/>
      <c r="F235" s="278"/>
      <c r="G235" s="278"/>
      <c r="H235" s="278"/>
      <c r="I235" s="385"/>
      <c r="J235" s="385"/>
    </row>
    <row r="236" spans="1:10" s="29" customFormat="1" ht="11.25" customHeight="1">
      <c r="A236" s="641"/>
      <c r="B236" s="1482" t="s">
        <v>295</v>
      </c>
      <c r="C236" s="1483" t="s">
        <v>296</v>
      </c>
      <c r="D236" s="1483" t="s">
        <v>297</v>
      </c>
      <c r="E236" s="1483" t="s">
        <v>298</v>
      </c>
      <c r="F236" s="1483" t="s">
        <v>295</v>
      </c>
      <c r="G236" s="1483" t="s">
        <v>296</v>
      </c>
      <c r="H236" s="1483" t="s">
        <v>297</v>
      </c>
      <c r="I236" s="1483" t="s">
        <v>298</v>
      </c>
      <c r="J236" s="1483" t="s">
        <v>295</v>
      </c>
    </row>
    <row r="237" spans="1:10" s="29" customFormat="1" ht="11.1" customHeight="1">
      <c r="A237" s="213" t="s">
        <v>659</v>
      </c>
      <c r="B237" s="734" t="s">
        <v>300</v>
      </c>
      <c r="C237" s="714" t="s">
        <v>300</v>
      </c>
      <c r="D237" s="714" t="s">
        <v>270</v>
      </c>
      <c r="E237" s="714" t="s">
        <v>270</v>
      </c>
      <c r="F237" s="714" t="s">
        <v>270</v>
      </c>
      <c r="G237" s="714" t="s">
        <v>270</v>
      </c>
      <c r="H237" s="714" t="s">
        <v>271</v>
      </c>
      <c r="I237" s="714" t="s">
        <v>271</v>
      </c>
      <c r="J237" s="714" t="s">
        <v>271</v>
      </c>
    </row>
    <row r="238" spans="1:10" s="29" customFormat="1" ht="11.1" customHeight="1">
      <c r="A238" s="778" t="s">
        <v>672</v>
      </c>
      <c r="B238" s="787">
        <v>26.269497066910013</v>
      </c>
      <c r="C238" s="788">
        <v>21.274087915749995</v>
      </c>
      <c r="D238" s="788">
        <v>17.477172916000001</v>
      </c>
      <c r="E238" s="788">
        <v>20.68435336596999</v>
      </c>
      <c r="F238" s="788">
        <v>17.986942789280008</v>
      </c>
      <c r="G238" s="788">
        <v>14.653082610629998</v>
      </c>
      <c r="H238" s="788">
        <v>13.637604711349995</v>
      </c>
      <c r="I238" s="788">
        <v>12.118495919670005</v>
      </c>
      <c r="J238" s="788">
        <v>11.696098076379993</v>
      </c>
    </row>
    <row r="239" spans="1:10" s="29" customFormat="1" ht="11.1" customHeight="1">
      <c r="A239" s="778" t="s">
        <v>673</v>
      </c>
      <c r="B239" s="787">
        <v>21.042882784379998</v>
      </c>
      <c r="C239" s="788">
        <v>21.494261795560003</v>
      </c>
      <c r="D239" s="788">
        <v>25.083233100942483</v>
      </c>
      <c r="E239" s="788">
        <v>29.722934133202447</v>
      </c>
      <c r="F239" s="788">
        <v>28.349721175660935</v>
      </c>
      <c r="G239" s="788">
        <v>25.624664032202343</v>
      </c>
      <c r="H239" s="788">
        <v>27.876206763150016</v>
      </c>
      <c r="I239" s="788">
        <v>30.892819765160002</v>
      </c>
      <c r="J239" s="788">
        <v>27.797897423059997</v>
      </c>
    </row>
    <row r="240" spans="1:10" s="29" customFormat="1" ht="11.1" customHeight="1">
      <c r="A240" s="778" t="s">
        <v>674</v>
      </c>
      <c r="B240" s="787">
        <v>1.1007074740000003E-2</v>
      </c>
      <c r="C240" s="788">
        <v>0.16847001302999998</v>
      </c>
      <c r="D240" s="788">
        <v>3.8738245170000005E-2</v>
      </c>
      <c r="E240" s="788">
        <v>1.7729979888899994</v>
      </c>
      <c r="F240" s="788">
        <v>2.7436270820200002</v>
      </c>
      <c r="G240" s="788">
        <v>2.0534952680800003</v>
      </c>
      <c r="H240" s="788">
        <v>2.7225644787099998</v>
      </c>
      <c r="I240" s="788">
        <v>3.3911873910000003</v>
      </c>
      <c r="J240" s="788">
        <v>4.3188850564200001</v>
      </c>
    </row>
    <row r="241" spans="1:10" s="29" customFormat="1" ht="11.1" customHeight="1">
      <c r="A241" s="778" t="s">
        <v>675</v>
      </c>
      <c r="B241" s="787">
        <v>5.2439305275077614E-5</v>
      </c>
      <c r="C241" s="788">
        <v>3.1679109999992845E-5</v>
      </c>
      <c r="D241" s="788">
        <v>3.0700153309573815E-2</v>
      </c>
      <c r="E241" s="788">
        <v>0.12287488915999999</v>
      </c>
      <c r="F241" s="788">
        <v>0.12227709740000002</v>
      </c>
      <c r="G241" s="788">
        <v>0.10936601528000001</v>
      </c>
      <c r="H241" s="788">
        <v>0.24797754140014516</v>
      </c>
      <c r="I241" s="788">
        <v>0.26508317124000003</v>
      </c>
      <c r="J241" s="788">
        <v>0.41295374749000002</v>
      </c>
    </row>
    <row r="242" spans="1:10" s="58" customFormat="1" ht="12" customHeight="1">
      <c r="A242" s="1684" t="s">
        <v>719</v>
      </c>
      <c r="B242" s="798">
        <v>47.32343936533529</v>
      </c>
      <c r="C242" s="809">
        <v>42.93685140345</v>
      </c>
      <c r="D242" s="809">
        <v>42.629844415422056</v>
      </c>
      <c r="E242" s="809">
        <v>52.30316037722244</v>
      </c>
      <c r="F242" s="809">
        <v>49.202568144360939</v>
      </c>
      <c r="G242" s="809">
        <v>42.440607926192342</v>
      </c>
      <c r="H242" s="809">
        <v>44.484353494610154</v>
      </c>
      <c r="I242" s="809">
        <v>46.667586247070012</v>
      </c>
      <c r="J242" s="809">
        <v>44.225834303349991</v>
      </c>
    </row>
    <row r="243" spans="1:10" s="68" customFormat="1" ht="7.35" customHeight="1">
      <c r="A243" s="1828"/>
      <c r="B243" s="1828"/>
      <c r="C243" s="1828"/>
      <c r="D243" s="1828"/>
      <c r="E243" s="1828"/>
      <c r="F243" s="1828"/>
      <c r="G243" s="1828"/>
      <c r="H243" s="1828"/>
      <c r="I243" s="1828"/>
      <c r="J243" s="1828"/>
    </row>
    <row r="244" spans="1:10" s="23" customFormat="1" ht="12" customHeight="1">
      <c r="A244" s="1827" t="s">
        <v>720</v>
      </c>
      <c r="B244" s="1827"/>
      <c r="C244" s="1827"/>
      <c r="D244" s="1827"/>
      <c r="E244" s="1827"/>
      <c r="F244" s="1827"/>
      <c r="G244" s="1827"/>
      <c r="H244" s="1827"/>
      <c r="I244" s="1827"/>
      <c r="J244" s="1827"/>
    </row>
    <row r="245" spans="1:10" s="29" customFormat="1" ht="12.75" customHeight="1">
      <c r="A245" s="444"/>
      <c r="B245" s="444"/>
      <c r="C245" s="444"/>
      <c r="D245" s="444"/>
      <c r="E245" s="444"/>
      <c r="F245" s="444"/>
      <c r="G245" s="444"/>
      <c r="H245" s="444"/>
      <c r="I245" s="444"/>
      <c r="J245" s="444"/>
    </row>
    <row r="246" spans="1:10" s="68" customFormat="1" ht="12.6" customHeight="1">
      <c r="A246" s="268" t="s">
        <v>694</v>
      </c>
      <c r="B246" s="386"/>
      <c r="C246" s="386"/>
      <c r="D246" s="268" t="s">
        <v>110</v>
      </c>
      <c r="E246" s="386"/>
      <c r="F246" s="386"/>
      <c r="G246" s="386"/>
      <c r="H246" s="386"/>
      <c r="I246" s="386"/>
      <c r="J246" s="386"/>
    </row>
    <row r="247" spans="1:10" s="68" customFormat="1" ht="12.6" customHeight="1">
      <c r="A247" s="785"/>
      <c r="B247" s="785"/>
      <c r="C247" s="785"/>
      <c r="D247" s="785"/>
      <c r="E247" s="785"/>
      <c r="F247" s="785"/>
      <c r="G247" s="785"/>
      <c r="H247" s="785"/>
      <c r="I247" s="785"/>
      <c r="J247" s="785"/>
    </row>
    <row r="248" spans="1:10" s="68" customFormat="1" ht="12.6" customHeight="1">
      <c r="A248" s="785"/>
      <c r="B248" s="785"/>
      <c r="C248" s="785"/>
      <c r="D248" s="785"/>
      <c r="E248" s="785"/>
      <c r="F248" s="785"/>
      <c r="G248" s="785"/>
      <c r="H248" s="785"/>
      <c r="I248" s="785"/>
      <c r="J248" s="785"/>
    </row>
    <row r="249" spans="1:10" s="68" customFormat="1" ht="12.6" customHeight="1">
      <c r="A249" s="785"/>
      <c r="B249" s="785"/>
      <c r="C249" s="785"/>
      <c r="D249" s="785"/>
      <c r="E249" s="785"/>
      <c r="F249" s="785"/>
      <c r="G249" s="785"/>
      <c r="H249" s="785"/>
      <c r="I249" s="785"/>
      <c r="J249" s="785"/>
    </row>
    <row r="250" spans="1:10" s="68" customFormat="1" ht="12.6" customHeight="1">
      <c r="A250" s="785"/>
      <c r="B250" s="785"/>
      <c r="C250" s="785"/>
      <c r="D250" s="785"/>
      <c r="E250" s="785"/>
      <c r="F250" s="785"/>
      <c r="G250" s="785"/>
      <c r="H250" s="785"/>
      <c r="I250" s="785"/>
      <c r="J250" s="785"/>
    </row>
    <row r="251" spans="1:10" s="68" customFormat="1" ht="12.6" customHeight="1">
      <c r="A251" s="785"/>
      <c r="B251" s="785"/>
      <c r="C251" s="785"/>
      <c r="D251" s="785"/>
      <c r="E251" s="785"/>
      <c r="F251" s="785"/>
      <c r="G251" s="785"/>
      <c r="H251" s="785"/>
      <c r="I251" s="785"/>
      <c r="J251" s="785"/>
    </row>
    <row r="252" spans="1:10" s="68" customFormat="1" ht="12.6" customHeight="1">
      <c r="A252" s="785"/>
      <c r="B252" s="785"/>
      <c r="C252" s="785"/>
      <c r="D252" s="785"/>
      <c r="E252" s="785"/>
      <c r="F252" s="785"/>
      <c r="G252" s="785"/>
      <c r="H252" s="785"/>
      <c r="I252" s="785"/>
      <c r="J252" s="785"/>
    </row>
    <row r="253" spans="1:10" s="68" customFormat="1" ht="12.6" customHeight="1">
      <c r="A253" s="785"/>
      <c r="B253" s="785"/>
      <c r="C253" s="785"/>
      <c r="D253" s="785"/>
      <c r="E253" s="785"/>
      <c r="F253" s="785"/>
      <c r="G253" s="785"/>
      <c r="H253" s="785"/>
      <c r="I253" s="785"/>
      <c r="J253" s="785"/>
    </row>
    <row r="254" spans="1:10" s="68" customFormat="1" ht="12.6" customHeight="1">
      <c r="A254" s="785"/>
      <c r="B254" s="785"/>
      <c r="C254" s="785"/>
      <c r="D254" s="785"/>
      <c r="E254" s="785"/>
      <c r="F254" s="785"/>
      <c r="G254" s="785"/>
      <c r="H254" s="785"/>
      <c r="I254" s="785"/>
      <c r="J254" s="785"/>
    </row>
    <row r="255" spans="1:10" s="68" customFormat="1" ht="12.6" customHeight="1">
      <c r="A255" s="785"/>
      <c r="B255" s="785"/>
      <c r="C255" s="785"/>
      <c r="D255" s="785"/>
      <c r="E255" s="785"/>
      <c r="F255" s="785"/>
      <c r="G255" s="785"/>
      <c r="H255" s="785"/>
      <c r="I255" s="785"/>
      <c r="J255" s="785"/>
    </row>
    <row r="256" spans="1:10" s="68" customFormat="1" ht="12.6" customHeight="1">
      <c r="A256" s="785"/>
      <c r="B256" s="785"/>
      <c r="C256" s="785"/>
      <c r="D256" s="785"/>
      <c r="E256" s="785"/>
      <c r="F256" s="785"/>
      <c r="G256" s="785"/>
      <c r="H256" s="785"/>
      <c r="I256" s="785"/>
      <c r="J256" s="785"/>
    </row>
    <row r="257" spans="1:10" s="68" customFormat="1" ht="12.6" customHeight="1">
      <c r="A257" s="785"/>
      <c r="B257" s="785"/>
      <c r="C257" s="785"/>
      <c r="D257" s="785"/>
      <c r="E257" s="785"/>
      <c r="F257" s="785"/>
      <c r="G257" s="785"/>
      <c r="H257" s="785"/>
      <c r="I257" s="785"/>
      <c r="J257" s="785"/>
    </row>
    <row r="258" spans="1:10" s="68" customFormat="1" ht="12.6" customHeight="1">
      <c r="A258" s="785"/>
      <c r="B258" s="785"/>
      <c r="C258" s="785"/>
      <c r="D258" s="785"/>
      <c r="E258" s="785"/>
      <c r="F258" s="785"/>
      <c r="G258" s="785"/>
      <c r="H258" s="785"/>
      <c r="I258" s="785"/>
      <c r="J258" s="785"/>
    </row>
    <row r="259" spans="1:10" s="68" customFormat="1" ht="12.6" customHeight="1">
      <c r="A259" s="785"/>
      <c r="B259" s="785"/>
      <c r="C259" s="785"/>
      <c r="D259" s="785"/>
      <c r="E259" s="785"/>
      <c r="F259" s="785"/>
      <c r="G259" s="785"/>
      <c r="H259" s="785"/>
      <c r="I259" s="785"/>
      <c r="J259" s="785"/>
    </row>
    <row r="260" spans="1:10" s="68" customFormat="1" ht="12.6" customHeight="1">
      <c r="A260" s="785"/>
      <c r="B260" s="785"/>
      <c r="C260" s="785"/>
      <c r="D260" s="785"/>
      <c r="E260" s="785"/>
      <c r="F260" s="785"/>
      <c r="G260" s="785"/>
      <c r="H260" s="785"/>
      <c r="I260" s="785"/>
      <c r="J260" s="785"/>
    </row>
    <row r="261" spans="1:10" s="68" customFormat="1" ht="12.6" customHeight="1">
      <c r="A261" s="785"/>
      <c r="B261" s="785"/>
      <c r="C261" s="785"/>
      <c r="D261" s="785"/>
      <c r="E261" s="785"/>
      <c r="F261" s="785"/>
      <c r="G261" s="785"/>
      <c r="H261" s="785"/>
      <c r="I261" s="785"/>
      <c r="J261" s="785"/>
    </row>
    <row r="262" spans="1:10" s="68" customFormat="1" ht="12.6" customHeight="1">
      <c r="A262" s="785"/>
      <c r="B262" s="785"/>
      <c r="C262" s="785"/>
      <c r="D262" s="785"/>
      <c r="E262" s="785"/>
      <c r="F262" s="785"/>
      <c r="G262" s="785"/>
      <c r="H262" s="785"/>
      <c r="I262" s="785"/>
      <c r="J262" s="785"/>
    </row>
    <row r="263" spans="1:10" s="68" customFormat="1" ht="12.6" customHeight="1">
      <c r="A263" s="785"/>
      <c r="B263" s="785"/>
      <c r="C263" s="785"/>
      <c r="D263" s="785"/>
      <c r="E263" s="785"/>
      <c r="F263" s="785"/>
      <c r="G263" s="785"/>
      <c r="H263" s="785"/>
      <c r="I263" s="785"/>
      <c r="J263" s="785"/>
    </row>
    <row r="264" spans="1:10" s="68" customFormat="1" ht="12.6" customHeight="1">
      <c r="A264" s="785"/>
      <c r="B264" s="785"/>
      <c r="C264" s="785"/>
      <c r="D264" s="785"/>
      <c r="E264" s="785"/>
      <c r="F264" s="785"/>
      <c r="G264" s="785"/>
      <c r="H264" s="785"/>
      <c r="I264" s="785"/>
      <c r="J264" s="785"/>
    </row>
    <row r="265" spans="1:10" s="68" customFormat="1" ht="12.6" customHeight="1">
      <c r="A265" s="785"/>
      <c r="B265" s="785"/>
      <c r="C265" s="785"/>
      <c r="D265" s="785"/>
      <c r="E265" s="785"/>
      <c r="F265" s="785"/>
      <c r="G265" s="785"/>
      <c r="H265" s="785"/>
      <c r="I265" s="785"/>
      <c r="J265" s="785"/>
    </row>
    <row r="266" spans="1:10" s="68" customFormat="1" ht="12.6" customHeight="1">
      <c r="A266" s="785"/>
      <c r="B266" s="785"/>
      <c r="C266" s="785"/>
      <c r="D266" s="785"/>
      <c r="E266" s="785"/>
      <c r="F266" s="785"/>
      <c r="G266" s="785"/>
      <c r="H266" s="785"/>
      <c r="I266" s="785"/>
      <c r="J266" s="785"/>
    </row>
    <row r="267" spans="1:10" s="70" customFormat="1" ht="23.1" customHeight="1">
      <c r="A267" s="1832" t="s">
        <v>680</v>
      </c>
      <c r="B267" s="1832"/>
      <c r="C267" s="1832"/>
      <c r="D267" s="1832"/>
      <c r="E267" s="1832"/>
      <c r="F267" s="1832"/>
      <c r="G267" s="1832"/>
      <c r="H267" s="1832"/>
      <c r="I267" s="1832"/>
      <c r="J267" s="1832"/>
    </row>
    <row r="268" spans="1:10" s="23" customFormat="1" ht="12.75" customHeight="1">
      <c r="A268" s="785"/>
      <c r="B268" s="785"/>
      <c r="C268" s="785"/>
      <c r="D268" s="785"/>
      <c r="E268" s="785"/>
      <c r="F268" s="785"/>
      <c r="G268" s="785"/>
      <c r="H268" s="785"/>
      <c r="I268" s="785"/>
      <c r="J268" s="785"/>
    </row>
    <row r="269" spans="1:10" s="24" customFormat="1" ht="22.5" customHeight="1">
      <c r="A269" s="187"/>
      <c r="B269" s="408"/>
      <c r="C269" s="408"/>
      <c r="D269" s="408"/>
      <c r="E269" s="408"/>
      <c r="F269" s="408"/>
      <c r="G269" s="408"/>
      <c r="H269" s="408"/>
      <c r="I269" s="408"/>
      <c r="J269" s="408"/>
    </row>
    <row r="270" spans="1:10" s="24" customFormat="1" ht="18.75" customHeight="1">
      <c r="A270" s="1815" t="s">
        <v>721</v>
      </c>
      <c r="B270" s="1815"/>
      <c r="C270" s="1815"/>
      <c r="D270" s="1815"/>
      <c r="E270" s="1815"/>
      <c r="F270" s="1815"/>
      <c r="G270" s="1815"/>
      <c r="H270" s="1815"/>
      <c r="I270" s="385"/>
      <c r="J270" s="385"/>
    </row>
    <row r="271" spans="1:10" s="24" customFormat="1" ht="12" customHeight="1">
      <c r="A271" s="771"/>
      <c r="B271" s="771"/>
      <c r="C271" s="771"/>
      <c r="D271" s="771"/>
      <c r="E271" s="771"/>
      <c r="F271" s="771"/>
      <c r="G271" s="771"/>
      <c r="H271" s="771"/>
      <c r="I271" s="385"/>
      <c r="J271" s="385"/>
    </row>
    <row r="272" spans="1:10" s="24" customFormat="1" ht="13.35" customHeight="1">
      <c r="A272" s="1831" t="s">
        <v>120</v>
      </c>
      <c r="B272" s="1831"/>
      <c r="C272" s="1831"/>
      <c r="D272" s="1831"/>
      <c r="E272" s="1831"/>
      <c r="F272" s="1831"/>
      <c r="G272" s="1831"/>
      <c r="H272" s="1831"/>
      <c r="I272" s="825"/>
      <c r="J272" s="825"/>
    </row>
    <row r="273" spans="1:10" s="29" customFormat="1" ht="11.25" customHeight="1">
      <c r="A273" s="641"/>
      <c r="B273" s="1482" t="s">
        <v>295</v>
      </c>
      <c r="C273" s="1483" t="s">
        <v>296</v>
      </c>
      <c r="D273" s="1483" t="s">
        <v>297</v>
      </c>
      <c r="E273" s="1483" t="s">
        <v>298</v>
      </c>
      <c r="F273" s="1483" t="s">
        <v>295</v>
      </c>
      <c r="G273" s="1483" t="s">
        <v>296</v>
      </c>
      <c r="H273" s="1483" t="s">
        <v>297</v>
      </c>
      <c r="I273" s="1483" t="s">
        <v>298</v>
      </c>
      <c r="J273" s="1483" t="s">
        <v>295</v>
      </c>
    </row>
    <row r="274" spans="1:10" s="29" customFormat="1" ht="11.1" customHeight="1">
      <c r="A274" s="213" t="s">
        <v>659</v>
      </c>
      <c r="B274" s="734" t="s">
        <v>300</v>
      </c>
      <c r="C274" s="714" t="s">
        <v>300</v>
      </c>
      <c r="D274" s="714" t="s">
        <v>270</v>
      </c>
      <c r="E274" s="714" t="s">
        <v>270</v>
      </c>
      <c r="F274" s="714" t="s">
        <v>270</v>
      </c>
      <c r="G274" s="714" t="s">
        <v>270</v>
      </c>
      <c r="H274" s="714" t="s">
        <v>271</v>
      </c>
      <c r="I274" s="714" t="s">
        <v>271</v>
      </c>
      <c r="J274" s="714" t="s">
        <v>271</v>
      </c>
    </row>
    <row r="275" spans="1:10" s="29" customFormat="1" ht="11.1" customHeight="1">
      <c r="A275" s="280" t="s">
        <v>672</v>
      </c>
      <c r="B275" s="787"/>
      <c r="C275" s="788"/>
      <c r="D275" s="788"/>
      <c r="E275" s="788"/>
      <c r="F275" s="788"/>
      <c r="G275" s="788"/>
      <c r="H275" s="788"/>
      <c r="I275" s="788"/>
      <c r="J275" s="788"/>
    </row>
    <row r="276" spans="1:10" s="29" customFormat="1" ht="11.1" customHeight="1">
      <c r="A276" s="808" t="s">
        <v>722</v>
      </c>
      <c r="B276" s="826">
        <v>6.6235343267099998</v>
      </c>
      <c r="C276" s="827">
        <v>5.3736984908099998</v>
      </c>
      <c r="D276" s="827">
        <v>4.0359988319599989</v>
      </c>
      <c r="E276" s="828">
        <v>5.9632141361200004</v>
      </c>
      <c r="F276" s="827">
        <v>5.5042570387699996</v>
      </c>
      <c r="G276" s="827">
        <v>4.5603572564700006</v>
      </c>
      <c r="H276" s="827">
        <v>3.7793487503600005</v>
      </c>
      <c r="I276" s="827">
        <v>3.06135030018</v>
      </c>
      <c r="J276" s="827">
        <v>3.0892524901699994</v>
      </c>
    </row>
    <row r="277" spans="1:10" s="29" customFormat="1" ht="11.1" customHeight="1">
      <c r="A277" s="808" t="s">
        <v>723</v>
      </c>
      <c r="B277" s="826">
        <v>5.4726065663300005</v>
      </c>
      <c r="C277" s="827">
        <v>5.1538037647900001</v>
      </c>
      <c r="D277" s="827">
        <v>4.8703296770599991</v>
      </c>
      <c r="E277" s="828">
        <v>5.3484895120100004</v>
      </c>
      <c r="F277" s="827">
        <v>4.6136031277999994</v>
      </c>
      <c r="G277" s="827">
        <v>3.1417953199999991</v>
      </c>
      <c r="H277" s="827">
        <v>1.7098560226500001</v>
      </c>
      <c r="I277" s="827">
        <v>1.6559180071099999</v>
      </c>
      <c r="J277" s="827">
        <v>1.7035351414100006</v>
      </c>
    </row>
    <row r="278" spans="1:10" s="29" customFormat="1" ht="11.1" customHeight="1">
      <c r="A278" s="808" t="s">
        <v>724</v>
      </c>
      <c r="B278" s="826">
        <v>1.3550314757999999</v>
      </c>
      <c r="C278" s="827">
        <v>1.34568434457</v>
      </c>
      <c r="D278" s="827">
        <v>1.32884838366</v>
      </c>
      <c r="E278" s="828">
        <v>1.5656113815799999</v>
      </c>
      <c r="F278" s="827">
        <v>1.4510948936700001</v>
      </c>
      <c r="G278" s="827">
        <v>1.0290591583499999</v>
      </c>
      <c r="H278" s="827">
        <v>1.3016633064699998</v>
      </c>
      <c r="I278" s="827">
        <v>1.4710225509600001</v>
      </c>
      <c r="J278" s="827">
        <v>1.3431477107800001</v>
      </c>
    </row>
    <row r="279" spans="1:10" s="29" customFormat="1" ht="11.1" customHeight="1">
      <c r="A279" s="808" t="s">
        <v>431</v>
      </c>
      <c r="B279" s="826">
        <v>12.818324698070001</v>
      </c>
      <c r="C279" s="827">
        <v>9.4009013155800005</v>
      </c>
      <c r="D279" s="827">
        <v>7.2419960233200005</v>
      </c>
      <c r="E279" s="828">
        <v>7.8070383362600007</v>
      </c>
      <c r="F279" s="827">
        <v>6.4179877290400018</v>
      </c>
      <c r="G279" s="827">
        <v>5.9218708758100016</v>
      </c>
      <c r="H279" s="827">
        <v>6.8467366318700007</v>
      </c>
      <c r="I279" s="827">
        <v>5.9302050614200015</v>
      </c>
      <c r="J279" s="827">
        <v>5.5601627340199968</v>
      </c>
    </row>
    <row r="280" spans="1:10" s="23" customFormat="1" ht="12" customHeight="1">
      <c r="A280" s="1682" t="s">
        <v>488</v>
      </c>
      <c r="B280" s="1068">
        <v>26.269497066910002</v>
      </c>
      <c r="C280" s="1667">
        <v>21.274087915750002</v>
      </c>
      <c r="D280" s="1667">
        <v>17.477172916000001</v>
      </c>
      <c r="E280" s="1668">
        <v>20.684353365970001</v>
      </c>
      <c r="F280" s="1667">
        <v>17.98694278928</v>
      </c>
      <c r="G280" s="1667">
        <v>14.653082610630001</v>
      </c>
      <c r="H280" s="1667">
        <v>13.637604711350001</v>
      </c>
      <c r="I280" s="1667">
        <v>12.118495919670002</v>
      </c>
      <c r="J280" s="1667">
        <v>11.696098076379997</v>
      </c>
    </row>
    <row r="281" spans="1:10" s="29" customFormat="1" ht="11.1" customHeight="1">
      <c r="A281" s="280" t="s">
        <v>673</v>
      </c>
      <c r="B281" s="826"/>
      <c r="C281" s="827"/>
      <c r="D281" s="827"/>
      <c r="E281" s="828"/>
      <c r="F281" s="827"/>
      <c r="G281" s="827"/>
      <c r="H281" s="827"/>
      <c r="I281" s="827"/>
      <c r="J281" s="827"/>
    </row>
    <row r="282" spans="1:10" s="29" customFormat="1" ht="11.1" customHeight="1">
      <c r="A282" s="808" t="s">
        <v>722</v>
      </c>
      <c r="B282" s="826">
        <v>4.9532890774999991</v>
      </c>
      <c r="C282" s="827">
        <v>5.5346030828400004</v>
      </c>
      <c r="D282" s="827">
        <v>7.6169471883500002</v>
      </c>
      <c r="E282" s="828">
        <v>7.7641004557000004</v>
      </c>
      <c r="F282" s="827">
        <v>7.2519945988100005</v>
      </c>
      <c r="G282" s="827">
        <v>6.3539567047599999</v>
      </c>
      <c r="H282" s="827">
        <v>7.6908682336599998</v>
      </c>
      <c r="I282" s="827">
        <v>8.1431458975100011</v>
      </c>
      <c r="J282" s="827">
        <v>7.4015402696999999</v>
      </c>
    </row>
    <row r="283" spans="1:10" s="29" customFormat="1" ht="11.1" customHeight="1">
      <c r="A283" s="808" t="s">
        <v>723</v>
      </c>
      <c r="B283" s="826">
        <v>3.5714591304699996</v>
      </c>
      <c r="C283" s="827">
        <v>3.6283802005800001</v>
      </c>
      <c r="D283" s="827">
        <v>3.7718315861600002</v>
      </c>
      <c r="E283" s="828">
        <v>4.5430355898000006</v>
      </c>
      <c r="F283" s="827">
        <v>4.8593288750700019</v>
      </c>
      <c r="G283" s="827">
        <v>5.5369825996700008</v>
      </c>
      <c r="H283" s="827">
        <v>6.8653597492399996</v>
      </c>
      <c r="I283" s="827">
        <v>7.0608126282499999</v>
      </c>
      <c r="J283" s="827">
        <v>2.5664179158400002</v>
      </c>
    </row>
    <row r="284" spans="1:10" s="29" customFormat="1" ht="11.1" customHeight="1">
      <c r="A284" s="808" t="s">
        <v>724</v>
      </c>
      <c r="B284" s="826">
        <v>0.12592774933000001</v>
      </c>
      <c r="C284" s="827">
        <v>0.10096378378</v>
      </c>
      <c r="D284" s="827">
        <v>9.4708849109999993E-2</v>
      </c>
      <c r="E284" s="828">
        <v>1.53008472726</v>
      </c>
      <c r="F284" s="827">
        <v>1.42224193596</v>
      </c>
      <c r="G284" s="827">
        <v>1.9454701671999999</v>
      </c>
      <c r="H284" s="827">
        <v>2.1530053276400003</v>
      </c>
      <c r="I284" s="827">
        <v>3.6633529740700004</v>
      </c>
      <c r="J284" s="827">
        <v>1.78455404877</v>
      </c>
    </row>
    <row r="285" spans="1:10" s="29" customFormat="1" ht="11.1" customHeight="1">
      <c r="A285" s="808" t="s">
        <v>431</v>
      </c>
      <c r="B285" s="826">
        <v>12.392206827079999</v>
      </c>
      <c r="C285" s="827">
        <v>12.23031472836</v>
      </c>
      <c r="D285" s="827">
        <v>13.599745477322477</v>
      </c>
      <c r="E285" s="828">
        <v>15.885713360442438</v>
      </c>
      <c r="F285" s="827">
        <v>14.816155765820946</v>
      </c>
      <c r="G285" s="827">
        <v>11.78825456057235</v>
      </c>
      <c r="H285" s="827">
        <v>11.166973452610003</v>
      </c>
      <c r="I285" s="827">
        <v>12.025508265330002</v>
      </c>
      <c r="J285" s="827">
        <v>16.04538518875</v>
      </c>
    </row>
    <row r="286" spans="1:10" s="23" customFormat="1" ht="12" customHeight="1">
      <c r="A286" s="1682" t="s">
        <v>488</v>
      </c>
      <c r="B286" s="1068">
        <v>21.042882784379998</v>
      </c>
      <c r="C286" s="1667">
        <v>21.49426179556</v>
      </c>
      <c r="D286" s="1667">
        <v>25.083233100942479</v>
      </c>
      <c r="E286" s="1668">
        <v>29.72293413320244</v>
      </c>
      <c r="F286" s="1667">
        <v>28.349721175660953</v>
      </c>
      <c r="G286" s="1667">
        <v>25.624664032202347</v>
      </c>
      <c r="H286" s="1667">
        <v>27.876206763150002</v>
      </c>
      <c r="I286" s="1667">
        <v>30.892819765160002</v>
      </c>
      <c r="J286" s="1667">
        <v>27.79789742306</v>
      </c>
    </row>
    <row r="287" spans="1:10" s="29" customFormat="1" ht="11.1" customHeight="1">
      <c r="A287" s="280" t="s">
        <v>674</v>
      </c>
      <c r="B287" s="826"/>
      <c r="C287" s="827"/>
      <c r="D287" s="827"/>
      <c r="E287" s="828"/>
      <c r="F287" s="827"/>
      <c r="G287" s="827"/>
      <c r="H287" s="827"/>
      <c r="I287" s="827"/>
      <c r="J287" s="827"/>
    </row>
    <row r="288" spans="1:10" s="29" customFormat="1" ht="11.1" customHeight="1">
      <c r="A288" s="808" t="s">
        <v>722</v>
      </c>
      <c r="B288" s="826">
        <v>0</v>
      </c>
      <c r="C288" s="827">
        <v>0</v>
      </c>
      <c r="D288" s="827">
        <v>0</v>
      </c>
      <c r="E288" s="828">
        <v>0.47588264149999998</v>
      </c>
      <c r="F288" s="827">
        <v>0.54292372465999994</v>
      </c>
      <c r="G288" s="827">
        <v>0.23309119575000004</v>
      </c>
      <c r="H288" s="827">
        <v>0.17582917858</v>
      </c>
      <c r="I288" s="827">
        <v>0.1850556116</v>
      </c>
      <c r="J288" s="827">
        <v>0.90600693974000013</v>
      </c>
    </row>
    <row r="289" spans="1:10" s="29" customFormat="1" ht="11.1" customHeight="1">
      <c r="A289" s="808" t="s">
        <v>723</v>
      </c>
      <c r="B289" s="826">
        <v>9.4548172600000015E-3</v>
      </c>
      <c r="C289" s="827">
        <v>0.15762621606999999</v>
      </c>
      <c r="D289" s="827">
        <v>1.3924899999999999E-6</v>
      </c>
      <c r="E289" s="828">
        <v>0</v>
      </c>
      <c r="F289" s="827">
        <v>2.7612471039999999E-2</v>
      </c>
      <c r="G289" s="827">
        <v>8.922178E-4</v>
      </c>
      <c r="H289" s="827">
        <v>1.9858815299999997E-3</v>
      </c>
      <c r="I289" s="827">
        <v>0.24504125597999998</v>
      </c>
      <c r="J289" s="827">
        <v>0.23807251071999996</v>
      </c>
    </row>
    <row r="290" spans="1:10" s="29" customFormat="1" ht="11.1" customHeight="1">
      <c r="A290" s="808" t="s">
        <v>724</v>
      </c>
      <c r="B290" s="829">
        <v>0</v>
      </c>
      <c r="C290" s="827">
        <v>0</v>
      </c>
      <c r="D290" s="827">
        <v>0</v>
      </c>
      <c r="E290" s="828">
        <v>0</v>
      </c>
      <c r="F290" s="827">
        <v>0</v>
      </c>
      <c r="G290" s="827">
        <v>0</v>
      </c>
      <c r="H290" s="827">
        <v>0</v>
      </c>
      <c r="I290" s="827">
        <v>0.22185405801999999</v>
      </c>
      <c r="J290" s="827">
        <v>0.15591525060999997</v>
      </c>
    </row>
    <row r="291" spans="1:10" s="29" customFormat="1" ht="11.1" customHeight="1">
      <c r="A291" s="808" t="s">
        <v>431</v>
      </c>
      <c r="B291" s="826">
        <v>1.5522574799999998E-3</v>
      </c>
      <c r="C291" s="827">
        <v>1.0843796959999999E-2</v>
      </c>
      <c r="D291" s="827">
        <v>3.8736852680000003E-2</v>
      </c>
      <c r="E291" s="828">
        <v>1.2971153473900001</v>
      </c>
      <c r="F291" s="827">
        <v>2.18689712184</v>
      </c>
      <c r="G291" s="827">
        <v>1.0048092580799999</v>
      </c>
      <c r="H291" s="827">
        <v>2.5447494185999999</v>
      </c>
      <c r="I291" s="827">
        <v>2.7392364654000003</v>
      </c>
      <c r="J291" s="827">
        <v>3.0188903553499999</v>
      </c>
    </row>
    <row r="292" spans="1:10" s="23" customFormat="1" ht="12" customHeight="1">
      <c r="A292" s="1682" t="s">
        <v>488</v>
      </c>
      <c r="B292" s="1068">
        <v>1.1007074740000001E-2</v>
      </c>
      <c r="C292" s="1667">
        <v>0.16847001302999998</v>
      </c>
      <c r="D292" s="1667">
        <v>3.8738245170000005E-2</v>
      </c>
      <c r="E292" s="1668">
        <v>1.77299798889</v>
      </c>
      <c r="F292" s="1667">
        <v>2.7436270820199997</v>
      </c>
      <c r="G292" s="1667">
        <v>2.0534952680799998</v>
      </c>
      <c r="H292" s="1667">
        <v>2.7225644787099998</v>
      </c>
      <c r="I292" s="1667">
        <v>3.3911873909999999</v>
      </c>
      <c r="J292" s="1667">
        <v>4.3188850564200001</v>
      </c>
    </row>
    <row r="293" spans="1:10" s="29" customFormat="1" ht="11.1" customHeight="1">
      <c r="A293" s="280" t="s">
        <v>675</v>
      </c>
      <c r="B293" s="826"/>
      <c r="C293" s="827"/>
      <c r="D293" s="827"/>
      <c r="E293" s="828"/>
      <c r="F293" s="827"/>
      <c r="G293" s="827"/>
      <c r="H293" s="827"/>
      <c r="I293" s="827"/>
      <c r="J293" s="827"/>
    </row>
    <row r="294" spans="1:10" s="29" customFormat="1" ht="11.1" customHeight="1">
      <c r="A294" s="808" t="s">
        <v>722</v>
      </c>
      <c r="B294" s="826">
        <v>0</v>
      </c>
      <c r="C294" s="827">
        <v>0</v>
      </c>
      <c r="D294" s="827">
        <v>0</v>
      </c>
      <c r="E294" s="828">
        <v>5.7742799999999994E-6</v>
      </c>
      <c r="F294" s="827"/>
      <c r="G294" s="827"/>
      <c r="H294" s="827"/>
      <c r="I294" s="827"/>
      <c r="J294" s="827"/>
    </row>
    <row r="295" spans="1:10" s="29" customFormat="1" ht="11.1" customHeight="1">
      <c r="A295" s="808" t="s">
        <v>723</v>
      </c>
      <c r="B295" s="826">
        <v>3.4218870000004767E-5</v>
      </c>
      <c r="C295" s="827">
        <v>3.1671599999992848E-5</v>
      </c>
      <c r="D295" s="827">
        <v>5.5246649999997612E-5</v>
      </c>
      <c r="E295" s="828">
        <v>2.4652689999983311E-5</v>
      </c>
      <c r="F295" s="827">
        <v>6.1179999999999996E-8</v>
      </c>
      <c r="G295" s="827">
        <v>5.3939999999999999E-8</v>
      </c>
      <c r="H295" s="827">
        <v>4.617620145171881E-6</v>
      </c>
      <c r="I295" s="827">
        <v>6.8730736809999998E-2</v>
      </c>
      <c r="J295" s="827">
        <v>0.17891535717000001</v>
      </c>
    </row>
    <row r="296" spans="1:10" s="29" customFormat="1" ht="11.1" customHeight="1">
      <c r="A296" s="808" t="s">
        <v>724</v>
      </c>
      <c r="B296" s="1669">
        <v>0</v>
      </c>
      <c r="C296" s="827">
        <v>0</v>
      </c>
      <c r="D296" s="827">
        <v>0</v>
      </c>
      <c r="E296" s="828">
        <v>0</v>
      </c>
      <c r="F296" s="827">
        <v>0</v>
      </c>
      <c r="G296" s="827">
        <v>0</v>
      </c>
      <c r="H296" s="827">
        <v>0</v>
      </c>
      <c r="I296" s="827">
        <v>2.6501047530000002E-2</v>
      </c>
      <c r="J296" s="827">
        <v>2.5982407230000001E-2</v>
      </c>
    </row>
    <row r="297" spans="1:10" s="29" customFormat="1" ht="11.1" customHeight="1">
      <c r="A297" s="808" t="s">
        <v>431</v>
      </c>
      <c r="B297" s="826">
        <v>1.8220435275072847E-5</v>
      </c>
      <c r="C297" s="827">
        <v>7.5099999999999908E-9</v>
      </c>
      <c r="D297" s="827">
        <v>3.0644906659573815E-2</v>
      </c>
      <c r="E297" s="828">
        <v>0.12284446218999999</v>
      </c>
      <c r="F297" s="827">
        <v>5.2493046800000127E-3</v>
      </c>
      <c r="G297" s="827">
        <v>0.10936596134000001</v>
      </c>
      <c r="H297" s="827">
        <v>0.24797292378000002</v>
      </c>
      <c r="I297" s="827">
        <v>0.16985138690000001</v>
      </c>
      <c r="J297" s="827">
        <v>0.20805598308999995</v>
      </c>
    </row>
    <row r="298" spans="1:10" s="23" customFormat="1" ht="12" customHeight="1">
      <c r="A298" s="1682" t="s">
        <v>488</v>
      </c>
      <c r="B298" s="1068">
        <v>5.2439305275077614E-5</v>
      </c>
      <c r="C298" s="1667">
        <v>3.1679109999992845E-5</v>
      </c>
      <c r="D298" s="1667">
        <v>3.0700153309573812E-2</v>
      </c>
      <c r="E298" s="1668">
        <v>0.12287488915999997</v>
      </c>
      <c r="F298" s="1667">
        <v>0.12227709740000002</v>
      </c>
      <c r="G298" s="1667">
        <v>0.10936601528000002</v>
      </c>
      <c r="H298" s="1667">
        <v>0.24797754140014516</v>
      </c>
      <c r="I298" s="1667">
        <v>0.26508317124000003</v>
      </c>
      <c r="J298" s="1667">
        <v>0.41295374748999997</v>
      </c>
    </row>
    <row r="299" spans="1:10" s="58" customFormat="1" ht="12" customHeight="1">
      <c r="A299" s="1684" t="s">
        <v>725</v>
      </c>
      <c r="B299" s="1670">
        <v>47.323439365335283</v>
      </c>
      <c r="C299" s="1671">
        <v>42.936851403450007</v>
      </c>
      <c r="D299" s="1671">
        <v>42.629844415422056</v>
      </c>
      <c r="E299" s="1672">
        <v>52.30316037722244</v>
      </c>
      <c r="F299" s="1671">
        <v>49.202568144360953</v>
      </c>
      <c r="G299" s="1671">
        <v>42.440607926192349</v>
      </c>
      <c r="H299" s="1671">
        <v>44.484353494610147</v>
      </c>
      <c r="I299" s="1671">
        <v>46.667586247070005</v>
      </c>
      <c r="J299" s="1671">
        <v>44.225834303349998</v>
      </c>
    </row>
    <row r="300" spans="1:10" s="77" customFormat="1" ht="7.35" customHeight="1">
      <c r="A300" s="444"/>
      <c r="B300" s="444"/>
      <c r="C300" s="444"/>
      <c r="D300" s="444"/>
      <c r="E300" s="444"/>
      <c r="F300" s="444"/>
      <c r="G300" s="444"/>
      <c r="H300" s="444"/>
      <c r="I300" s="444"/>
      <c r="J300" s="444"/>
    </row>
    <row r="301" spans="1:10" s="70" customFormat="1" ht="23.1" customHeight="1">
      <c r="A301" s="1832" t="s">
        <v>692</v>
      </c>
      <c r="B301" s="1832"/>
      <c r="C301" s="1832"/>
      <c r="D301" s="1832"/>
      <c r="E301" s="1832"/>
      <c r="F301" s="1832"/>
      <c r="G301" s="1832"/>
      <c r="H301" s="1832"/>
      <c r="I301" s="1832"/>
      <c r="J301" s="1832"/>
    </row>
    <row r="302" spans="1:10" s="24" customFormat="1" ht="7.35" customHeight="1">
      <c r="A302" s="771"/>
      <c r="B302" s="771"/>
      <c r="C302" s="771"/>
      <c r="D302" s="771"/>
      <c r="E302" s="771"/>
      <c r="F302" s="771"/>
      <c r="G302" s="771"/>
      <c r="H302" s="771"/>
      <c r="I302" s="385"/>
      <c r="J302" s="385"/>
    </row>
    <row r="303" spans="1:10" s="24" customFormat="1" ht="22.5" customHeight="1">
      <c r="A303" s="187"/>
      <c r="B303" s="408"/>
      <c r="C303" s="408"/>
      <c r="D303" s="408"/>
      <c r="E303" s="408"/>
      <c r="F303" s="408"/>
      <c r="G303" s="408"/>
      <c r="H303" s="408"/>
      <c r="I303" s="408"/>
      <c r="J303" s="408"/>
    </row>
    <row r="304" spans="1:10" s="24" customFormat="1" ht="18.75" customHeight="1">
      <c r="A304" s="1815" t="s">
        <v>726</v>
      </c>
      <c r="B304" s="1815"/>
      <c r="C304" s="1815"/>
      <c r="D304" s="1815"/>
      <c r="E304" s="1815"/>
      <c r="F304" s="1815"/>
      <c r="G304" s="1815"/>
      <c r="H304" s="1815"/>
      <c r="I304" s="385"/>
      <c r="J304" s="385"/>
    </row>
    <row r="305" spans="1:10" s="24" customFormat="1" ht="12" customHeight="1">
      <c r="A305" s="771"/>
      <c r="B305" s="771"/>
      <c r="C305" s="771"/>
      <c r="D305" s="771"/>
      <c r="E305" s="771"/>
      <c r="F305" s="771"/>
      <c r="G305" s="771"/>
      <c r="H305" s="771"/>
      <c r="I305" s="385"/>
      <c r="J305" s="385"/>
    </row>
    <row r="306" spans="1:10" s="56" customFormat="1" ht="13.35" customHeight="1">
      <c r="A306" s="1831" t="s">
        <v>694</v>
      </c>
      <c r="B306" s="1831"/>
      <c r="C306" s="1831"/>
      <c r="D306" s="1831"/>
      <c r="E306" s="1831"/>
      <c r="F306" s="1831"/>
      <c r="G306" s="1831"/>
      <c r="H306" s="1831"/>
      <c r="I306" s="385"/>
      <c r="J306" s="385"/>
    </row>
    <row r="307" spans="1:10" s="29" customFormat="1" ht="11.25" customHeight="1">
      <c r="A307" s="641"/>
      <c r="B307" s="1482" t="s">
        <v>295</v>
      </c>
      <c r="C307" s="1483" t="s">
        <v>296</v>
      </c>
      <c r="D307" s="1483" t="s">
        <v>297</v>
      </c>
      <c r="E307" s="1483" t="s">
        <v>298</v>
      </c>
      <c r="F307" s="1483" t="s">
        <v>295</v>
      </c>
      <c r="G307" s="1483" t="s">
        <v>296</v>
      </c>
      <c r="H307" s="1483" t="s">
        <v>297</v>
      </c>
      <c r="I307" s="1483" t="s">
        <v>298</v>
      </c>
      <c r="J307" s="1483" t="s">
        <v>295</v>
      </c>
    </row>
    <row r="308" spans="1:10" s="29" customFormat="1" ht="11.1" customHeight="1">
      <c r="A308" s="213" t="s">
        <v>659</v>
      </c>
      <c r="B308" s="734" t="s">
        <v>300</v>
      </c>
      <c r="C308" s="714" t="s">
        <v>300</v>
      </c>
      <c r="D308" s="714" t="s">
        <v>270</v>
      </c>
      <c r="E308" s="714" t="s">
        <v>270</v>
      </c>
      <c r="F308" s="714" t="s">
        <v>270</v>
      </c>
      <c r="G308" s="714" t="s">
        <v>270</v>
      </c>
      <c r="H308" s="714" t="s">
        <v>271</v>
      </c>
      <c r="I308" s="714" t="s">
        <v>271</v>
      </c>
      <c r="J308" s="714" t="s">
        <v>271</v>
      </c>
    </row>
    <row r="309" spans="1:10" s="29" customFormat="1" ht="12" customHeight="1">
      <c r="A309" s="1480" t="s">
        <v>727</v>
      </c>
      <c r="B309" s="1502">
        <v>32.53567050537621</v>
      </c>
      <c r="C309" s="1503">
        <v>35.7619411035</v>
      </c>
      <c r="D309" s="1503">
        <v>45.469241778004552</v>
      </c>
      <c r="E309" s="1503">
        <v>87.70705998813996</v>
      </c>
      <c r="F309" s="1503">
        <v>80.770439793159966</v>
      </c>
      <c r="G309" s="1503">
        <v>62.777216974300039</v>
      </c>
      <c r="H309" s="1503">
        <v>47.717793594440003</v>
      </c>
      <c r="I309" s="1503">
        <v>49.284241842520025</v>
      </c>
      <c r="J309" s="1503">
        <v>33.819149766329993</v>
      </c>
    </row>
    <row r="310" spans="1:10" s="43" customFormat="1" ht="12" customHeight="1">
      <c r="A310" s="822" t="s">
        <v>728</v>
      </c>
      <c r="B310" s="773">
        <v>25.81284772300036</v>
      </c>
      <c r="C310" s="775">
        <v>26.686949427030001</v>
      </c>
      <c r="D310" s="775">
        <v>26.181219859957977</v>
      </c>
      <c r="E310" s="775">
        <v>25.646056103042557</v>
      </c>
      <c r="F310" s="775">
        <v>24.194551662930706</v>
      </c>
      <c r="G310" s="775">
        <v>21.749161233287793</v>
      </c>
      <c r="H310" s="775">
        <v>24.064236390589667</v>
      </c>
      <c r="I310" s="775">
        <v>24.526390683421965</v>
      </c>
      <c r="J310" s="775">
        <v>24.988098395817175</v>
      </c>
    </row>
    <row r="311" spans="1:10" s="29" customFormat="1" ht="12" customHeight="1">
      <c r="A311" s="777" t="s">
        <v>729</v>
      </c>
      <c r="B311" s="773">
        <v>14.549328182994753</v>
      </c>
      <c r="C311" s="775">
        <v>15.607193765630001</v>
      </c>
      <c r="D311" s="775">
        <v>14.472794112170781</v>
      </c>
      <c r="E311" s="775">
        <v>18.752769951569022</v>
      </c>
      <c r="F311" s="775">
        <v>16.738901183711327</v>
      </c>
      <c r="G311" s="775">
        <v>14.932523675028325</v>
      </c>
      <c r="H311" s="775">
        <v>16.570913999677956</v>
      </c>
      <c r="I311" s="775">
        <v>15.967586123156536</v>
      </c>
      <c r="J311" s="775">
        <v>15.473966016396822</v>
      </c>
    </row>
    <row r="312" spans="1:10" s="29" customFormat="1" ht="12" customHeight="1">
      <c r="A312" s="778" t="s">
        <v>730</v>
      </c>
      <c r="B312" s="773">
        <v>2.4576568451999998</v>
      </c>
      <c r="C312" s="775">
        <v>2.8821534783299998</v>
      </c>
      <c r="D312" s="775">
        <v>2.9253634231699999</v>
      </c>
      <c r="E312" s="775">
        <v>3.0002430519299996</v>
      </c>
      <c r="F312" s="775">
        <v>2.9589894334899998</v>
      </c>
      <c r="G312" s="775">
        <v>2.6281045443100006</v>
      </c>
      <c r="H312" s="775">
        <v>2.9604392751299997</v>
      </c>
      <c r="I312" s="775">
        <v>3.22116091478</v>
      </c>
      <c r="J312" s="775">
        <v>3.3966223315899997</v>
      </c>
    </row>
    <row r="313" spans="1:10" s="23" customFormat="1" ht="12" customHeight="1">
      <c r="A313" s="1679" t="s">
        <v>488</v>
      </c>
      <c r="B313" s="823">
        <v>75.355503256571325</v>
      </c>
      <c r="C313" s="824">
        <v>80.938237774490005</v>
      </c>
      <c r="D313" s="824">
        <v>89.048619173303322</v>
      </c>
      <c r="E313" s="824">
        <v>135.10612909468153</v>
      </c>
      <c r="F313" s="824">
        <v>124.66288207329201</v>
      </c>
      <c r="G313" s="824">
        <v>102.08700642692617</v>
      </c>
      <c r="H313" s="824">
        <v>91.313383259837622</v>
      </c>
      <c r="I313" s="824">
        <v>92.999379563878534</v>
      </c>
      <c r="J313" s="824">
        <v>77.677836510133986</v>
      </c>
    </row>
    <row r="314" spans="1:10" s="77" customFormat="1" ht="12.75" customHeight="1">
      <c r="A314" s="784"/>
      <c r="B314" s="784"/>
      <c r="C314" s="784"/>
      <c r="D314" s="784"/>
      <c r="E314" s="784"/>
      <c r="F314" s="784"/>
      <c r="G314" s="784"/>
      <c r="H314" s="784"/>
      <c r="I314" s="784"/>
      <c r="J314" s="784"/>
    </row>
    <row r="315" spans="1:10" s="29" customFormat="1" ht="11.25" customHeight="1">
      <c r="A315" s="278" t="s">
        <v>110</v>
      </c>
      <c r="B315" s="278"/>
      <c r="C315" s="278"/>
      <c r="D315" s="278"/>
      <c r="E315" s="278"/>
      <c r="F315" s="278"/>
      <c r="G315" s="278"/>
      <c r="H315" s="278"/>
      <c r="I315" s="385"/>
      <c r="J315" s="385"/>
    </row>
    <row r="316" spans="1:10" s="29" customFormat="1" ht="11.25" customHeight="1">
      <c r="A316" s="641"/>
      <c r="B316" s="1482" t="s">
        <v>295</v>
      </c>
      <c r="C316" s="1483" t="s">
        <v>296</v>
      </c>
      <c r="D316" s="1483" t="s">
        <v>297</v>
      </c>
      <c r="E316" s="1483" t="s">
        <v>298</v>
      </c>
      <c r="F316" s="1483" t="s">
        <v>295</v>
      </c>
      <c r="G316" s="1483" t="s">
        <v>296</v>
      </c>
      <c r="H316" s="1483" t="s">
        <v>297</v>
      </c>
      <c r="I316" s="1483" t="s">
        <v>298</v>
      </c>
      <c r="J316" s="1483" t="s">
        <v>295</v>
      </c>
    </row>
    <row r="317" spans="1:10" s="29" customFormat="1" ht="11.1" customHeight="1">
      <c r="A317" s="213" t="s">
        <v>659</v>
      </c>
      <c r="B317" s="734" t="s">
        <v>300</v>
      </c>
      <c r="C317" s="714" t="s">
        <v>300</v>
      </c>
      <c r="D317" s="714" t="s">
        <v>270</v>
      </c>
      <c r="E317" s="714" t="s">
        <v>270</v>
      </c>
      <c r="F317" s="714" t="s">
        <v>270</v>
      </c>
      <c r="G317" s="714" t="s">
        <v>270</v>
      </c>
      <c r="H317" s="714" t="s">
        <v>271</v>
      </c>
      <c r="I317" s="714" t="s">
        <v>271</v>
      </c>
      <c r="J317" s="714" t="s">
        <v>271</v>
      </c>
    </row>
    <row r="318" spans="1:10" s="29" customFormat="1" ht="11.1" customHeight="1">
      <c r="A318" s="778" t="s">
        <v>672</v>
      </c>
      <c r="B318" s="787">
        <v>44.311931051279906</v>
      </c>
      <c r="C318" s="788">
        <v>48.348276563790009</v>
      </c>
      <c r="D318" s="788">
        <v>52.169241138549964</v>
      </c>
      <c r="E318" s="788">
        <v>92.762298016290003</v>
      </c>
      <c r="F318" s="788">
        <v>82.76734787940994</v>
      </c>
      <c r="G318" s="788">
        <v>63.778823237920015</v>
      </c>
      <c r="H318" s="788">
        <v>50.617434779040025</v>
      </c>
      <c r="I318" s="788">
        <v>46.112398570113641</v>
      </c>
      <c r="J318" s="788">
        <v>31.12610954379231</v>
      </c>
    </row>
    <row r="319" spans="1:10" s="29" customFormat="1" ht="11.1" customHeight="1">
      <c r="A319" s="778" t="s">
        <v>673</v>
      </c>
      <c r="B319" s="787">
        <v>18.359279835495521</v>
      </c>
      <c r="C319" s="788">
        <v>18.180855213829993</v>
      </c>
      <c r="D319" s="788">
        <v>21.087008605284154</v>
      </c>
      <c r="E319" s="788">
        <v>24.491534167926012</v>
      </c>
      <c r="F319" s="788">
        <v>24.532117748608794</v>
      </c>
      <c r="G319" s="788">
        <v>22.748906050620011</v>
      </c>
      <c r="H319" s="788">
        <v>23.24427540093</v>
      </c>
      <c r="I319" s="788">
        <v>26.796297950417422</v>
      </c>
      <c r="J319" s="788">
        <v>26.581796373426943</v>
      </c>
    </row>
    <row r="320" spans="1:10" s="29" customFormat="1" ht="11.1" customHeight="1">
      <c r="A320" s="778" t="s">
        <v>674</v>
      </c>
      <c r="B320" s="787">
        <v>5.6465619654514532</v>
      </c>
      <c r="C320" s="788">
        <v>7.0337280384299996</v>
      </c>
      <c r="D320" s="788">
        <v>5.5424114608038098</v>
      </c>
      <c r="E320" s="788">
        <v>7.2775052392212549</v>
      </c>
      <c r="F320" s="788">
        <v>7.8579927613932528</v>
      </c>
      <c r="G320" s="788">
        <v>6.5751324296077955</v>
      </c>
      <c r="H320" s="788">
        <v>6.7034563401176239</v>
      </c>
      <c r="I320" s="788">
        <v>9.5021800240274636</v>
      </c>
      <c r="J320" s="788">
        <v>9.5300596729447467</v>
      </c>
    </row>
    <row r="321" spans="1:10" s="29" customFormat="1" ht="11.1" customHeight="1">
      <c r="A321" s="778" t="s">
        <v>675</v>
      </c>
      <c r="B321" s="787">
        <v>7.0377304043444378</v>
      </c>
      <c r="C321" s="788">
        <v>7.3753779584400005</v>
      </c>
      <c r="D321" s="788">
        <v>10.249957968665354</v>
      </c>
      <c r="E321" s="788">
        <v>10.574791671244315</v>
      </c>
      <c r="F321" s="788">
        <v>9.5054236838799895</v>
      </c>
      <c r="G321" s="788">
        <v>8.9841447087783273</v>
      </c>
      <c r="H321" s="788">
        <v>10.748216739750001</v>
      </c>
      <c r="I321" s="788">
        <v>10.588503019319997</v>
      </c>
      <c r="J321" s="788">
        <v>10.43987091997</v>
      </c>
    </row>
    <row r="322" spans="1:10" s="43" customFormat="1" ht="11.1" customHeight="1">
      <c r="A322" s="1684" t="s">
        <v>719</v>
      </c>
      <c r="B322" s="798">
        <v>75.355503256571325</v>
      </c>
      <c r="C322" s="809">
        <v>80.938237774489991</v>
      </c>
      <c r="D322" s="809">
        <v>89.04861917330328</v>
      </c>
      <c r="E322" s="809">
        <v>135.10612909468159</v>
      </c>
      <c r="F322" s="809">
        <v>124.66288207329197</v>
      </c>
      <c r="G322" s="809">
        <v>102.08700642692615</v>
      </c>
      <c r="H322" s="809">
        <v>91.313383259837664</v>
      </c>
      <c r="I322" s="809">
        <v>92.999379563878534</v>
      </c>
      <c r="J322" s="809">
        <v>77.677836510134</v>
      </c>
    </row>
    <row r="323" spans="1:10" s="68" customFormat="1" ht="7.35" customHeight="1">
      <c r="A323" s="1828"/>
      <c r="B323" s="1828"/>
      <c r="C323" s="1828"/>
      <c r="D323" s="1828"/>
      <c r="E323" s="1828"/>
      <c r="F323" s="1828"/>
      <c r="G323" s="1828"/>
      <c r="H323" s="1828"/>
      <c r="I323" s="1828"/>
      <c r="J323" s="1828"/>
    </row>
    <row r="324" spans="1:10" s="23" customFormat="1" ht="12" customHeight="1">
      <c r="A324" s="1827" t="s">
        <v>720</v>
      </c>
      <c r="B324" s="1827"/>
      <c r="C324" s="1827"/>
      <c r="D324" s="1827"/>
      <c r="E324" s="1827"/>
      <c r="F324" s="1827"/>
      <c r="G324" s="1827"/>
      <c r="H324" s="1827"/>
      <c r="I324" s="1827"/>
      <c r="J324" s="1827"/>
    </row>
    <row r="325" spans="1:10" s="25" customFormat="1" ht="12.75" customHeight="1">
      <c r="A325" s="830"/>
      <c r="B325" s="819"/>
      <c r="C325" s="819"/>
      <c r="D325" s="819"/>
      <c r="E325" s="819"/>
      <c r="F325" s="819"/>
      <c r="G325" s="819"/>
      <c r="H325" s="819"/>
      <c r="I325" s="819"/>
      <c r="J325" s="819"/>
    </row>
    <row r="326" spans="1:10" s="68" customFormat="1" ht="12.6" customHeight="1">
      <c r="A326" s="268" t="s">
        <v>694</v>
      </c>
      <c r="B326" s="386"/>
      <c r="C326" s="386"/>
      <c r="D326" s="268" t="s">
        <v>110</v>
      </c>
      <c r="E326" s="386"/>
      <c r="F326" s="386"/>
      <c r="G326" s="386"/>
      <c r="H326" s="386"/>
      <c r="I326" s="386"/>
      <c r="J326" s="386"/>
    </row>
    <row r="327" spans="1:10" s="68" customFormat="1" ht="12.6" customHeight="1">
      <c r="A327" s="785"/>
      <c r="B327" s="785"/>
      <c r="C327" s="785"/>
      <c r="D327" s="785"/>
      <c r="E327" s="785"/>
      <c r="F327" s="785"/>
      <c r="G327" s="785"/>
      <c r="H327" s="785"/>
      <c r="I327" s="785"/>
      <c r="J327" s="785"/>
    </row>
    <row r="328" spans="1:10" s="68" customFormat="1" ht="12.6" customHeight="1">
      <c r="A328" s="785"/>
      <c r="B328" s="785"/>
      <c r="C328" s="785"/>
      <c r="D328" s="785"/>
      <c r="E328" s="785"/>
      <c r="F328" s="785"/>
      <c r="G328" s="785"/>
      <c r="H328" s="785"/>
      <c r="I328" s="785"/>
      <c r="J328" s="785"/>
    </row>
    <row r="329" spans="1:10" s="68" customFormat="1" ht="12.6" customHeight="1">
      <c r="A329" s="785"/>
      <c r="B329" s="785"/>
      <c r="C329" s="785"/>
      <c r="D329" s="785"/>
      <c r="E329" s="785"/>
      <c r="F329" s="785"/>
      <c r="G329" s="785"/>
      <c r="H329" s="785"/>
      <c r="I329" s="785"/>
      <c r="J329" s="785"/>
    </row>
    <row r="330" spans="1:10" s="68" customFormat="1" ht="12.6" customHeight="1">
      <c r="A330" s="785"/>
      <c r="B330" s="785"/>
      <c r="C330" s="785"/>
      <c r="D330" s="785"/>
      <c r="E330" s="785"/>
      <c r="F330" s="785"/>
      <c r="G330" s="785"/>
      <c r="H330" s="785"/>
      <c r="I330" s="785"/>
      <c r="J330" s="785"/>
    </row>
    <row r="331" spans="1:10" s="68" customFormat="1" ht="12.6" customHeight="1">
      <c r="A331" s="785"/>
      <c r="B331" s="785"/>
      <c r="C331" s="785"/>
      <c r="D331" s="785"/>
      <c r="E331" s="785"/>
      <c r="F331" s="785"/>
      <c r="G331" s="785"/>
      <c r="H331" s="785"/>
      <c r="I331" s="785"/>
      <c r="J331" s="785"/>
    </row>
    <row r="332" spans="1:10" s="68" customFormat="1" ht="12.6" customHeight="1">
      <c r="A332" s="785"/>
      <c r="B332" s="785"/>
      <c r="C332" s="785"/>
      <c r="D332" s="785"/>
      <c r="E332" s="785"/>
      <c r="F332" s="785"/>
      <c r="G332" s="785"/>
      <c r="H332" s="785"/>
      <c r="I332" s="785"/>
      <c r="J332" s="785"/>
    </row>
    <row r="333" spans="1:10" s="68" customFormat="1" ht="12.6" customHeight="1">
      <c r="A333" s="785"/>
      <c r="B333" s="785"/>
      <c r="C333" s="785"/>
      <c r="D333" s="785"/>
      <c r="E333" s="785"/>
      <c r="F333" s="785"/>
      <c r="G333" s="785"/>
      <c r="H333" s="785"/>
      <c r="I333" s="785"/>
      <c r="J333" s="785"/>
    </row>
    <row r="334" spans="1:10" s="68" customFormat="1" ht="12.6" customHeight="1">
      <c r="A334" s="785"/>
      <c r="B334" s="785"/>
      <c r="C334" s="785"/>
      <c r="D334" s="785"/>
      <c r="E334" s="785"/>
      <c r="F334" s="785"/>
      <c r="G334" s="785"/>
      <c r="H334" s="785"/>
      <c r="I334" s="785"/>
      <c r="J334" s="785"/>
    </row>
    <row r="335" spans="1:10" s="68" customFormat="1" ht="12.6" customHeight="1">
      <c r="A335" s="785"/>
      <c r="B335" s="785"/>
      <c r="C335" s="785"/>
      <c r="D335" s="785"/>
      <c r="E335" s="785"/>
      <c r="F335" s="785"/>
      <c r="G335" s="785"/>
      <c r="H335" s="785"/>
      <c r="I335" s="785"/>
      <c r="J335" s="785"/>
    </row>
    <row r="336" spans="1:10" s="68" customFormat="1" ht="12.6" customHeight="1">
      <c r="A336" s="785"/>
      <c r="B336" s="785"/>
      <c r="C336" s="785"/>
      <c r="D336" s="785"/>
      <c r="E336" s="785"/>
      <c r="F336" s="785"/>
      <c r="G336" s="785"/>
      <c r="H336" s="785"/>
      <c r="I336" s="785"/>
      <c r="J336" s="785"/>
    </row>
    <row r="337" spans="1:10" s="68" customFormat="1" ht="12.6" customHeight="1">
      <c r="A337" s="785"/>
      <c r="B337" s="785"/>
      <c r="C337" s="785"/>
      <c r="D337" s="785"/>
      <c r="E337" s="785"/>
      <c r="F337" s="785"/>
      <c r="G337" s="785"/>
      <c r="H337" s="785"/>
      <c r="I337" s="785"/>
      <c r="J337" s="785"/>
    </row>
    <row r="338" spans="1:10" s="68" customFormat="1" ht="12.6" customHeight="1">
      <c r="A338" s="785"/>
      <c r="B338" s="785"/>
      <c r="C338" s="785"/>
      <c r="D338" s="785"/>
      <c r="E338" s="785"/>
      <c r="F338" s="785"/>
      <c r="G338" s="785"/>
      <c r="H338" s="785"/>
      <c r="I338" s="785"/>
      <c r="J338" s="785"/>
    </row>
    <row r="339" spans="1:10" s="68" customFormat="1" ht="12.6" customHeight="1">
      <c r="A339" s="785"/>
      <c r="B339" s="785"/>
      <c r="C339" s="785"/>
      <c r="D339" s="785"/>
      <c r="E339" s="785"/>
      <c r="F339" s="785"/>
      <c r="G339" s="785"/>
      <c r="H339" s="785"/>
      <c r="I339" s="785"/>
      <c r="J339" s="785"/>
    </row>
    <row r="340" spans="1:10" s="68" customFormat="1" ht="12.6" customHeight="1">
      <c r="A340" s="785"/>
      <c r="B340" s="785"/>
      <c r="C340" s="785"/>
      <c r="D340" s="785"/>
      <c r="E340" s="785"/>
      <c r="F340" s="785"/>
      <c r="G340" s="785"/>
      <c r="H340" s="785"/>
      <c r="I340" s="785"/>
      <c r="J340" s="785"/>
    </row>
    <row r="341" spans="1:10" s="68" customFormat="1" ht="12.6" customHeight="1">
      <c r="A341" s="785"/>
      <c r="B341" s="785"/>
      <c r="C341" s="785"/>
      <c r="D341" s="785"/>
      <c r="E341" s="785"/>
      <c r="F341" s="785"/>
      <c r="G341" s="785"/>
      <c r="H341" s="785"/>
      <c r="I341" s="785"/>
      <c r="J341" s="785"/>
    </row>
    <row r="342" spans="1:10" s="68" customFormat="1" ht="12.6" customHeight="1">
      <c r="A342" s="785"/>
      <c r="B342" s="785"/>
      <c r="C342" s="785"/>
      <c r="D342" s="785"/>
      <c r="E342" s="785"/>
      <c r="F342" s="785"/>
      <c r="G342" s="785"/>
      <c r="H342" s="785"/>
      <c r="I342" s="785"/>
      <c r="J342" s="785"/>
    </row>
    <row r="343" spans="1:10" s="68" customFormat="1" ht="12.6" customHeight="1">
      <c r="A343" s="785"/>
      <c r="B343" s="785"/>
      <c r="C343" s="785"/>
      <c r="D343" s="785"/>
      <c r="E343" s="785"/>
      <c r="F343" s="785"/>
      <c r="G343" s="785"/>
      <c r="H343" s="785"/>
      <c r="I343" s="785"/>
      <c r="J343" s="785"/>
    </row>
    <row r="344" spans="1:10" s="68" customFormat="1" ht="12.6" customHeight="1">
      <c r="A344" s="785"/>
      <c r="B344" s="785"/>
      <c r="C344" s="785"/>
      <c r="D344" s="785"/>
      <c r="E344" s="785"/>
      <c r="F344" s="785"/>
      <c r="G344" s="785"/>
      <c r="H344" s="785"/>
      <c r="I344" s="785"/>
      <c r="J344" s="785"/>
    </row>
    <row r="345" spans="1:10" s="68" customFormat="1" ht="12.6" customHeight="1">
      <c r="A345" s="785"/>
      <c r="B345" s="785"/>
      <c r="C345" s="785"/>
      <c r="D345" s="785"/>
      <c r="E345" s="785"/>
      <c r="F345" s="785"/>
      <c r="G345" s="785"/>
      <c r="H345" s="785"/>
      <c r="I345" s="785"/>
      <c r="J345" s="785"/>
    </row>
    <row r="346" spans="1:10" s="23" customFormat="1" ht="12.75" customHeight="1">
      <c r="A346" s="785"/>
      <c r="B346" s="785"/>
      <c r="C346" s="785"/>
      <c r="D346" s="785"/>
      <c r="E346" s="785"/>
      <c r="F346" s="785"/>
      <c r="G346" s="785"/>
      <c r="H346" s="785"/>
      <c r="I346" s="785"/>
      <c r="J346" s="785"/>
    </row>
    <row r="347" spans="1:10" s="70" customFormat="1" ht="23.1" customHeight="1">
      <c r="A347" s="1832" t="s">
        <v>692</v>
      </c>
      <c r="B347" s="1832"/>
      <c r="C347" s="1832"/>
      <c r="D347" s="1832"/>
      <c r="E347" s="1832"/>
      <c r="F347" s="1832"/>
      <c r="G347" s="1832"/>
      <c r="H347" s="1832"/>
      <c r="I347" s="1832"/>
      <c r="J347" s="1832"/>
    </row>
    <row r="348" spans="1:10" s="24" customFormat="1" ht="12.75" customHeight="1">
      <c r="A348" s="785"/>
      <c r="B348" s="785"/>
      <c r="C348" s="785"/>
      <c r="D348" s="785"/>
      <c r="E348" s="785"/>
      <c r="F348" s="785"/>
      <c r="G348" s="785"/>
      <c r="H348" s="785"/>
      <c r="I348" s="785"/>
      <c r="J348" s="785"/>
    </row>
    <row r="349" spans="1:10" s="24" customFormat="1" ht="22.5" customHeight="1">
      <c r="A349" s="187"/>
      <c r="B349" s="408"/>
      <c r="C349" s="408"/>
      <c r="D349" s="408"/>
      <c r="E349" s="408"/>
      <c r="F349" s="408"/>
      <c r="G349" s="408"/>
      <c r="H349" s="408"/>
      <c r="I349" s="408"/>
      <c r="J349" s="408"/>
    </row>
    <row r="350" spans="1:10" s="24" customFormat="1" ht="18.75" customHeight="1">
      <c r="A350" s="1815" t="s">
        <v>731</v>
      </c>
      <c r="B350" s="1815"/>
      <c r="C350" s="1815"/>
      <c r="D350" s="1815"/>
      <c r="E350" s="1815"/>
      <c r="F350" s="1815"/>
      <c r="G350" s="1815"/>
      <c r="H350" s="1815"/>
      <c r="I350" s="385"/>
      <c r="J350" s="385"/>
    </row>
    <row r="351" spans="1:10" s="24" customFormat="1" ht="12" customHeight="1">
      <c r="A351" s="771"/>
      <c r="B351" s="771"/>
      <c r="C351" s="771"/>
      <c r="D351" s="771"/>
      <c r="E351" s="771"/>
      <c r="F351" s="771"/>
      <c r="G351" s="771"/>
      <c r="H351" s="771"/>
      <c r="I351" s="385"/>
      <c r="J351" s="385"/>
    </row>
    <row r="352" spans="1:10" s="56" customFormat="1" ht="13.35" customHeight="1">
      <c r="A352" s="1831" t="s">
        <v>120</v>
      </c>
      <c r="B352" s="1831"/>
      <c r="C352" s="1831"/>
      <c r="D352" s="1831"/>
      <c r="E352" s="1831"/>
      <c r="F352" s="1831"/>
      <c r="G352" s="1831"/>
      <c r="H352" s="1831"/>
      <c r="I352" s="385"/>
      <c r="J352" s="385"/>
    </row>
    <row r="353" spans="1:10" s="29" customFormat="1" ht="11.25" customHeight="1">
      <c r="A353" s="641"/>
      <c r="B353" s="1482" t="s">
        <v>295</v>
      </c>
      <c r="C353" s="1483" t="s">
        <v>296</v>
      </c>
      <c r="D353" s="1483" t="s">
        <v>297</v>
      </c>
      <c r="E353" s="1483" t="s">
        <v>298</v>
      </c>
      <c r="F353" s="1483" t="s">
        <v>295</v>
      </c>
      <c r="G353" s="1483" t="s">
        <v>296</v>
      </c>
      <c r="H353" s="1483" t="s">
        <v>297</v>
      </c>
      <c r="I353" s="1483" t="s">
        <v>298</v>
      </c>
      <c r="J353" s="1483" t="s">
        <v>295</v>
      </c>
    </row>
    <row r="354" spans="1:10" s="29" customFormat="1" ht="11.1" customHeight="1">
      <c r="A354" s="213" t="s">
        <v>659</v>
      </c>
      <c r="B354" s="734" t="s">
        <v>300</v>
      </c>
      <c r="C354" s="714" t="s">
        <v>300</v>
      </c>
      <c r="D354" s="714" t="s">
        <v>270</v>
      </c>
      <c r="E354" s="714" t="s">
        <v>270</v>
      </c>
      <c r="F354" s="714" t="s">
        <v>270</v>
      </c>
      <c r="G354" s="714" t="s">
        <v>270</v>
      </c>
      <c r="H354" s="714" t="s">
        <v>271</v>
      </c>
      <c r="I354" s="714" t="s">
        <v>271</v>
      </c>
      <c r="J354" s="714" t="s">
        <v>271</v>
      </c>
    </row>
    <row r="355" spans="1:10" s="29" customFormat="1" ht="11.1" customHeight="1">
      <c r="A355" s="280" t="s">
        <v>672</v>
      </c>
      <c r="B355" s="787"/>
      <c r="C355" s="788"/>
      <c r="D355" s="788"/>
      <c r="E355" s="788"/>
      <c r="F355" s="788"/>
      <c r="G355" s="788"/>
      <c r="H355" s="788"/>
      <c r="I355" s="788"/>
      <c r="J355" s="788"/>
    </row>
    <row r="356" spans="1:10" s="29" customFormat="1" ht="11.1" customHeight="1">
      <c r="A356" s="808" t="s">
        <v>732</v>
      </c>
      <c r="B356" s="787">
        <v>29.78812961969</v>
      </c>
      <c r="C356" s="788">
        <v>33.313974392899993</v>
      </c>
      <c r="D356" s="788">
        <v>41.607413738879984</v>
      </c>
      <c r="E356" s="788">
        <v>80.596138438829996</v>
      </c>
      <c r="F356" s="788">
        <v>72.470431043630001</v>
      </c>
      <c r="G356" s="788">
        <v>55.855548443050019</v>
      </c>
      <c r="H356" s="788">
        <v>43.022726530460012</v>
      </c>
      <c r="I356" s="788">
        <v>38.351011452829994</v>
      </c>
      <c r="J356" s="788">
        <v>25.223671655720004</v>
      </c>
    </row>
    <row r="357" spans="1:10" s="29" customFormat="1" ht="11.1" customHeight="1">
      <c r="A357" s="808" t="s">
        <v>733</v>
      </c>
      <c r="B357" s="787">
        <v>7.908266199959904</v>
      </c>
      <c r="C357" s="788">
        <v>8.1094724621599994</v>
      </c>
      <c r="D357" s="788">
        <v>4.6175168306499987</v>
      </c>
      <c r="E357" s="788">
        <v>2.97145264714</v>
      </c>
      <c r="F357" s="788">
        <v>2.8289574773399999</v>
      </c>
      <c r="G357" s="788">
        <v>2.4966086491400001</v>
      </c>
      <c r="H357" s="788">
        <v>2.9941073779499998</v>
      </c>
      <c r="I357" s="788">
        <v>3.6976089258636149</v>
      </c>
      <c r="J357" s="788">
        <v>2.5697367240522953</v>
      </c>
    </row>
    <row r="358" spans="1:10" s="29" customFormat="1" ht="11.1" customHeight="1">
      <c r="A358" s="808" t="s">
        <v>734</v>
      </c>
      <c r="B358" s="787">
        <v>6.61553523163</v>
      </c>
      <c r="C358" s="788">
        <v>6.9248297087299999</v>
      </c>
      <c r="D358" s="788">
        <v>5.9443105690199998</v>
      </c>
      <c r="E358" s="788">
        <v>9.1947069303199989</v>
      </c>
      <c r="F358" s="788">
        <v>7.467959358439999</v>
      </c>
      <c r="G358" s="788">
        <v>5.4266661457299996</v>
      </c>
      <c r="H358" s="788">
        <v>4.6006008706300001</v>
      </c>
      <c r="I358" s="788">
        <v>4.06377819142</v>
      </c>
      <c r="J358" s="788">
        <v>3.3327011640200008</v>
      </c>
    </row>
    <row r="359" spans="1:10" s="23" customFormat="1" ht="12" customHeight="1">
      <c r="A359" s="1682" t="s">
        <v>488</v>
      </c>
      <c r="B359" s="789">
        <v>44.311931051279906</v>
      </c>
      <c r="C359" s="790">
        <v>48.348276563789994</v>
      </c>
      <c r="D359" s="790">
        <v>52.169241138549978</v>
      </c>
      <c r="E359" s="790">
        <v>92.762298016289989</v>
      </c>
      <c r="F359" s="790">
        <v>82.767347879409996</v>
      </c>
      <c r="G359" s="790">
        <v>63.778823237920022</v>
      </c>
      <c r="H359" s="790">
        <v>50.617434779040011</v>
      </c>
      <c r="I359" s="790">
        <v>46.112398570113605</v>
      </c>
      <c r="J359" s="790">
        <v>31.1261095437923</v>
      </c>
    </row>
    <row r="360" spans="1:10" s="29" customFormat="1" ht="11.1" customHeight="1">
      <c r="A360" s="280" t="s">
        <v>673</v>
      </c>
      <c r="B360" s="787"/>
      <c r="C360" s="788"/>
      <c r="D360" s="788"/>
      <c r="E360" s="788"/>
      <c r="F360" s="788"/>
      <c r="G360" s="788"/>
      <c r="H360" s="788"/>
      <c r="I360" s="788"/>
      <c r="J360" s="788"/>
    </row>
    <row r="361" spans="1:10" s="29" customFormat="1" ht="11.1" customHeight="1">
      <c r="A361" s="808" t="s">
        <v>732</v>
      </c>
      <c r="B361" s="787">
        <v>5.0071385143399985</v>
      </c>
      <c r="C361" s="788">
        <v>5.083636071099999</v>
      </c>
      <c r="D361" s="788">
        <v>6.5212026358400026</v>
      </c>
      <c r="E361" s="788">
        <v>10.092587783659997</v>
      </c>
      <c r="F361" s="788">
        <v>11.20059947565</v>
      </c>
      <c r="G361" s="788">
        <v>9.1702372870499964</v>
      </c>
      <c r="H361" s="788">
        <v>7.2927545908399996</v>
      </c>
      <c r="I361" s="788">
        <v>12.803806969589999</v>
      </c>
      <c r="J361" s="788">
        <v>10.534420781250001</v>
      </c>
    </row>
    <row r="362" spans="1:10" s="29" customFormat="1" ht="11.1" customHeight="1">
      <c r="A362" s="808" t="s">
        <v>733</v>
      </c>
      <c r="B362" s="787">
        <v>6.2311190226156468</v>
      </c>
      <c r="C362" s="788">
        <v>7.1039787996799992</v>
      </c>
      <c r="D362" s="788">
        <v>8.9544347620941682</v>
      </c>
      <c r="E362" s="788">
        <v>8.8134961858169945</v>
      </c>
      <c r="F362" s="788">
        <v>8.0283338034587874</v>
      </c>
      <c r="G362" s="788">
        <v>6.3118681689100011</v>
      </c>
      <c r="H362" s="788">
        <v>6.2243809892400002</v>
      </c>
      <c r="I362" s="788">
        <v>4.8801365957800007</v>
      </c>
      <c r="J362" s="788">
        <v>6.8320245516</v>
      </c>
    </row>
    <row r="363" spans="1:10" s="29" customFormat="1" ht="11.1" customHeight="1">
      <c r="A363" s="808" t="s">
        <v>734</v>
      </c>
      <c r="B363" s="787">
        <v>7.121022298539871</v>
      </c>
      <c r="C363" s="788">
        <v>5.9932403430500019</v>
      </c>
      <c r="D363" s="788">
        <v>5.6138704306299996</v>
      </c>
      <c r="E363" s="788">
        <v>5.5854501984490206</v>
      </c>
      <c r="F363" s="788">
        <v>5.3031844695000006</v>
      </c>
      <c r="G363" s="788">
        <v>7.2668005946600021</v>
      </c>
      <c r="H363" s="788">
        <v>9.7271398208499971</v>
      </c>
      <c r="I363" s="788">
        <v>9.1123543850474249</v>
      </c>
      <c r="J363" s="788">
        <v>9.2153510405769534</v>
      </c>
    </row>
    <row r="364" spans="1:10" s="23" customFormat="1" ht="12" customHeight="1">
      <c r="A364" s="1682" t="s">
        <v>488</v>
      </c>
      <c r="B364" s="789">
        <v>18.359279835495517</v>
      </c>
      <c r="C364" s="790">
        <v>18.18085521383</v>
      </c>
      <c r="D364" s="790">
        <v>21.089507828564173</v>
      </c>
      <c r="E364" s="790">
        <v>24.491534167926012</v>
      </c>
      <c r="F364" s="790">
        <v>24.532117748608787</v>
      </c>
      <c r="G364" s="790">
        <v>22.74890605062</v>
      </c>
      <c r="H364" s="790">
        <v>23.244275400929997</v>
      </c>
      <c r="I364" s="790">
        <v>26.796297950417426</v>
      </c>
      <c r="J364" s="790">
        <v>26.581796373426954</v>
      </c>
    </row>
    <row r="365" spans="1:10" s="29" customFormat="1" ht="11.1" customHeight="1">
      <c r="A365" s="280" t="s">
        <v>674</v>
      </c>
      <c r="B365" s="787"/>
      <c r="C365" s="788"/>
      <c r="D365" s="788"/>
      <c r="E365" s="788"/>
      <c r="F365" s="788"/>
      <c r="G365" s="788"/>
      <c r="H365" s="788"/>
      <c r="I365" s="788"/>
      <c r="J365" s="788"/>
    </row>
    <row r="366" spans="1:10" s="29" customFormat="1" ht="11.1" customHeight="1">
      <c r="A366" s="808" t="s">
        <v>732</v>
      </c>
      <c r="B366" s="787">
        <v>0.19353500114526573</v>
      </c>
      <c r="C366" s="788">
        <v>0.23103532899999998</v>
      </c>
      <c r="D366" s="788">
        <v>0.25877719480000005</v>
      </c>
      <c r="E366" s="788">
        <v>1.3488410300000002E-2</v>
      </c>
      <c r="F366" s="788">
        <v>5.6262589369999998E-2</v>
      </c>
      <c r="G366" s="788">
        <v>0.37792428887999996</v>
      </c>
      <c r="H366" s="788">
        <v>0.79171433643</v>
      </c>
      <c r="I366" s="788">
        <v>1.57360056512</v>
      </c>
      <c r="J366" s="788">
        <v>1.4559711526700003</v>
      </c>
    </row>
    <row r="367" spans="1:10" s="29" customFormat="1" ht="11.1" customHeight="1">
      <c r="A367" s="808" t="s">
        <v>733</v>
      </c>
      <c r="B367" s="787">
        <v>5.0194160094200004</v>
      </c>
      <c r="C367" s="788">
        <v>4.7897359370400006</v>
      </c>
      <c r="D367" s="788">
        <v>2.9962682967738119</v>
      </c>
      <c r="E367" s="788">
        <v>3.380483984581256</v>
      </c>
      <c r="F367" s="788">
        <v>3.9755657888619305</v>
      </c>
      <c r="G367" s="788">
        <v>4.341649118757795</v>
      </c>
      <c r="H367" s="788">
        <v>3.7437874096896655</v>
      </c>
      <c r="I367" s="788">
        <v>5.4042113625383505</v>
      </c>
      <c r="J367" s="788">
        <v>5.3554336240048732</v>
      </c>
    </row>
    <row r="368" spans="1:10" s="29" customFormat="1" ht="11.1" customHeight="1">
      <c r="A368" s="808" t="s">
        <v>734</v>
      </c>
      <c r="B368" s="787">
        <v>0.43361095488618695</v>
      </c>
      <c r="C368" s="788">
        <v>2.0129567723899999</v>
      </c>
      <c r="D368" s="788">
        <v>2.2873659692299997</v>
      </c>
      <c r="E368" s="788">
        <v>3.8835328443399999</v>
      </c>
      <c r="F368" s="788">
        <v>3.8261643831613226</v>
      </c>
      <c r="G368" s="788">
        <v>1.8555590219700002</v>
      </c>
      <c r="H368" s="788">
        <v>2.1679545939979592</v>
      </c>
      <c r="I368" s="788">
        <v>2.5243680963691189</v>
      </c>
      <c r="J368" s="788">
        <v>2.718654896269868</v>
      </c>
    </row>
    <row r="369" spans="1:10" s="23" customFormat="1" ht="12" customHeight="1">
      <c r="A369" s="1682" t="s">
        <v>488</v>
      </c>
      <c r="B369" s="789">
        <v>5.6465619654514532</v>
      </c>
      <c r="C369" s="790">
        <v>7.0337280384300005</v>
      </c>
      <c r="D369" s="790">
        <v>5.5424114608038115</v>
      </c>
      <c r="E369" s="790">
        <v>7.2775052392212558</v>
      </c>
      <c r="F369" s="790">
        <v>7.8579927613932528</v>
      </c>
      <c r="G369" s="790">
        <v>6.5751324296077955</v>
      </c>
      <c r="H369" s="790">
        <v>6.7034563401176248</v>
      </c>
      <c r="I369" s="790">
        <v>9.5021800240274708</v>
      </c>
      <c r="J369" s="790">
        <v>9.5300596729447413</v>
      </c>
    </row>
    <row r="370" spans="1:10" s="29" customFormat="1" ht="11.1" customHeight="1">
      <c r="A370" s="280" t="s">
        <v>675</v>
      </c>
      <c r="B370" s="787"/>
      <c r="C370" s="788"/>
      <c r="D370" s="788"/>
      <c r="E370" s="788"/>
      <c r="F370" s="788"/>
      <c r="G370" s="788"/>
      <c r="H370" s="788"/>
      <c r="I370" s="788"/>
      <c r="J370" s="788"/>
    </row>
    <row r="371" spans="1:10" s="29" customFormat="1" ht="11.1" customHeight="1">
      <c r="A371" s="808" t="s">
        <v>732</v>
      </c>
      <c r="B371" s="787">
        <v>4.5242154009337097E-3</v>
      </c>
      <c r="C371" s="788">
        <v>1.5448788830000001E-2</v>
      </c>
      <c r="D371" s="788">
        <v>7.211631654568635E-3</v>
      </c>
      <c r="E371" s="788">
        <v>6.4716416300000012E-3</v>
      </c>
      <c r="F371" s="788">
        <v>2.1361179999999998E-3</v>
      </c>
      <c r="G371" s="788">
        <v>1.6114996299999998E-3</v>
      </c>
      <c r="H371" s="788">
        <v>3.4093999999994413E-7</v>
      </c>
      <c r="I371" s="788">
        <v>3.3333999999985097E-7</v>
      </c>
      <c r="J371" s="788">
        <v>1.7085082799999998E-3</v>
      </c>
    </row>
    <row r="372" spans="1:10" s="29" customFormat="1" ht="11.1" customHeight="1">
      <c r="A372" s="808" t="s">
        <v>733</v>
      </c>
      <c r="B372" s="787">
        <v>6.6540464910048076</v>
      </c>
      <c r="C372" s="788">
        <v>6.68376222815</v>
      </c>
      <c r="D372" s="788">
        <v>9.6129999704400007</v>
      </c>
      <c r="E372" s="788">
        <v>10.480623285504306</v>
      </c>
      <c r="F372" s="788">
        <v>9.3616945932699913</v>
      </c>
      <c r="G372" s="788">
        <v>8.5990352964800003</v>
      </c>
      <c r="H372" s="788">
        <v>10.671307794930001</v>
      </c>
      <c r="I372" s="788">
        <v>10.10463897941</v>
      </c>
      <c r="J372" s="788">
        <v>10.23090349616</v>
      </c>
    </row>
    <row r="373" spans="1:10" s="29" customFormat="1" ht="11.1" customHeight="1">
      <c r="A373" s="808" t="s">
        <v>734</v>
      </c>
      <c r="B373" s="787">
        <v>0.37915969793869675</v>
      </c>
      <c r="C373" s="788">
        <v>0.67616694145999989</v>
      </c>
      <c r="D373" s="788">
        <v>0.62974636657078054</v>
      </c>
      <c r="E373" s="788">
        <v>8.7696744970000018E-2</v>
      </c>
      <c r="F373" s="788">
        <v>0.14159297260999998</v>
      </c>
      <c r="G373" s="788">
        <v>0.38349791266832811</v>
      </c>
      <c r="H373" s="788">
        <v>7.6908603879999982E-2</v>
      </c>
      <c r="I373" s="788">
        <v>0.48386370657</v>
      </c>
      <c r="J373" s="788">
        <v>0.20896709621999998</v>
      </c>
    </row>
    <row r="374" spans="1:10" s="23" customFormat="1" ht="12" customHeight="1">
      <c r="A374" s="1682" t="s">
        <v>488</v>
      </c>
      <c r="B374" s="789">
        <v>7.0377304043444378</v>
      </c>
      <c r="C374" s="790">
        <v>7.3753779584399997</v>
      </c>
      <c r="D374" s="790">
        <v>10.249957968665349</v>
      </c>
      <c r="E374" s="790">
        <v>10.574791672104306</v>
      </c>
      <c r="F374" s="790">
        <v>9.5054236838799913</v>
      </c>
      <c r="G374" s="790">
        <v>8.984144708778329</v>
      </c>
      <c r="H374" s="790">
        <v>10.748216739750001</v>
      </c>
      <c r="I374" s="790">
        <v>10.588503019319999</v>
      </c>
      <c r="J374" s="790">
        <v>10.44157910066</v>
      </c>
    </row>
    <row r="375" spans="1:10" s="58" customFormat="1" ht="12" customHeight="1">
      <c r="A375" s="1684" t="s">
        <v>735</v>
      </c>
      <c r="B375" s="798">
        <v>75.355503256571325</v>
      </c>
      <c r="C375" s="809">
        <v>80.938237774489991</v>
      </c>
      <c r="D375" s="809">
        <v>89.051118396583291</v>
      </c>
      <c r="E375" s="809">
        <v>135.10612909554158</v>
      </c>
      <c r="F375" s="809">
        <v>124.66288207329202</v>
      </c>
      <c r="G375" s="809">
        <v>102.08700642692615</v>
      </c>
      <c r="H375" s="809">
        <v>91.313383259837636</v>
      </c>
      <c r="I375" s="809">
        <v>92.999379563878506</v>
      </c>
      <c r="J375" s="809">
        <v>77.679544690824002</v>
      </c>
    </row>
    <row r="376" spans="1:10" s="77" customFormat="1" ht="7.35" customHeight="1">
      <c r="A376" s="444"/>
      <c r="B376" s="444"/>
      <c r="C376" s="444"/>
      <c r="D376" s="444"/>
      <c r="E376" s="444"/>
      <c r="F376" s="444"/>
      <c r="G376" s="444"/>
      <c r="H376" s="444"/>
      <c r="I376" s="444"/>
      <c r="J376" s="444"/>
    </row>
    <row r="377" spans="1:10" s="70" customFormat="1" ht="21.6" customHeight="1">
      <c r="A377" s="1832" t="s">
        <v>692</v>
      </c>
      <c r="B377" s="1832"/>
      <c r="C377" s="1832"/>
      <c r="D377" s="1832"/>
      <c r="E377" s="1832"/>
      <c r="F377" s="1832"/>
      <c r="G377" s="1832"/>
      <c r="H377" s="1832"/>
      <c r="I377" s="1832"/>
      <c r="J377" s="1832"/>
    </row>
    <row r="378" spans="1:10" s="77" customFormat="1" ht="22.5" customHeight="1">
      <c r="A378" s="281"/>
      <c r="B378" s="764"/>
      <c r="C378" s="764"/>
      <c r="D378" s="764"/>
      <c r="E378" s="764"/>
      <c r="F378" s="764"/>
      <c r="G378" s="764"/>
      <c r="H378" s="764"/>
      <c r="I378" s="444"/>
      <c r="J378" s="444"/>
    </row>
    <row r="379" spans="1:10" s="24" customFormat="1" ht="18.75" customHeight="1">
      <c r="A379" s="1815" t="s">
        <v>736</v>
      </c>
      <c r="B379" s="1815"/>
      <c r="C379" s="1815"/>
      <c r="D379" s="1815"/>
      <c r="E379" s="1815"/>
      <c r="F379" s="1815"/>
      <c r="G379" s="1815"/>
      <c r="H379" s="1815"/>
      <c r="I379" s="385"/>
      <c r="J379" s="385"/>
    </row>
    <row r="380" spans="1:10" s="72" customFormat="1" ht="12" customHeight="1">
      <c r="A380" s="831"/>
      <c r="B380" s="831"/>
      <c r="C380" s="831"/>
      <c r="D380" s="831"/>
      <c r="E380" s="831"/>
      <c r="F380" s="831"/>
      <c r="G380" s="831"/>
      <c r="H380" s="831"/>
      <c r="I380" s="386"/>
      <c r="J380" s="386"/>
    </row>
    <row r="381" spans="1:10" s="72" customFormat="1" ht="24" customHeight="1">
      <c r="A381" s="832"/>
      <c r="B381" s="832"/>
      <c r="C381" s="1833" t="s">
        <v>737</v>
      </c>
      <c r="D381" s="1834"/>
      <c r="E381" s="1834"/>
      <c r="F381" s="1835"/>
      <c r="G381" s="1833" t="s">
        <v>738</v>
      </c>
      <c r="H381" s="1834"/>
      <c r="I381" s="1834"/>
      <c r="J381" s="1835"/>
    </row>
    <row r="382" spans="1:10" s="72" customFormat="1" ht="12" customHeight="1">
      <c r="A382" s="833" t="s">
        <v>739</v>
      </c>
      <c r="B382" s="832"/>
      <c r="C382" s="1836" t="s">
        <v>740</v>
      </c>
      <c r="D382" s="1837"/>
      <c r="E382" s="1836" t="s">
        <v>741</v>
      </c>
      <c r="F382" s="1837"/>
      <c r="G382" s="1838" t="s">
        <v>742</v>
      </c>
      <c r="H382" s="1839"/>
      <c r="I382" s="1836" t="s">
        <v>743</v>
      </c>
      <c r="J382" s="1837"/>
    </row>
    <row r="383" spans="1:10" s="72" customFormat="1" ht="12" customHeight="1">
      <c r="A383" s="834">
        <v>1</v>
      </c>
      <c r="B383" s="1504"/>
      <c r="C383" s="1840">
        <v>0.01</v>
      </c>
      <c r="D383" s="1841"/>
      <c r="E383" s="1840">
        <v>0.1</v>
      </c>
      <c r="F383" s="1841"/>
      <c r="G383" s="1842" t="s">
        <v>744</v>
      </c>
      <c r="H383" s="1843"/>
      <c r="I383" s="1842" t="s">
        <v>745</v>
      </c>
      <c r="J383" s="1843"/>
    </row>
    <row r="384" spans="1:10" s="72" customFormat="1" ht="12" customHeight="1">
      <c r="A384" s="835">
        <v>2</v>
      </c>
      <c r="B384" s="836"/>
      <c r="C384" s="1844">
        <v>0.1</v>
      </c>
      <c r="D384" s="1845"/>
      <c r="E384" s="1844">
        <v>0.25</v>
      </c>
      <c r="F384" s="1845"/>
      <c r="G384" s="1846" t="s">
        <v>746</v>
      </c>
      <c r="H384" s="1847"/>
      <c r="I384" s="1846" t="s">
        <v>747</v>
      </c>
      <c r="J384" s="1847"/>
    </row>
    <row r="385" spans="1:10" s="72" customFormat="1" ht="12" customHeight="1">
      <c r="A385" s="835">
        <v>3</v>
      </c>
      <c r="B385" s="836"/>
      <c r="C385" s="1844">
        <v>0.25</v>
      </c>
      <c r="D385" s="1845"/>
      <c r="E385" s="1844">
        <v>0.5</v>
      </c>
      <c r="F385" s="1845"/>
      <c r="G385" s="1846" t="s">
        <v>748</v>
      </c>
      <c r="H385" s="1847"/>
      <c r="I385" s="1846" t="s">
        <v>749</v>
      </c>
      <c r="J385" s="1847"/>
    </row>
    <row r="386" spans="1:10" s="72" customFormat="1" ht="12" customHeight="1">
      <c r="A386" s="835">
        <v>4</v>
      </c>
      <c r="B386" s="836"/>
      <c r="C386" s="1844">
        <v>0.5</v>
      </c>
      <c r="D386" s="1845"/>
      <c r="E386" s="1844">
        <v>0.75</v>
      </c>
      <c r="F386" s="1845"/>
      <c r="G386" s="1846" t="s">
        <v>750</v>
      </c>
      <c r="H386" s="1847"/>
      <c r="I386" s="1846" t="s">
        <v>751</v>
      </c>
      <c r="J386" s="1847"/>
    </row>
    <row r="387" spans="1:10" s="72" customFormat="1" ht="12" customHeight="1">
      <c r="A387" s="835">
        <v>5</v>
      </c>
      <c r="B387" s="836"/>
      <c r="C387" s="1844">
        <v>0.75</v>
      </c>
      <c r="D387" s="1845"/>
      <c r="E387" s="1844">
        <v>1.25</v>
      </c>
      <c r="F387" s="1845"/>
      <c r="G387" s="1846" t="s">
        <v>752</v>
      </c>
      <c r="H387" s="1847"/>
      <c r="I387" s="1846" t="s">
        <v>753</v>
      </c>
      <c r="J387" s="1847"/>
    </row>
    <row r="388" spans="1:10" s="72" customFormat="1" ht="12" customHeight="1">
      <c r="A388" s="835">
        <v>6</v>
      </c>
      <c r="B388" s="836"/>
      <c r="C388" s="1844">
        <v>1.25</v>
      </c>
      <c r="D388" s="1845"/>
      <c r="E388" s="1844">
        <v>2</v>
      </c>
      <c r="F388" s="1845"/>
      <c r="G388" s="1846"/>
      <c r="H388" s="1847"/>
      <c r="I388" s="1846"/>
      <c r="J388" s="1847"/>
    </row>
    <row r="389" spans="1:10" s="72" customFormat="1" ht="12" customHeight="1">
      <c r="A389" s="835">
        <v>7</v>
      </c>
      <c r="B389" s="836"/>
      <c r="C389" s="1844">
        <v>2</v>
      </c>
      <c r="D389" s="1845"/>
      <c r="E389" s="1844">
        <v>3</v>
      </c>
      <c r="F389" s="1845"/>
      <c r="G389" s="1846" t="s">
        <v>754</v>
      </c>
      <c r="H389" s="1847"/>
      <c r="I389" s="1846" t="s">
        <v>755</v>
      </c>
      <c r="J389" s="1847"/>
    </row>
    <row r="390" spans="1:10" s="72" customFormat="1" ht="12" customHeight="1">
      <c r="A390" s="835">
        <v>8</v>
      </c>
      <c r="B390" s="836"/>
      <c r="C390" s="1844">
        <v>3</v>
      </c>
      <c r="D390" s="1845"/>
      <c r="E390" s="1844">
        <v>5</v>
      </c>
      <c r="F390" s="1845"/>
      <c r="G390" s="1846" t="s">
        <v>756</v>
      </c>
      <c r="H390" s="1847"/>
      <c r="I390" s="1846" t="s">
        <v>757</v>
      </c>
      <c r="J390" s="1847"/>
    </row>
    <row r="391" spans="1:10" s="72" customFormat="1" ht="12" customHeight="1">
      <c r="A391" s="835">
        <v>9</v>
      </c>
      <c r="B391" s="836"/>
      <c r="C391" s="1844">
        <v>5</v>
      </c>
      <c r="D391" s="1845"/>
      <c r="E391" s="1844">
        <v>8</v>
      </c>
      <c r="F391" s="1845"/>
      <c r="G391" s="1846" t="s">
        <v>758</v>
      </c>
      <c r="H391" s="1847"/>
      <c r="I391" s="1846" t="s">
        <v>759</v>
      </c>
      <c r="J391" s="1847"/>
    </row>
    <row r="392" spans="1:10" s="73" customFormat="1" ht="12" customHeight="1">
      <c r="A392" s="837">
        <v>10</v>
      </c>
      <c r="B392" s="838"/>
      <c r="C392" s="1849">
        <v>8</v>
      </c>
      <c r="D392" s="1850"/>
      <c r="E392" s="1851" t="s">
        <v>760</v>
      </c>
      <c r="F392" s="1852"/>
      <c r="G392" s="1853" t="s">
        <v>761</v>
      </c>
      <c r="H392" s="1854"/>
      <c r="I392" s="1853" t="s">
        <v>762</v>
      </c>
      <c r="J392" s="1854"/>
    </row>
    <row r="393" spans="1:10" s="73" customFormat="1" ht="12.75" customHeight="1">
      <c r="A393" s="839"/>
      <c r="B393" s="839"/>
      <c r="C393" s="839"/>
      <c r="D393" s="840"/>
      <c r="E393" s="840"/>
      <c r="F393" s="839"/>
      <c r="G393" s="839"/>
      <c r="H393" s="840"/>
      <c r="I393" s="839"/>
      <c r="J393" s="839"/>
    </row>
    <row r="394" spans="1:10" s="23" customFormat="1" ht="12" customHeight="1">
      <c r="A394" s="1848" t="s">
        <v>763</v>
      </c>
      <c r="B394" s="1848"/>
      <c r="C394" s="1848"/>
      <c r="D394" s="1848"/>
      <c r="E394" s="1848"/>
      <c r="F394" s="1848"/>
      <c r="G394" s="1848"/>
      <c r="H394" s="1848"/>
      <c r="I394" s="839"/>
      <c r="J394" s="839"/>
    </row>
    <row r="395" spans="1:10" s="23" customFormat="1" ht="12" customHeight="1"/>
    <row r="396" spans="1:10" s="23" customFormat="1" ht="12" customHeight="1"/>
    <row r="397" spans="1:10" s="23" customFormat="1" ht="12" customHeight="1"/>
    <row r="398" spans="1:10" s="23" customFormat="1" ht="12" customHeight="1"/>
    <row r="399" spans="1:10" s="23" customFormat="1" ht="12" customHeight="1"/>
    <row r="400" spans="1:10" s="23" customFormat="1" ht="12" customHeight="1"/>
    <row r="401" spans="1:11" s="23" customFormat="1" ht="12" customHeight="1"/>
    <row r="402" spans="1:11" s="23" customFormat="1" ht="12" customHeight="1"/>
    <row r="403" spans="1:11" s="23" customFormat="1" ht="12" customHeight="1"/>
    <row r="404" spans="1:11" s="23" customFormat="1" ht="12" customHeight="1"/>
    <row r="405" spans="1:11" s="23" customFormat="1" ht="12" customHeight="1"/>
    <row r="406" spans="1:11" s="23" customFormat="1" ht="12" customHeight="1"/>
    <row r="407" spans="1:11" s="23" customFormat="1" ht="12" customHeight="1"/>
    <row r="408" spans="1:11" s="23" customFormat="1" ht="12" customHeight="1"/>
    <row r="409" spans="1:11" s="23" customFormat="1" ht="12" customHeight="1">
      <c r="A409" s="74">
        <v>6</v>
      </c>
    </row>
    <row r="410" spans="1:11" s="75" customFormat="1" ht="15.6" hidden="1" customHeight="1">
      <c r="A410" s="210" t="s">
        <v>764</v>
      </c>
      <c r="B410" s="282" t="s">
        <v>765</v>
      </c>
      <c r="C410" s="282" t="s">
        <v>766</v>
      </c>
      <c r="D410" s="282" t="s">
        <v>767</v>
      </c>
      <c r="E410" s="282" t="s">
        <v>768</v>
      </c>
      <c r="F410" s="282" t="s">
        <v>769</v>
      </c>
      <c r="G410" s="282" t="s">
        <v>770</v>
      </c>
      <c r="H410" s="282" t="s">
        <v>771</v>
      </c>
      <c r="I410" s="282" t="s">
        <v>772</v>
      </c>
      <c r="J410" s="282" t="s">
        <v>773</v>
      </c>
      <c r="K410" s="283"/>
    </row>
    <row r="411" spans="1:11" s="76" customFormat="1" ht="11.25" customHeight="1">
      <c r="A411" s="74">
        <v>5</v>
      </c>
      <c r="B411" s="284"/>
      <c r="C411" s="285"/>
      <c r="D411" s="284"/>
      <c r="E411" s="286"/>
      <c r="F411" s="284"/>
      <c r="G411" s="285"/>
    </row>
    <row r="412" spans="1:11" s="76" customFormat="1" ht="19.5" customHeight="1">
      <c r="A412" s="284"/>
      <c r="B412" s="284"/>
      <c r="C412" s="285"/>
      <c r="D412" s="284"/>
      <c r="E412" s="286"/>
      <c r="F412" s="284"/>
      <c r="G412" s="285"/>
    </row>
  </sheetData>
  <sheetProtection formatCells="0" insertRows="0" deleteRows="0"/>
  <mergeCells count="79">
    <mergeCell ref="A394:H394"/>
    <mergeCell ref="C391:D391"/>
    <mergeCell ref="E391:F391"/>
    <mergeCell ref="G391:H391"/>
    <mergeCell ref="I391:J391"/>
    <mergeCell ref="C392:D392"/>
    <mergeCell ref="E392:F392"/>
    <mergeCell ref="G392:H392"/>
    <mergeCell ref="I392:J392"/>
    <mergeCell ref="C389:D389"/>
    <mergeCell ref="E389:F389"/>
    <mergeCell ref="G389:H389"/>
    <mergeCell ref="I389:J389"/>
    <mergeCell ref="C390:D390"/>
    <mergeCell ref="E390:F390"/>
    <mergeCell ref="G390:H390"/>
    <mergeCell ref="I390:J390"/>
    <mergeCell ref="C387:D387"/>
    <mergeCell ref="E387:F387"/>
    <mergeCell ref="G387:H387"/>
    <mergeCell ref="I387:J387"/>
    <mergeCell ref="C388:D388"/>
    <mergeCell ref="E388:F388"/>
    <mergeCell ref="G388:H388"/>
    <mergeCell ref="I388:J388"/>
    <mergeCell ref="C385:D385"/>
    <mergeCell ref="E385:F385"/>
    <mergeCell ref="G385:H385"/>
    <mergeCell ref="I385:J385"/>
    <mergeCell ref="C386:D386"/>
    <mergeCell ref="E386:F386"/>
    <mergeCell ref="G386:H386"/>
    <mergeCell ref="I386:J386"/>
    <mergeCell ref="C383:D383"/>
    <mergeCell ref="E383:F383"/>
    <mergeCell ref="G383:H383"/>
    <mergeCell ref="I383:J383"/>
    <mergeCell ref="C384:D384"/>
    <mergeCell ref="E384:F384"/>
    <mergeCell ref="G384:H384"/>
    <mergeCell ref="I384:J384"/>
    <mergeCell ref="A377:J377"/>
    <mergeCell ref="A379:H379"/>
    <mergeCell ref="C381:F381"/>
    <mergeCell ref="G381:J381"/>
    <mergeCell ref="C382:D382"/>
    <mergeCell ref="E382:F382"/>
    <mergeCell ref="G382:H382"/>
    <mergeCell ref="I382:J382"/>
    <mergeCell ref="A352:H352"/>
    <mergeCell ref="A244:J244"/>
    <mergeCell ref="A267:J267"/>
    <mergeCell ref="A270:H270"/>
    <mergeCell ref="A272:H272"/>
    <mergeCell ref="A301:J301"/>
    <mergeCell ref="A304:H304"/>
    <mergeCell ref="A306:H306"/>
    <mergeCell ref="A323:J323"/>
    <mergeCell ref="A324:J324"/>
    <mergeCell ref="A347:J347"/>
    <mergeCell ref="A350:H350"/>
    <mergeCell ref="A243:J243"/>
    <mergeCell ref="A54:J54"/>
    <mergeCell ref="A56:B56"/>
    <mergeCell ref="A79:H79"/>
    <mergeCell ref="A133:J133"/>
    <mergeCell ref="A136:H136"/>
    <mergeCell ref="A138:H138"/>
    <mergeCell ref="A183:J183"/>
    <mergeCell ref="A186:H186"/>
    <mergeCell ref="A188:H188"/>
    <mergeCell ref="A222:H222"/>
    <mergeCell ref="A224:H224"/>
    <mergeCell ref="A52:J52"/>
    <mergeCell ref="A2:H2"/>
    <mergeCell ref="A5:J5"/>
    <mergeCell ref="A6:J6"/>
    <mergeCell ref="A31:J31"/>
    <mergeCell ref="A34:H3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8" manualBreakCount="8">
    <brk id="32" max="9" man="1"/>
    <brk id="77" max="9" man="1"/>
    <brk id="134" max="9" man="1"/>
    <brk id="184" max="9" man="1"/>
    <brk id="220" max="9" man="1"/>
    <brk id="268" max="9" man="1"/>
    <brk id="302" max="9" man="1"/>
    <brk id="348"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59765625" defaultRowHeight="13.8"/>
  <cols>
    <col min="1" max="1" width="20" customWidth="1"/>
    <col min="2" max="12" width="5.69921875" customWidth="1"/>
  </cols>
  <sheetData>
    <row r="1" spans="1:12" s="23" customFormat="1" ht="22.5" customHeight="1">
      <c r="A1" s="187"/>
      <c r="B1" s="408"/>
      <c r="C1" s="408"/>
      <c r="D1" s="408"/>
      <c r="E1" s="408"/>
      <c r="F1" s="408"/>
      <c r="G1" s="408"/>
      <c r="H1" s="408"/>
      <c r="I1" s="408"/>
      <c r="J1" s="408"/>
      <c r="K1" s="408"/>
      <c r="L1" s="408"/>
    </row>
    <row r="2" spans="1:12" s="24" customFormat="1" ht="18.75" customHeight="1">
      <c r="A2" s="409" t="s">
        <v>774</v>
      </c>
      <c r="B2" s="385"/>
      <c r="C2" s="385"/>
      <c r="D2" s="385"/>
      <c r="E2" s="385"/>
      <c r="F2" s="385"/>
      <c r="G2" s="385"/>
      <c r="H2" s="385"/>
      <c r="I2" s="385"/>
      <c r="J2" s="385"/>
      <c r="K2" s="385"/>
      <c r="L2" s="385"/>
    </row>
    <row r="3" spans="1:12" s="25" customFormat="1" ht="12" customHeight="1">
      <c r="A3" s="1855"/>
      <c r="B3" s="1855"/>
      <c r="C3" s="1855"/>
      <c r="D3" s="1855"/>
      <c r="E3" s="1855"/>
      <c r="F3" s="1855"/>
      <c r="G3" s="1855"/>
      <c r="H3" s="1855"/>
      <c r="I3" s="1855"/>
      <c r="J3" s="1855"/>
      <c r="K3" s="1855"/>
      <c r="L3" s="1855"/>
    </row>
    <row r="4" spans="1:12" s="78" customFormat="1" ht="29.25" customHeight="1">
      <c r="A4" s="1856" t="s">
        <v>775</v>
      </c>
      <c r="B4" s="1856"/>
      <c r="C4" s="1856"/>
      <c r="D4" s="1856"/>
      <c r="E4" s="1856"/>
      <c r="F4" s="1856"/>
      <c r="G4" s="1856"/>
      <c r="H4" s="1856"/>
      <c r="I4" s="1856"/>
      <c r="J4" s="1856"/>
      <c r="K4" s="1856"/>
      <c r="L4" s="1856"/>
    </row>
    <row r="5" spans="1:12" s="155" customFormat="1" ht="9" customHeight="1">
      <c r="A5" s="254"/>
      <c r="B5" s="841"/>
      <c r="C5" s="841"/>
      <c r="D5" s="841"/>
      <c r="E5" s="841"/>
      <c r="F5" s="841"/>
      <c r="G5" s="1857" t="s">
        <v>300</v>
      </c>
      <c r="H5" s="1858"/>
      <c r="I5" s="1857" t="s">
        <v>270</v>
      </c>
      <c r="J5" s="1858"/>
      <c r="K5" s="1857" t="s">
        <v>271</v>
      </c>
      <c r="L5" s="1858"/>
    </row>
    <row r="6" spans="1:12" s="62" customFormat="1" ht="9" customHeight="1">
      <c r="A6" s="255"/>
      <c r="B6" s="255"/>
      <c r="G6" s="1505" t="s">
        <v>776</v>
      </c>
      <c r="H6" s="1505" t="s">
        <v>777</v>
      </c>
      <c r="I6" s="1505" t="s">
        <v>776</v>
      </c>
      <c r="J6" s="1505" t="s">
        <v>777</v>
      </c>
      <c r="K6" s="1505" t="s">
        <v>776</v>
      </c>
      <c r="L6" s="1505" t="s">
        <v>777</v>
      </c>
    </row>
    <row r="7" spans="1:12" s="62" customFormat="1" ht="9" customHeight="1">
      <c r="A7" s="255"/>
      <c r="B7" s="255"/>
      <c r="G7" s="1716" t="s">
        <v>778</v>
      </c>
      <c r="H7" s="1716" t="s">
        <v>779</v>
      </c>
      <c r="I7" s="1716" t="s">
        <v>778</v>
      </c>
      <c r="J7" s="1716" t="s">
        <v>779</v>
      </c>
      <c r="K7" s="1716" t="s">
        <v>778</v>
      </c>
      <c r="L7" s="1716" t="s">
        <v>779</v>
      </c>
    </row>
    <row r="8" spans="1:12" s="62" customFormat="1" ht="12" customHeight="1">
      <c r="A8" s="737" t="s">
        <v>780</v>
      </c>
      <c r="B8" s="737"/>
      <c r="C8" s="842"/>
      <c r="D8" s="842"/>
      <c r="E8" s="842"/>
      <c r="F8" s="1506"/>
      <c r="G8" s="1507">
        <v>11.7</v>
      </c>
      <c r="H8" s="1508">
        <v>5</v>
      </c>
      <c r="I8" s="1507">
        <v>60.5</v>
      </c>
      <c r="J8" s="1508">
        <v>3.4</v>
      </c>
      <c r="K8" s="1507">
        <v>17</v>
      </c>
      <c r="L8" s="1508">
        <v>3</v>
      </c>
    </row>
    <row r="9" spans="1:12" s="62" customFormat="1" ht="12" customHeight="1">
      <c r="A9" s="846" t="s">
        <v>781</v>
      </c>
      <c r="B9" s="846"/>
      <c r="F9" s="843"/>
      <c r="G9" s="844">
        <v>14.6</v>
      </c>
      <c r="H9" s="845">
        <v>3.1</v>
      </c>
      <c r="I9" s="844">
        <v>21.5</v>
      </c>
      <c r="J9" s="845">
        <v>3.9</v>
      </c>
      <c r="K9" s="844">
        <v>29.7</v>
      </c>
      <c r="L9" s="845">
        <v>5.9</v>
      </c>
    </row>
    <row r="10" spans="1:12" s="62" customFormat="1" ht="12" customHeight="1">
      <c r="A10" s="1197" t="s">
        <v>782</v>
      </c>
      <c r="B10" s="1197"/>
      <c r="C10" s="847"/>
      <c r="D10" s="847"/>
      <c r="E10" s="847"/>
      <c r="F10" s="848"/>
      <c r="G10" s="849">
        <v>13</v>
      </c>
      <c r="H10" s="850">
        <v>3</v>
      </c>
      <c r="I10" s="849">
        <v>0</v>
      </c>
      <c r="J10" s="850">
        <v>0</v>
      </c>
      <c r="K10" s="849">
        <v>26.1</v>
      </c>
      <c r="L10" s="850">
        <v>8.9</v>
      </c>
    </row>
    <row r="11" spans="1:12" s="62" customFormat="1" ht="11.25" customHeight="1">
      <c r="A11" s="1509" t="s">
        <v>488</v>
      </c>
      <c r="B11" s="1509"/>
      <c r="C11" s="1510"/>
      <c r="D11" s="1510"/>
      <c r="E11" s="1510"/>
      <c r="F11" s="1685"/>
      <c r="G11" s="851">
        <v>39.299999999999997</v>
      </c>
      <c r="H11" s="852">
        <v>3.7</v>
      </c>
      <c r="I11" s="851">
        <v>82</v>
      </c>
      <c r="J11" s="852">
        <v>3.5</v>
      </c>
      <c r="K11" s="851">
        <v>72.8</v>
      </c>
      <c r="L11" s="852">
        <v>6.3</v>
      </c>
    </row>
    <row r="12" spans="1:12" s="64" customFormat="1" ht="8.1" customHeight="1">
      <c r="A12" s="853"/>
      <c r="B12" s="853"/>
      <c r="E12" s="854"/>
      <c r="F12" s="1511"/>
      <c r="G12" s="1512">
        <v>0</v>
      </c>
      <c r="H12" s="1513"/>
      <c r="I12" s="1512"/>
      <c r="J12" s="1513"/>
      <c r="K12" s="1512"/>
      <c r="L12" s="1513"/>
    </row>
    <row r="13" spans="1:12" s="64" customFormat="1" ht="12" customHeight="1">
      <c r="A13" s="846" t="s">
        <v>783</v>
      </c>
      <c r="B13" s="846"/>
      <c r="E13" s="855"/>
      <c r="F13" s="856"/>
      <c r="G13" s="849">
        <v>14</v>
      </c>
      <c r="H13" s="850"/>
      <c r="I13" s="849">
        <v>15.8</v>
      </c>
      <c r="J13" s="850"/>
      <c r="K13" s="849">
        <v>4.8</v>
      </c>
      <c r="L13" s="850"/>
    </row>
    <row r="14" spans="1:12" s="64" customFormat="1" ht="12" customHeight="1">
      <c r="A14" s="1514" t="s">
        <v>784</v>
      </c>
      <c r="B14" s="1514"/>
      <c r="C14" s="1515"/>
      <c r="D14" s="1515"/>
      <c r="E14" s="1515"/>
      <c r="F14" s="1686"/>
      <c r="G14" s="857">
        <v>53.3</v>
      </c>
      <c r="H14" s="858"/>
      <c r="I14" s="857">
        <v>97.8</v>
      </c>
      <c r="J14" s="858"/>
      <c r="K14" s="857">
        <v>77.599999999999994</v>
      </c>
      <c r="L14" s="858"/>
    </row>
    <row r="15" spans="1:12" s="79" customFormat="1" ht="7.5" customHeight="1">
      <c r="A15" s="859"/>
      <c r="B15" s="859"/>
      <c r="C15" s="859"/>
      <c r="D15" s="859"/>
      <c r="E15" s="860"/>
      <c r="F15" s="860"/>
      <c r="G15" s="860"/>
      <c r="H15" s="860"/>
      <c r="I15" s="860"/>
      <c r="J15" s="860"/>
      <c r="K15" s="859"/>
      <c r="L15" s="861"/>
    </row>
    <row r="16" spans="1:12" s="79" customFormat="1" ht="12" customHeight="1">
      <c r="A16" s="600" t="s">
        <v>785</v>
      </c>
      <c r="B16" s="600"/>
      <c r="C16" s="600"/>
      <c r="D16" s="600"/>
      <c r="E16" s="862"/>
      <c r="F16" s="862"/>
      <c r="G16" s="862"/>
      <c r="H16" s="862"/>
      <c r="I16" s="862"/>
      <c r="J16" s="862"/>
      <c r="K16" s="859"/>
      <c r="L16" s="859"/>
    </row>
    <row r="17" spans="1:18" s="23" customFormat="1" ht="22.5" customHeight="1">
      <c r="A17" s="196"/>
      <c r="B17" s="444"/>
      <c r="C17" s="444"/>
      <c r="D17" s="444"/>
      <c r="E17" s="444"/>
      <c r="F17" s="444"/>
      <c r="G17" s="444"/>
      <c r="H17" s="444"/>
      <c r="I17" s="444"/>
      <c r="J17" s="444"/>
      <c r="K17" s="444"/>
      <c r="L17" s="444"/>
      <c r="M17" s="863"/>
    </row>
    <row r="18" spans="1:18" s="24" customFormat="1" ht="18.75" customHeight="1">
      <c r="A18" s="409" t="s">
        <v>786</v>
      </c>
      <c r="B18" s="385"/>
      <c r="C18" s="385"/>
      <c r="D18" s="385"/>
      <c r="E18" s="385"/>
      <c r="F18" s="385"/>
      <c r="G18" s="385"/>
      <c r="H18" s="385"/>
      <c r="I18" s="385"/>
      <c r="J18" s="385"/>
      <c r="K18" s="385"/>
      <c r="L18" s="385"/>
      <c r="M18" s="864"/>
      <c r="N18" s="865"/>
      <c r="O18" s="865"/>
      <c r="P18" s="865"/>
      <c r="Q18" s="865"/>
      <c r="R18" s="865"/>
    </row>
    <row r="19" spans="1:18" s="27" customFormat="1" ht="12" customHeight="1">
      <c r="A19" s="447"/>
      <c r="B19" s="447"/>
      <c r="C19" s="447"/>
      <c r="D19" s="447"/>
      <c r="E19" s="447"/>
      <c r="F19" s="447"/>
      <c r="G19" s="447"/>
      <c r="H19" s="447"/>
      <c r="I19" s="447"/>
      <c r="J19" s="447"/>
      <c r="K19" s="447"/>
      <c r="L19" s="447"/>
      <c r="M19" s="866"/>
      <c r="N19" s="867"/>
      <c r="O19" s="867"/>
      <c r="P19" s="867"/>
      <c r="Q19" s="867"/>
      <c r="R19" s="867"/>
    </row>
    <row r="20" spans="1:18" s="81" customFormat="1" ht="13.5" customHeight="1">
      <c r="A20" s="256" t="s">
        <v>659</v>
      </c>
      <c r="B20" s="868" t="s">
        <v>300</v>
      </c>
      <c r="C20" s="868" t="s">
        <v>787</v>
      </c>
      <c r="D20" s="868" t="s">
        <v>788</v>
      </c>
      <c r="E20" s="868" t="s">
        <v>789</v>
      </c>
      <c r="F20" s="868" t="s">
        <v>790</v>
      </c>
      <c r="G20" s="868" t="s">
        <v>791</v>
      </c>
      <c r="H20" s="868" t="s">
        <v>792</v>
      </c>
      <c r="I20" s="868" t="s">
        <v>793</v>
      </c>
      <c r="J20" s="868" t="s">
        <v>794</v>
      </c>
      <c r="K20" s="868" t="s">
        <v>795</v>
      </c>
      <c r="L20" s="868" t="s">
        <v>796</v>
      </c>
      <c r="M20" s="869"/>
      <c r="N20" s="870"/>
      <c r="O20" s="870"/>
      <c r="P20" s="870"/>
      <c r="Q20" s="870"/>
      <c r="R20" s="870"/>
    </row>
    <row r="21" spans="1:18" s="81" customFormat="1" ht="12" customHeight="1">
      <c r="A21" s="871" t="s">
        <v>780</v>
      </c>
      <c r="B21" s="1516">
        <v>44.871895056000014</v>
      </c>
      <c r="C21" s="1516">
        <v>55.707335735000001</v>
      </c>
      <c r="D21" s="1516">
        <v>19.485149610000001</v>
      </c>
      <c r="E21" s="1516">
        <v>19.244563844000002</v>
      </c>
      <c r="F21" s="1516">
        <v>14.783312476999999</v>
      </c>
      <c r="G21" s="1516">
        <v>13.098843024000001</v>
      </c>
      <c r="H21" s="1516">
        <v>0.58422540000000001</v>
      </c>
      <c r="I21" s="1516">
        <v>0</v>
      </c>
      <c r="J21" s="1516">
        <v>0</v>
      </c>
      <c r="K21" s="1516">
        <v>0</v>
      </c>
      <c r="L21" s="1516">
        <v>0.11684507999993343</v>
      </c>
      <c r="Q21" s="870"/>
      <c r="R21" s="870"/>
    </row>
    <row r="22" spans="1:18" s="81" customFormat="1" ht="12" customHeight="1">
      <c r="A22" s="872" t="s">
        <v>781</v>
      </c>
      <c r="B22" s="873">
        <v>0</v>
      </c>
      <c r="C22" s="873">
        <v>1.0680000000000001</v>
      </c>
      <c r="D22" s="873">
        <v>23.315784999999998</v>
      </c>
      <c r="E22" s="873">
        <v>36.199872749999997</v>
      </c>
      <c r="F22" s="873">
        <v>10.14557892</v>
      </c>
      <c r="G22" s="873">
        <v>13.778508</v>
      </c>
      <c r="H22" s="873">
        <v>0</v>
      </c>
      <c r="I22" s="873">
        <v>0</v>
      </c>
      <c r="J22" s="873">
        <v>0</v>
      </c>
      <c r="K22" s="873">
        <v>0</v>
      </c>
      <c r="L22" s="873">
        <v>0.87633809999999812</v>
      </c>
      <c r="Q22" s="870"/>
      <c r="R22" s="870"/>
    </row>
    <row r="23" spans="1:18" s="81" customFormat="1" ht="12" customHeight="1">
      <c r="A23" s="872" t="s">
        <v>782</v>
      </c>
      <c r="B23" s="873">
        <v>27.446540275999997</v>
      </c>
      <c r="C23" s="873">
        <v>51.452755240000009</v>
      </c>
      <c r="D23" s="873">
        <v>52.330841971999988</v>
      </c>
      <c r="E23" s="873">
        <v>58.221420287999997</v>
      </c>
      <c r="F23" s="873">
        <v>21.943506024000001</v>
      </c>
      <c r="G23" s="873">
        <v>17.328125363999998</v>
      </c>
      <c r="H23" s="873">
        <v>2.5238537280000002</v>
      </c>
      <c r="I23" s="873">
        <v>3.0094920900000002</v>
      </c>
      <c r="J23" s="873">
        <v>22.214995566999999</v>
      </c>
      <c r="K23" s="873">
        <v>2.1032114399999999</v>
      </c>
      <c r="L23" s="873">
        <v>37.40142945399981</v>
      </c>
      <c r="Q23" s="870"/>
      <c r="R23" s="870"/>
    </row>
    <row r="24" spans="1:18" s="81" customFormat="1" ht="12" customHeight="1">
      <c r="A24" s="1517" t="s">
        <v>488</v>
      </c>
      <c r="B24" s="874">
        <v>72.318435332000021</v>
      </c>
      <c r="C24" s="874">
        <v>108.228090975</v>
      </c>
      <c r="D24" s="874">
        <v>95.131776581999986</v>
      </c>
      <c r="E24" s="874">
        <v>113.66585688199997</v>
      </c>
      <c r="F24" s="874">
        <v>46.872397421000002</v>
      </c>
      <c r="G24" s="874">
        <v>44.205476388000001</v>
      </c>
      <c r="H24" s="874">
        <v>3.1080791280000004</v>
      </c>
      <c r="I24" s="874">
        <v>3.0094920900000002</v>
      </c>
      <c r="J24" s="874">
        <v>22.214995566999999</v>
      </c>
      <c r="K24" s="874">
        <v>2.1032114399999999</v>
      </c>
      <c r="L24" s="874">
        <v>38.394612633999941</v>
      </c>
      <c r="M24" s="869"/>
      <c r="N24" s="870"/>
      <c r="O24" s="870"/>
      <c r="P24" s="870"/>
      <c r="Q24" s="870"/>
      <c r="R24" s="870"/>
    </row>
    <row r="25" spans="1:18" s="81" customFormat="1" ht="12" customHeight="1">
      <c r="A25" s="875"/>
      <c r="B25" s="876"/>
      <c r="C25" s="876"/>
      <c r="D25" s="876"/>
      <c r="E25" s="876"/>
      <c r="F25" s="876"/>
      <c r="G25" s="876"/>
      <c r="H25" s="876"/>
      <c r="I25" s="876"/>
      <c r="J25" s="876"/>
      <c r="K25" s="876"/>
      <c r="L25" s="876"/>
      <c r="M25" s="869"/>
      <c r="N25" s="870"/>
      <c r="O25" s="870"/>
      <c r="P25" s="870"/>
      <c r="Q25" s="870"/>
      <c r="R25" s="870"/>
    </row>
    <row r="26" spans="1:18" s="81" customFormat="1" ht="13.2">
      <c r="A26" s="877"/>
      <c r="B26" s="877"/>
      <c r="C26" s="877"/>
      <c r="D26" s="877"/>
      <c r="E26" s="877"/>
      <c r="F26" s="877"/>
      <c r="G26" s="877"/>
      <c r="H26" s="877"/>
      <c r="I26" s="877"/>
      <c r="J26" s="877"/>
      <c r="K26" s="877"/>
      <c r="L26" s="877"/>
      <c r="M26" s="869"/>
      <c r="N26" s="870"/>
      <c r="O26" s="870"/>
      <c r="P26" s="870"/>
      <c r="Q26" s="870"/>
      <c r="R26" s="870"/>
    </row>
    <row r="27" spans="1:18" s="81" customFormat="1" ht="13.2">
      <c r="A27" s="877"/>
      <c r="B27" s="877"/>
      <c r="C27" s="877"/>
      <c r="D27" s="877"/>
      <c r="E27" s="877"/>
      <c r="F27" s="877"/>
      <c r="G27" s="877"/>
      <c r="H27" s="877"/>
      <c r="I27" s="877"/>
      <c r="J27" s="877"/>
      <c r="K27" s="877"/>
      <c r="L27" s="877"/>
      <c r="M27" s="878"/>
      <c r="N27" s="870"/>
      <c r="O27" s="870"/>
      <c r="P27" s="870"/>
      <c r="Q27" s="870"/>
      <c r="R27" s="870"/>
    </row>
    <row r="28" spans="1:18" s="81" customFormat="1" ht="13.2">
      <c r="A28" s="877"/>
      <c r="B28" s="877"/>
      <c r="C28" s="877"/>
      <c r="D28" s="877"/>
      <c r="E28" s="877"/>
      <c r="F28" s="877"/>
      <c r="G28" s="877"/>
      <c r="H28" s="877"/>
      <c r="I28" s="877"/>
      <c r="J28" s="877"/>
      <c r="K28" s="877"/>
      <c r="L28" s="877"/>
      <c r="M28" s="878"/>
      <c r="N28" s="870"/>
      <c r="O28" s="870"/>
      <c r="P28" s="870"/>
      <c r="Q28" s="870"/>
      <c r="R28" s="870"/>
    </row>
    <row r="29" spans="1:18" s="81" customFormat="1" ht="13.2">
      <c r="A29" s="877"/>
      <c r="B29" s="877"/>
      <c r="C29" s="877"/>
      <c r="D29" s="877"/>
      <c r="E29" s="877"/>
      <c r="F29" s="877"/>
      <c r="G29" s="877"/>
      <c r="H29" s="877"/>
      <c r="I29" s="877"/>
      <c r="J29" s="877"/>
      <c r="K29" s="877"/>
      <c r="L29" s="877"/>
      <c r="M29" s="878"/>
      <c r="N29" s="870"/>
      <c r="O29" s="870"/>
      <c r="P29" s="870"/>
      <c r="Q29" s="870"/>
      <c r="R29" s="870"/>
    </row>
    <row r="30" spans="1:18" s="81" customFormat="1" ht="13.2">
      <c r="A30" s="877"/>
      <c r="B30" s="877"/>
      <c r="C30" s="877"/>
      <c r="D30" s="877"/>
      <c r="E30" s="877"/>
      <c r="F30" s="877"/>
      <c r="G30" s="877"/>
      <c r="H30" s="877"/>
      <c r="I30" s="877"/>
      <c r="J30" s="877"/>
      <c r="K30" s="877"/>
      <c r="L30" s="877"/>
      <c r="M30" s="878"/>
      <c r="N30" s="870"/>
      <c r="O30" s="870"/>
      <c r="P30" s="870"/>
      <c r="Q30" s="870"/>
      <c r="R30" s="870"/>
    </row>
    <row r="31" spans="1:18" s="81" customFormat="1" ht="13.2">
      <c r="A31" s="877"/>
      <c r="B31" s="877"/>
      <c r="C31" s="877"/>
      <c r="D31" s="877"/>
      <c r="E31" s="877"/>
      <c r="F31" s="877"/>
      <c r="G31" s="877"/>
      <c r="H31" s="877"/>
      <c r="I31" s="877"/>
      <c r="J31" s="877"/>
      <c r="K31" s="877"/>
      <c r="L31" s="877"/>
      <c r="M31" s="870"/>
      <c r="N31" s="870"/>
      <c r="O31" s="870"/>
      <c r="P31" s="870"/>
      <c r="Q31" s="870"/>
      <c r="R31" s="870"/>
    </row>
    <row r="32" spans="1:18" s="81" customFormat="1" ht="13.2">
      <c r="A32" s="877"/>
      <c r="B32" s="877"/>
      <c r="C32" s="877"/>
      <c r="D32" s="877"/>
      <c r="E32" s="877"/>
      <c r="F32" s="877"/>
      <c r="G32" s="877"/>
      <c r="H32" s="877"/>
      <c r="I32" s="877"/>
      <c r="J32" s="877"/>
      <c r="K32" s="877"/>
      <c r="L32" s="877"/>
      <c r="M32" s="870"/>
      <c r="N32" s="870"/>
      <c r="O32" s="870"/>
      <c r="P32" s="870"/>
      <c r="Q32" s="870"/>
      <c r="R32" s="870"/>
    </row>
    <row r="33" spans="1:12" s="81" customFormat="1" ht="13.2">
      <c r="A33" s="877"/>
      <c r="B33" s="877"/>
      <c r="C33" s="877"/>
      <c r="D33" s="877"/>
      <c r="E33" s="877"/>
      <c r="F33" s="877"/>
      <c r="G33" s="877"/>
      <c r="H33" s="877"/>
      <c r="I33" s="877"/>
      <c r="J33" s="877"/>
      <c r="K33" s="877"/>
      <c r="L33" s="877"/>
    </row>
    <row r="34" spans="1:12" s="81" customFormat="1" ht="13.2">
      <c r="A34" s="877"/>
      <c r="B34" s="877"/>
      <c r="C34" s="877"/>
      <c r="D34" s="877"/>
      <c r="E34" s="877"/>
      <c r="F34" s="877"/>
      <c r="G34" s="877"/>
      <c r="H34" s="877"/>
      <c r="I34" s="877"/>
      <c r="J34" s="877"/>
      <c r="K34" s="877"/>
      <c r="L34" s="877"/>
    </row>
    <row r="35" spans="1:12" s="81" customFormat="1" ht="13.2">
      <c r="A35" s="877"/>
      <c r="B35" s="877"/>
      <c r="C35" s="877"/>
      <c r="D35" s="877"/>
      <c r="E35" s="877"/>
      <c r="F35" s="877"/>
      <c r="G35" s="877"/>
      <c r="H35" s="877"/>
      <c r="I35" s="877"/>
      <c r="J35" s="877"/>
      <c r="K35" s="877"/>
      <c r="L35" s="877"/>
    </row>
    <row r="36" spans="1:12" s="81" customFormat="1" ht="13.2">
      <c r="A36" s="877"/>
      <c r="B36" s="877"/>
      <c r="C36" s="877"/>
      <c r="D36" s="877"/>
      <c r="E36" s="877"/>
      <c r="F36" s="877"/>
      <c r="G36" s="877"/>
      <c r="H36" s="877"/>
      <c r="I36" s="877"/>
      <c r="J36" s="877"/>
      <c r="K36" s="877"/>
      <c r="L36" s="877"/>
    </row>
    <row r="37" spans="1:12" s="81" customFormat="1" ht="12" customHeight="1">
      <c r="A37" s="877"/>
      <c r="B37" s="877"/>
      <c r="C37" s="877"/>
      <c r="D37" s="877"/>
      <c r="E37" s="877"/>
      <c r="F37" s="877"/>
      <c r="G37" s="877"/>
      <c r="H37" s="877"/>
      <c r="I37" s="877"/>
      <c r="J37" s="877"/>
      <c r="K37" s="877"/>
      <c r="L37" s="877"/>
    </row>
    <row r="38" spans="1:12" s="81" customFormat="1" ht="13.2">
      <c r="A38" s="877"/>
      <c r="B38" s="877"/>
      <c r="C38" s="877"/>
      <c r="D38" s="877"/>
      <c r="E38" s="877"/>
      <c r="F38" s="877"/>
      <c r="G38" s="877"/>
      <c r="H38" s="877"/>
      <c r="I38" s="877"/>
      <c r="J38" s="877"/>
      <c r="K38" s="877"/>
      <c r="L38" s="877"/>
    </row>
    <row r="39" spans="1:12" s="81" customFormat="1" ht="13.2">
      <c r="A39" s="877"/>
      <c r="B39" s="877"/>
      <c r="C39" s="877"/>
      <c r="D39" s="877"/>
      <c r="E39" s="877"/>
      <c r="F39" s="877"/>
      <c r="G39" s="877"/>
      <c r="H39" s="877"/>
      <c r="I39" s="877"/>
      <c r="J39" s="877"/>
      <c r="K39" s="877"/>
      <c r="L39" s="877"/>
    </row>
    <row r="40" spans="1:12" s="81" customFormat="1" ht="13.2">
      <c r="A40" s="877"/>
      <c r="B40" s="877"/>
      <c r="C40" s="877"/>
      <c r="D40" s="877"/>
      <c r="E40" s="877"/>
      <c r="F40" s="877"/>
      <c r="G40" s="877"/>
      <c r="H40" s="877"/>
      <c r="I40" s="877"/>
      <c r="J40" s="877"/>
      <c r="K40" s="877"/>
      <c r="L40" s="877"/>
    </row>
    <row r="41" spans="1:12" s="81" customFormat="1" ht="13.2">
      <c r="A41" s="877"/>
      <c r="B41" s="877"/>
      <c r="C41" s="877"/>
      <c r="D41" s="877"/>
      <c r="E41" s="877"/>
      <c r="F41" s="877"/>
      <c r="G41" s="877"/>
      <c r="H41" s="877"/>
      <c r="I41" s="877"/>
      <c r="J41" s="877"/>
      <c r="K41" s="877"/>
      <c r="L41" s="877"/>
    </row>
    <row r="42" spans="1:12" s="81" customFormat="1" ht="13.2">
      <c r="A42" s="877"/>
      <c r="B42" s="877"/>
      <c r="C42" s="877"/>
      <c r="D42" s="877"/>
      <c r="E42" s="877"/>
      <c r="F42" s="877"/>
      <c r="G42" s="877"/>
      <c r="H42" s="877"/>
      <c r="I42" s="877"/>
      <c r="J42" s="877"/>
      <c r="K42" s="877"/>
      <c r="L42" s="877"/>
    </row>
    <row r="43" spans="1:12" s="81" customFormat="1" ht="13.2">
      <c r="A43" s="877"/>
      <c r="B43" s="877"/>
      <c r="C43" s="877"/>
      <c r="D43" s="877"/>
      <c r="E43" s="877"/>
      <c r="F43" s="877"/>
      <c r="G43" s="877"/>
      <c r="H43" s="877"/>
      <c r="I43" s="877"/>
      <c r="J43" s="877"/>
      <c r="K43" s="877"/>
      <c r="L43" s="877"/>
    </row>
    <row r="44" spans="1:12" s="81" customFormat="1" ht="13.2">
      <c r="A44" s="877"/>
      <c r="B44" s="877"/>
      <c r="C44" s="877"/>
      <c r="D44" s="877"/>
      <c r="E44" s="877"/>
      <c r="F44" s="877"/>
      <c r="G44" s="877"/>
      <c r="H44" s="877"/>
      <c r="I44" s="877"/>
      <c r="J44" s="877"/>
      <c r="K44" s="877"/>
      <c r="L44" s="877"/>
    </row>
    <row r="45" spans="1:12" s="81" customFormat="1" ht="13.2">
      <c r="A45" s="877"/>
      <c r="B45" s="877"/>
      <c r="C45" s="877"/>
      <c r="D45" s="877"/>
      <c r="E45" s="877"/>
      <c r="F45" s="877"/>
      <c r="G45" s="877"/>
      <c r="H45" s="877"/>
      <c r="I45" s="877"/>
      <c r="J45" s="877"/>
      <c r="K45" s="877"/>
      <c r="L45" s="877"/>
    </row>
    <row r="46" spans="1:12" s="81" customFormat="1" ht="13.2">
      <c r="A46" s="877"/>
      <c r="B46" s="877"/>
      <c r="C46" s="877"/>
      <c r="D46" s="877"/>
      <c r="E46" s="877"/>
      <c r="F46" s="877"/>
      <c r="G46" s="877"/>
      <c r="H46" s="877"/>
      <c r="I46" s="877"/>
      <c r="J46" s="877"/>
      <c r="K46" s="877"/>
      <c r="L46" s="877"/>
    </row>
    <row r="47" spans="1:12" s="81" customFormat="1" ht="4.5" customHeight="1">
      <c r="A47" s="877"/>
      <c r="B47" s="877"/>
      <c r="C47" s="877"/>
      <c r="D47" s="877"/>
      <c r="E47" s="877"/>
      <c r="F47" s="877"/>
      <c r="G47" s="877"/>
      <c r="H47" s="877"/>
      <c r="I47" s="877"/>
      <c r="J47" s="877"/>
      <c r="K47" s="877"/>
      <c r="L47" s="877"/>
    </row>
    <row r="48" spans="1:12" s="81" customFormat="1" ht="13.2">
      <c r="A48" s="879" t="s">
        <v>797</v>
      </c>
      <c r="B48" s="877"/>
      <c r="C48" s="877"/>
      <c r="D48" s="877"/>
      <c r="E48" s="877"/>
      <c r="F48" s="877"/>
      <c r="G48" s="877"/>
      <c r="H48" s="877"/>
      <c r="I48" s="877"/>
      <c r="J48" s="877"/>
      <c r="K48" s="877"/>
      <c r="L48" s="877"/>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drawing r:id="rId2"/>
  <legacyDrawing r:id="rId3"/>
  <controls>
    <mc:AlternateContent xmlns:mc="http://schemas.openxmlformats.org/markup-compatibility/2006">
      <mc:Choice Requires="x14">
        <control shapeId="307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21"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21" s="24" customFormat="1" ht="22.5" customHeight="1">
      <c r="A1" s="186"/>
      <c r="B1" s="22"/>
      <c r="C1" s="22"/>
      <c r="D1" s="22"/>
      <c r="E1" s="22"/>
      <c r="F1" s="22"/>
      <c r="G1" s="22"/>
      <c r="H1" s="22"/>
      <c r="I1" s="22"/>
      <c r="J1" s="22"/>
    </row>
    <row r="2" spans="1:21" s="25" customFormat="1" ht="18.75" customHeight="1">
      <c r="A2" s="409" t="s">
        <v>798</v>
      </c>
      <c r="B2" s="385"/>
      <c r="C2" s="385"/>
      <c r="D2" s="385"/>
      <c r="E2" s="385"/>
      <c r="F2" s="385"/>
      <c r="G2" s="385"/>
      <c r="H2" s="385"/>
      <c r="I2" s="385"/>
      <c r="J2" s="385"/>
    </row>
    <row r="3" spans="1:21" s="82" customFormat="1" ht="12" customHeight="1">
      <c r="A3" s="27"/>
      <c r="B3" s="27"/>
      <c r="C3" s="27"/>
      <c r="D3" s="27"/>
      <c r="E3" s="27"/>
      <c r="F3" s="27"/>
      <c r="G3" s="27"/>
      <c r="H3" s="27"/>
      <c r="I3" s="27"/>
      <c r="J3" s="27"/>
      <c r="K3" s="880"/>
    </row>
    <row r="4" spans="1:21" s="82" customFormat="1" ht="11.1" customHeight="1">
      <c r="A4" s="241"/>
      <c r="B4" s="1482" t="s">
        <v>295</v>
      </c>
      <c r="C4" s="1483" t="s">
        <v>296</v>
      </c>
      <c r="D4" s="1483" t="s">
        <v>297</v>
      </c>
      <c r="E4" s="1483" t="s">
        <v>298</v>
      </c>
      <c r="F4" s="1483" t="s">
        <v>295</v>
      </c>
      <c r="G4" s="1483" t="s">
        <v>296</v>
      </c>
      <c r="H4" s="1483" t="s">
        <v>297</v>
      </c>
      <c r="I4" s="1483" t="s">
        <v>298</v>
      </c>
      <c r="J4" s="1483" t="s">
        <v>295</v>
      </c>
      <c r="K4" s="881"/>
      <c r="L4" s="731"/>
      <c r="M4" s="731"/>
      <c r="N4" s="882"/>
      <c r="O4" s="883"/>
      <c r="P4" s="83"/>
      <c r="Q4" s="83"/>
      <c r="R4" s="83"/>
      <c r="S4" s="83"/>
      <c r="T4" s="883"/>
      <c r="U4" s="880"/>
    </row>
    <row r="5" spans="1:21" s="82" customFormat="1" ht="11.1" customHeight="1">
      <c r="A5" s="242" t="s">
        <v>213</v>
      </c>
      <c r="B5" s="734" t="s">
        <v>300</v>
      </c>
      <c r="C5" s="714" t="s">
        <v>300</v>
      </c>
      <c r="D5" s="714" t="s">
        <v>270</v>
      </c>
      <c r="E5" s="714" t="s">
        <v>270</v>
      </c>
      <c r="F5" s="714" t="s">
        <v>270</v>
      </c>
      <c r="G5" s="714" t="s">
        <v>270</v>
      </c>
      <c r="H5" s="714" t="s">
        <v>271</v>
      </c>
      <c r="I5" s="714" t="s">
        <v>271</v>
      </c>
      <c r="J5" s="714" t="s">
        <v>271</v>
      </c>
      <c r="K5" s="884"/>
      <c r="L5" s="736"/>
      <c r="M5" s="736"/>
      <c r="N5" s="736"/>
      <c r="O5" s="883"/>
      <c r="P5" s="883"/>
      <c r="Q5" s="885"/>
      <c r="R5" s="883"/>
      <c r="S5" s="883"/>
      <c r="T5" s="883"/>
      <c r="U5" s="880"/>
    </row>
    <row r="6" spans="1:21" s="82" customFormat="1" ht="12" customHeight="1">
      <c r="A6" s="459" t="s">
        <v>799</v>
      </c>
      <c r="B6" s="886">
        <v>391986</v>
      </c>
      <c r="C6" s="887">
        <v>383751</v>
      </c>
      <c r="D6" s="887">
        <v>353241</v>
      </c>
      <c r="E6" s="887">
        <v>366362</v>
      </c>
      <c r="F6" s="887">
        <v>337087.44326739601</v>
      </c>
      <c r="G6" s="887">
        <v>314856</v>
      </c>
      <c r="H6" s="887">
        <v>326126</v>
      </c>
      <c r="I6" s="887">
        <v>336428.73178752</v>
      </c>
      <c r="J6" s="887">
        <v>314740.17163806001</v>
      </c>
      <c r="K6" s="888"/>
      <c r="L6" s="889"/>
      <c r="M6" s="889"/>
      <c r="N6" s="889"/>
      <c r="O6" s="890"/>
      <c r="P6" s="890"/>
      <c r="Q6" s="890"/>
      <c r="R6" s="890"/>
      <c r="S6" s="890"/>
      <c r="T6" s="890"/>
      <c r="U6" s="880"/>
    </row>
    <row r="7" spans="1:21" s="84" customFormat="1" ht="12" customHeight="1">
      <c r="A7" s="243" t="s">
        <v>800</v>
      </c>
      <c r="B7" s="891">
        <v>284014</v>
      </c>
      <c r="C7" s="892">
        <v>269077</v>
      </c>
      <c r="D7" s="892">
        <v>251777</v>
      </c>
      <c r="E7" s="892">
        <v>231333</v>
      </c>
      <c r="F7" s="892">
        <v>210704.27391917602</v>
      </c>
      <c r="G7" s="892">
        <v>203817</v>
      </c>
      <c r="H7" s="892">
        <v>232393</v>
      </c>
      <c r="I7" s="892">
        <v>218830.15354499998</v>
      </c>
      <c r="J7" s="892">
        <v>195657.93995999999</v>
      </c>
      <c r="K7" s="893"/>
      <c r="L7" s="894"/>
      <c r="M7" s="894"/>
      <c r="N7" s="894"/>
      <c r="O7" s="895"/>
      <c r="P7" s="895"/>
      <c r="Q7" s="895"/>
      <c r="R7" s="895"/>
      <c r="S7" s="895"/>
      <c r="T7" s="895"/>
      <c r="U7" s="896"/>
    </row>
    <row r="8" spans="1:21" s="82" customFormat="1" ht="12" customHeight="1">
      <c r="A8" s="459" t="s">
        <v>801</v>
      </c>
      <c r="B8" s="886">
        <v>401861</v>
      </c>
      <c r="C8" s="887">
        <v>388916</v>
      </c>
      <c r="D8" s="887">
        <v>353241</v>
      </c>
      <c r="E8" s="887">
        <v>378372</v>
      </c>
      <c r="F8" s="887">
        <v>345103.78805661167</v>
      </c>
      <c r="G8" s="887">
        <v>318604</v>
      </c>
      <c r="H8" s="887">
        <v>326126</v>
      </c>
      <c r="I8" s="887">
        <v>345727.73178752</v>
      </c>
      <c r="J8" s="887">
        <v>320677.17163806001</v>
      </c>
      <c r="K8" s="888"/>
      <c r="L8" s="889"/>
      <c r="M8" s="889"/>
      <c r="N8" s="889"/>
      <c r="O8" s="890"/>
      <c r="P8" s="890"/>
      <c r="Q8" s="890"/>
      <c r="R8" s="890"/>
      <c r="S8" s="890"/>
      <c r="T8" s="890"/>
      <c r="U8" s="880"/>
    </row>
    <row r="9" spans="1:21" s="84" customFormat="1" ht="19.5" customHeight="1">
      <c r="A9" s="243" t="s">
        <v>802</v>
      </c>
      <c r="B9" s="891">
        <v>293889</v>
      </c>
      <c r="C9" s="892">
        <v>274243</v>
      </c>
      <c r="D9" s="892">
        <v>251777</v>
      </c>
      <c r="E9" s="892">
        <v>243154</v>
      </c>
      <c r="F9" s="892">
        <v>218720.61870839167</v>
      </c>
      <c r="G9" s="892">
        <v>207565</v>
      </c>
      <c r="H9" s="892">
        <v>232393</v>
      </c>
      <c r="I9" s="892">
        <v>228129.15354499998</v>
      </c>
      <c r="J9" s="892">
        <v>201594.93995999999</v>
      </c>
      <c r="K9" s="893"/>
      <c r="L9" s="894"/>
      <c r="M9" s="894"/>
      <c r="N9" s="894"/>
      <c r="O9" s="895"/>
      <c r="P9" s="895"/>
      <c r="Q9" s="895"/>
      <c r="R9" s="895"/>
      <c r="S9" s="895"/>
      <c r="T9" s="895"/>
      <c r="U9" s="896"/>
    </row>
    <row r="10" spans="1:21" s="82" customFormat="1" ht="12" customHeight="1">
      <c r="A10" s="1475" t="s">
        <v>803</v>
      </c>
      <c r="B10" s="897">
        <v>983841</v>
      </c>
      <c r="C10" s="898">
        <v>963812</v>
      </c>
      <c r="D10" s="898">
        <v>945588</v>
      </c>
      <c r="E10" s="898">
        <v>920896</v>
      </c>
      <c r="F10" s="898">
        <v>912029</v>
      </c>
      <c r="G10" s="898">
        <v>871858</v>
      </c>
      <c r="H10" s="898">
        <v>844196</v>
      </c>
      <c r="I10" s="898">
        <v>854718.06009328749</v>
      </c>
      <c r="J10" s="898">
        <v>846711.14936268947</v>
      </c>
      <c r="K10" s="888"/>
      <c r="L10" s="889"/>
      <c r="M10" s="889"/>
      <c r="N10" s="889"/>
      <c r="O10" s="890"/>
      <c r="P10" s="890"/>
      <c r="Q10" s="890"/>
      <c r="R10" s="890"/>
      <c r="S10" s="890"/>
      <c r="T10" s="890"/>
      <c r="U10" s="880"/>
    </row>
    <row r="11" spans="1:21" s="82" customFormat="1" ht="12" customHeight="1">
      <c r="A11" s="459" t="s">
        <v>804</v>
      </c>
      <c r="B11" s="899">
        <v>39.840000000000003</v>
      </c>
      <c r="C11" s="900">
        <v>39.82</v>
      </c>
      <c r="D11" s="900">
        <v>37.36</v>
      </c>
      <c r="E11" s="900">
        <v>39.78</v>
      </c>
      <c r="F11" s="900">
        <v>36.960177419929863</v>
      </c>
      <c r="G11" s="900">
        <v>36.11</v>
      </c>
      <c r="H11" s="900">
        <v>38.630000000000003</v>
      </c>
      <c r="I11" s="900">
        <v>39.361369262608157</v>
      </c>
      <c r="J11" s="900">
        <v>37.172083050395834</v>
      </c>
      <c r="K11" s="901"/>
      <c r="L11" s="902"/>
      <c r="M11" s="902"/>
      <c r="N11" s="902"/>
      <c r="O11" s="903"/>
      <c r="P11" s="890"/>
      <c r="Q11" s="890"/>
      <c r="R11" s="890"/>
      <c r="S11" s="890"/>
      <c r="T11" s="890"/>
      <c r="U11" s="880"/>
    </row>
    <row r="12" spans="1:21" s="84" customFormat="1" ht="12" customHeight="1">
      <c r="A12" s="243" t="s">
        <v>805</v>
      </c>
      <c r="B12" s="904">
        <v>28.87</v>
      </c>
      <c r="C12" s="905">
        <v>27.92</v>
      </c>
      <c r="D12" s="905">
        <v>26.63</v>
      </c>
      <c r="E12" s="905">
        <v>25.12</v>
      </c>
      <c r="F12" s="905">
        <v>23.102810569578665</v>
      </c>
      <c r="G12" s="905">
        <v>23.38</v>
      </c>
      <c r="H12" s="905">
        <v>27.53</v>
      </c>
      <c r="I12" s="905">
        <v>25.602612576258881</v>
      </c>
      <c r="J12" s="905">
        <v>23.107991445166356</v>
      </c>
      <c r="K12" s="906"/>
      <c r="L12" s="907"/>
      <c r="M12" s="907"/>
      <c r="N12" s="907"/>
      <c r="O12" s="895"/>
      <c r="P12" s="895"/>
      <c r="Q12" s="895"/>
      <c r="R12" s="895"/>
      <c r="S12" s="895"/>
      <c r="T12" s="895"/>
      <c r="U12" s="896"/>
    </row>
    <row r="13" spans="1:21" s="82" customFormat="1" ht="19.5" customHeight="1">
      <c r="A13" s="459" t="s">
        <v>806</v>
      </c>
      <c r="B13" s="899">
        <v>40.85</v>
      </c>
      <c r="C13" s="900">
        <v>40.35</v>
      </c>
      <c r="D13" s="900">
        <v>37.36</v>
      </c>
      <c r="E13" s="900">
        <v>41.09</v>
      </c>
      <c r="F13" s="900">
        <v>37.839134888048044</v>
      </c>
      <c r="G13" s="900">
        <v>36.54</v>
      </c>
      <c r="H13" s="900">
        <v>38.630000000000003</v>
      </c>
      <c r="I13" s="900">
        <v>40.449330361614898</v>
      </c>
      <c r="J13" s="900">
        <v>37.873266683618176</v>
      </c>
      <c r="K13" s="901"/>
      <c r="L13" s="902"/>
      <c r="M13" s="902"/>
      <c r="N13" s="902"/>
      <c r="O13" s="903"/>
      <c r="P13" s="890"/>
      <c r="Q13" s="890"/>
      <c r="R13" s="890"/>
      <c r="S13" s="890"/>
      <c r="T13" s="890"/>
      <c r="U13" s="880"/>
    </row>
    <row r="14" spans="1:21" s="84" customFormat="1" ht="19.5" customHeight="1">
      <c r="A14" s="244" t="s">
        <v>802</v>
      </c>
      <c r="B14" s="908">
        <v>29.87</v>
      </c>
      <c r="C14" s="909">
        <v>28.45</v>
      </c>
      <c r="D14" s="909">
        <v>26.63</v>
      </c>
      <c r="E14" s="909">
        <v>26.4</v>
      </c>
      <c r="F14" s="909">
        <v>23.981768037696845</v>
      </c>
      <c r="G14" s="909">
        <v>23.81</v>
      </c>
      <c r="H14" s="909">
        <v>27.53</v>
      </c>
      <c r="I14" s="909">
        <v>26.690573675265622</v>
      </c>
      <c r="J14" s="909">
        <v>23.809175078388702</v>
      </c>
      <c r="K14" s="906"/>
      <c r="L14" s="907"/>
      <c r="M14" s="907"/>
      <c r="N14" s="907"/>
      <c r="O14" s="895"/>
      <c r="P14" s="895"/>
      <c r="Q14" s="895"/>
      <c r="R14" s="895"/>
      <c r="S14" s="895"/>
      <c r="T14" s="895"/>
      <c r="U14" s="896"/>
    </row>
    <row r="15" spans="1:21" s="82" customFormat="1" ht="19.5" customHeight="1">
      <c r="A15" s="459" t="s">
        <v>807</v>
      </c>
      <c r="B15" s="899">
        <v>37.89</v>
      </c>
      <c r="C15" s="900">
        <v>37.68</v>
      </c>
      <c r="D15" s="900">
        <v>35.75</v>
      </c>
      <c r="E15" s="900">
        <v>35.75</v>
      </c>
      <c r="F15" s="900">
        <v>35.75</v>
      </c>
      <c r="G15" s="900">
        <v>35.75</v>
      </c>
      <c r="H15" s="900">
        <v>35.75</v>
      </c>
      <c r="I15" s="900">
        <v>35.54</v>
      </c>
      <c r="J15" s="900">
        <v>35.54</v>
      </c>
      <c r="K15" s="901"/>
      <c r="L15" s="902"/>
      <c r="M15" s="902"/>
      <c r="N15" s="902"/>
      <c r="O15" s="890"/>
      <c r="P15" s="890"/>
      <c r="Q15" s="890"/>
      <c r="R15" s="890"/>
      <c r="S15" s="890"/>
      <c r="T15" s="890"/>
      <c r="U15" s="880"/>
    </row>
    <row r="16" spans="1:21" s="82" customFormat="1" ht="12" customHeight="1">
      <c r="A16" s="426" t="s">
        <v>808</v>
      </c>
      <c r="B16" s="886">
        <v>372757</v>
      </c>
      <c r="C16" s="887">
        <v>363146</v>
      </c>
      <c r="D16" s="887">
        <v>338048</v>
      </c>
      <c r="E16" s="887">
        <v>329220</v>
      </c>
      <c r="F16" s="887">
        <v>326050.27729956922</v>
      </c>
      <c r="G16" s="887">
        <v>311689</v>
      </c>
      <c r="H16" s="887">
        <v>301800</v>
      </c>
      <c r="I16" s="887">
        <v>303766.79855715437</v>
      </c>
      <c r="J16" s="887">
        <v>300921.14248349983</v>
      </c>
      <c r="K16" s="888"/>
      <c r="L16" s="889"/>
      <c r="M16" s="889"/>
      <c r="N16" s="889"/>
      <c r="O16" s="890"/>
      <c r="P16" s="890"/>
      <c r="Q16" s="890"/>
      <c r="R16" s="890"/>
      <c r="S16" s="890"/>
      <c r="T16" s="890"/>
      <c r="U16" s="880"/>
    </row>
    <row r="17" spans="1:21" s="82" customFormat="1" ht="12" customHeight="1">
      <c r="A17" s="426" t="s">
        <v>809</v>
      </c>
      <c r="B17" s="886">
        <v>19229</v>
      </c>
      <c r="C17" s="887">
        <v>20605</v>
      </c>
      <c r="D17" s="887">
        <v>15193</v>
      </c>
      <c r="E17" s="887">
        <v>37141</v>
      </c>
      <c r="F17" s="887">
        <v>11037.16596782679</v>
      </c>
      <c r="G17" s="887">
        <v>3167</v>
      </c>
      <c r="H17" s="887">
        <v>24326</v>
      </c>
      <c r="I17" s="887">
        <v>32661.933230365627</v>
      </c>
      <c r="J17" s="887">
        <v>13819.029154560179</v>
      </c>
      <c r="K17" s="888"/>
      <c r="L17" s="889"/>
      <c r="M17" s="889"/>
      <c r="N17" s="889"/>
      <c r="O17" s="890"/>
      <c r="P17" s="890"/>
      <c r="Q17" s="890"/>
      <c r="R17" s="890"/>
      <c r="S17" s="890"/>
      <c r="T17" s="890"/>
      <c r="U17" s="880"/>
    </row>
    <row r="18" spans="1:21" s="82" customFormat="1" ht="19.5" customHeight="1">
      <c r="A18" s="910" t="s">
        <v>810</v>
      </c>
      <c r="B18" s="911">
        <v>29104</v>
      </c>
      <c r="C18" s="912">
        <v>25771</v>
      </c>
      <c r="D18" s="912">
        <v>15193</v>
      </c>
      <c r="E18" s="912">
        <v>49152</v>
      </c>
      <c r="F18" s="912">
        <v>19053.510757042444</v>
      </c>
      <c r="G18" s="912">
        <v>6915</v>
      </c>
      <c r="H18" s="912">
        <v>24326</v>
      </c>
      <c r="I18" s="912">
        <v>41960.933230365627</v>
      </c>
      <c r="J18" s="912">
        <v>19756.029154560179</v>
      </c>
      <c r="K18" s="888"/>
      <c r="L18" s="889"/>
      <c r="M18" s="889"/>
      <c r="N18" s="889"/>
      <c r="O18" s="890"/>
      <c r="P18" s="890"/>
      <c r="Q18" s="890"/>
      <c r="R18" s="890"/>
      <c r="S18" s="890"/>
      <c r="T18" s="890"/>
      <c r="U18" s="880"/>
    </row>
    <row r="19" spans="1:21" s="82" customFormat="1" ht="7.5" customHeight="1">
      <c r="A19" s="459"/>
      <c r="B19" s="459"/>
      <c r="C19" s="459"/>
      <c r="D19" s="913"/>
      <c r="E19" s="913"/>
      <c r="F19" s="913"/>
      <c r="G19" s="913"/>
      <c r="H19" s="913"/>
      <c r="I19" s="913"/>
      <c r="J19" s="913"/>
      <c r="K19" s="889"/>
      <c r="L19" s="889"/>
      <c r="M19" s="889"/>
      <c r="N19" s="889"/>
      <c r="O19" s="890"/>
      <c r="P19" s="890"/>
      <c r="Q19" s="890"/>
      <c r="R19" s="890"/>
      <c r="S19" s="890"/>
      <c r="T19" s="890"/>
      <c r="U19" s="880"/>
    </row>
    <row r="20" spans="1:21" s="157" customFormat="1" ht="12" customHeight="1">
      <c r="A20" s="245" t="s">
        <v>811</v>
      </c>
      <c r="B20" s="914"/>
      <c r="C20" s="914"/>
      <c r="D20" s="915"/>
      <c r="E20" s="915"/>
      <c r="F20" s="915"/>
      <c r="G20" s="915"/>
      <c r="H20" s="915"/>
      <c r="I20" s="915"/>
      <c r="J20" s="915"/>
      <c r="K20" s="916"/>
      <c r="L20" s="916"/>
      <c r="M20" s="916"/>
      <c r="N20" s="916"/>
      <c r="O20" s="917"/>
      <c r="P20" s="917"/>
      <c r="Q20" s="917"/>
      <c r="R20" s="917"/>
      <c r="S20" s="917"/>
      <c r="T20" s="917"/>
      <c r="U20" s="918"/>
    </row>
    <row r="21" spans="1:21" s="77" customFormat="1" ht="22.5" customHeight="1">
      <c r="A21" s="246"/>
      <c r="B21" s="23"/>
      <c r="C21" s="23"/>
      <c r="D21" s="23"/>
      <c r="E21" s="23"/>
      <c r="F21" s="23"/>
      <c r="G21" s="23"/>
      <c r="H21" s="23"/>
      <c r="I21" s="23"/>
      <c r="J21" s="23"/>
      <c r="L21" s="79"/>
      <c r="M21" s="79"/>
      <c r="N21" s="79"/>
      <c r="O21" s="79"/>
    </row>
    <row r="22" spans="1:21" s="25" customFormat="1" ht="18.75" customHeight="1">
      <c r="A22" s="409" t="s">
        <v>812</v>
      </c>
      <c r="B22" s="385"/>
      <c r="C22" s="385"/>
      <c r="D22" s="385"/>
      <c r="E22" s="385"/>
      <c r="F22" s="385"/>
      <c r="G22" s="385"/>
      <c r="H22" s="385"/>
      <c r="I22" s="385"/>
      <c r="J22" s="385"/>
    </row>
    <row r="23" spans="1:21" s="82" customFormat="1" ht="12" customHeight="1">
      <c r="A23" s="386"/>
      <c r="B23" s="386"/>
      <c r="C23" s="386"/>
      <c r="D23" s="386"/>
      <c r="E23" s="386"/>
      <c r="F23" s="386"/>
      <c r="G23" s="386"/>
      <c r="H23" s="386"/>
      <c r="I23" s="386"/>
      <c r="J23" s="386"/>
      <c r="K23" s="247"/>
    </row>
    <row r="24" spans="1:21" s="83" customFormat="1" ht="12" customHeight="1">
      <c r="A24" s="248" t="s">
        <v>813</v>
      </c>
      <c r="B24" s="249"/>
      <c r="C24" s="249"/>
      <c r="D24" s="250"/>
      <c r="E24" s="249"/>
      <c r="F24" s="249"/>
      <c r="G24" s="249"/>
      <c r="H24" s="249"/>
      <c r="I24" s="249"/>
      <c r="J24" s="249"/>
      <c r="K24" s="251"/>
    </row>
    <row r="25" spans="1:21" s="85" customFormat="1" ht="9" customHeight="1">
      <c r="A25" s="919"/>
      <c r="B25" s="920"/>
      <c r="C25" s="920"/>
      <c r="D25" s="920"/>
      <c r="E25" s="1859" t="s">
        <v>814</v>
      </c>
      <c r="F25" s="1860"/>
      <c r="G25" s="1859" t="s">
        <v>815</v>
      </c>
      <c r="H25" s="1860"/>
      <c r="I25" s="1859" t="s">
        <v>688</v>
      </c>
      <c r="J25" s="1860"/>
      <c r="K25" s="883"/>
      <c r="L25" s="883"/>
      <c r="M25" s="883"/>
    </row>
    <row r="26" spans="1:21" s="82" customFormat="1" ht="9" customHeight="1">
      <c r="A26" s="242" t="s">
        <v>213</v>
      </c>
      <c r="B26" s="921"/>
      <c r="C26" s="921"/>
      <c r="D26" s="922"/>
      <c r="E26" s="1861" t="s">
        <v>816</v>
      </c>
      <c r="F26" s="1862"/>
      <c r="G26" s="1861" t="s">
        <v>817</v>
      </c>
      <c r="H26" s="1862"/>
      <c r="I26" s="1861" t="s">
        <v>817</v>
      </c>
      <c r="J26" s="1862"/>
      <c r="K26" s="883"/>
    </row>
    <row r="27" spans="1:21" s="82" customFormat="1" ht="12" customHeight="1">
      <c r="A27" s="1520" t="s">
        <v>818</v>
      </c>
      <c r="B27" s="1521"/>
      <c r="C27" s="1521"/>
      <c r="D27" s="1687"/>
      <c r="E27" s="1863">
        <v>740.13035806999937</v>
      </c>
      <c r="F27" s="1864"/>
      <c r="G27" s="1863">
        <v>8280.440887409999</v>
      </c>
      <c r="H27" s="1864"/>
      <c r="I27" s="1863">
        <v>9020.5712454799977</v>
      </c>
      <c r="J27" s="1864"/>
      <c r="K27" s="923"/>
    </row>
    <row r="28" spans="1:21" s="82" customFormat="1" ht="12" customHeight="1">
      <c r="A28" s="678" t="s">
        <v>819</v>
      </c>
      <c r="B28" s="924"/>
      <c r="C28" s="924"/>
      <c r="D28" s="924"/>
      <c r="E28" s="1865">
        <v>35459.193037737728</v>
      </c>
      <c r="F28" s="1866"/>
      <c r="G28" s="1865">
        <v>255285.65914809229</v>
      </c>
      <c r="H28" s="1866"/>
      <c r="I28" s="1865">
        <v>290744.85218583001</v>
      </c>
      <c r="J28" s="1866"/>
      <c r="K28" s="923"/>
      <c r="L28" s="923"/>
    </row>
    <row r="29" spans="1:21" s="84" customFormat="1" ht="12" customHeight="1">
      <c r="A29" s="252" t="s">
        <v>820</v>
      </c>
      <c r="B29" s="925"/>
      <c r="C29" s="925"/>
      <c r="D29" s="925"/>
      <c r="E29" s="1867">
        <v>1410.79615294</v>
      </c>
      <c r="F29" s="1868"/>
      <c r="G29" s="1867">
        <v>45210.492019339996</v>
      </c>
      <c r="H29" s="1868"/>
      <c r="I29" s="1867">
        <v>46621.288172279994</v>
      </c>
      <c r="J29" s="1868"/>
      <c r="K29" s="923"/>
    </row>
    <row r="30" spans="1:21" s="84" customFormat="1" ht="12" customHeight="1">
      <c r="A30" s="252" t="s">
        <v>821</v>
      </c>
      <c r="B30" s="925"/>
      <c r="C30" s="925"/>
      <c r="D30" s="925"/>
      <c r="E30" s="1867">
        <v>6348.3313293299989</v>
      </c>
      <c r="F30" s="1868"/>
      <c r="G30" s="1867">
        <v>73753.248950330002</v>
      </c>
      <c r="H30" s="1868"/>
      <c r="I30" s="1867">
        <v>80101.580279660004</v>
      </c>
      <c r="J30" s="1868"/>
      <c r="K30" s="923"/>
    </row>
    <row r="31" spans="1:21" s="84" customFormat="1" ht="12" customHeight="1">
      <c r="A31" s="252" t="s">
        <v>822</v>
      </c>
      <c r="B31" s="925"/>
      <c r="C31" s="925"/>
      <c r="D31" s="925"/>
      <c r="E31" s="1867">
        <v>24988.636918527733</v>
      </c>
      <c r="F31" s="1868"/>
      <c r="G31" s="1867">
        <v>153682.10033585227</v>
      </c>
      <c r="H31" s="1868"/>
      <c r="I31" s="1867">
        <v>178670.73725438002</v>
      </c>
      <c r="J31" s="1868"/>
      <c r="K31" s="923"/>
    </row>
    <row r="32" spans="1:21" s="84" customFormat="1" ht="12" customHeight="1">
      <c r="A32" s="252" t="s">
        <v>823</v>
      </c>
      <c r="B32" s="925"/>
      <c r="C32" s="925"/>
      <c r="D32" s="925"/>
      <c r="E32" s="1869">
        <v>4122.2247898799997</v>
      </c>
      <c r="F32" s="1870"/>
      <c r="G32" s="1869">
        <v>6954.7737918700004</v>
      </c>
      <c r="H32" s="1870"/>
      <c r="I32" s="1869">
        <v>11076.99858175</v>
      </c>
      <c r="J32" s="1870"/>
      <c r="K32" s="923"/>
    </row>
    <row r="33" spans="1:13" s="82" customFormat="1" ht="12" customHeight="1">
      <c r="A33" s="678" t="s">
        <v>315</v>
      </c>
      <c r="B33" s="926"/>
      <c r="C33" s="926"/>
      <c r="D33" s="1522"/>
      <c r="E33" s="1865">
        <v>395043.52388283238</v>
      </c>
      <c r="F33" s="1866"/>
      <c r="G33" s="1865">
        <v>2516389.5987305678</v>
      </c>
      <c r="H33" s="1866"/>
      <c r="I33" s="1865">
        <v>2911433.1226134002</v>
      </c>
      <c r="J33" s="1866"/>
      <c r="K33" s="923"/>
    </row>
    <row r="34" spans="1:13" s="84" customFormat="1" ht="12" customHeight="1">
      <c r="A34" s="253" t="s">
        <v>824</v>
      </c>
      <c r="B34" s="927"/>
      <c r="C34" s="927"/>
      <c r="D34" s="927"/>
      <c r="E34" s="1869">
        <v>352346.43416928797</v>
      </c>
      <c r="F34" s="1870"/>
      <c r="G34" s="1869">
        <v>897710.86125530198</v>
      </c>
      <c r="H34" s="1870"/>
      <c r="I34" s="1869">
        <v>1250057.2954245899</v>
      </c>
      <c r="J34" s="1870"/>
      <c r="K34" s="923"/>
    </row>
    <row r="35" spans="1:13" s="86" customFormat="1" ht="12" customHeight="1">
      <c r="A35" s="1523" t="s">
        <v>488</v>
      </c>
      <c r="B35" s="1524"/>
      <c r="C35" s="1524"/>
      <c r="D35" s="1688"/>
      <c r="E35" s="1871">
        <v>431242.84727864014</v>
      </c>
      <c r="F35" s="1872"/>
      <c r="G35" s="1871">
        <v>2779955.6987660704</v>
      </c>
      <c r="H35" s="1872"/>
      <c r="I35" s="1871">
        <v>3211198.5460447106</v>
      </c>
      <c r="J35" s="1872"/>
      <c r="K35" s="923"/>
    </row>
    <row r="36" spans="1:13" s="86" customFormat="1" ht="12" customHeight="1">
      <c r="A36" s="928"/>
      <c r="B36" s="929"/>
      <c r="C36" s="929"/>
      <c r="D36" s="930"/>
      <c r="E36" s="930"/>
      <c r="F36" s="930"/>
      <c r="G36" s="929"/>
      <c r="H36" s="929"/>
      <c r="I36" s="929"/>
      <c r="J36" s="929"/>
    </row>
    <row r="37" spans="1:13" s="83" customFormat="1" ht="12" customHeight="1">
      <c r="A37" s="248" t="s">
        <v>825</v>
      </c>
      <c r="B37" s="249"/>
      <c r="C37" s="249"/>
      <c r="D37" s="249"/>
      <c r="E37" s="249"/>
      <c r="F37" s="249"/>
      <c r="G37" s="249"/>
      <c r="H37" s="249"/>
      <c r="I37" s="249"/>
      <c r="J37" s="249"/>
      <c r="K37" s="251"/>
    </row>
    <row r="38" spans="1:13" s="85" customFormat="1" ht="9" customHeight="1">
      <c r="A38" s="919"/>
      <c r="B38" s="920"/>
      <c r="C38" s="920"/>
      <c r="D38" s="920"/>
      <c r="E38" s="1518"/>
      <c r="F38" s="1519"/>
      <c r="G38" s="1859" t="s">
        <v>826</v>
      </c>
      <c r="H38" s="1860"/>
      <c r="I38" s="1518"/>
      <c r="J38" s="1519"/>
      <c r="K38" s="883"/>
      <c r="L38" s="883"/>
      <c r="M38" s="883"/>
    </row>
    <row r="39" spans="1:13" s="85" customFormat="1" ht="9" customHeight="1">
      <c r="A39" s="919"/>
      <c r="B39" s="920"/>
      <c r="C39" s="920"/>
      <c r="D39" s="920"/>
      <c r="E39" s="1873" t="s">
        <v>814</v>
      </c>
      <c r="F39" s="1874"/>
      <c r="G39" s="931"/>
      <c r="H39" s="932" t="s">
        <v>827</v>
      </c>
      <c r="I39" s="1873" t="s">
        <v>688</v>
      </c>
      <c r="J39" s="1874"/>
      <c r="K39" s="883"/>
      <c r="L39" s="883"/>
      <c r="M39" s="883"/>
    </row>
    <row r="40" spans="1:13" s="82" customFormat="1" ht="9" customHeight="1">
      <c r="A40" s="242" t="s">
        <v>213</v>
      </c>
      <c r="B40" s="921"/>
      <c r="C40" s="921"/>
      <c r="D40" s="922"/>
      <c r="E40" s="1861" t="s">
        <v>828</v>
      </c>
      <c r="F40" s="1862"/>
      <c r="G40" s="1861" t="s">
        <v>829</v>
      </c>
      <c r="H40" s="1862"/>
      <c r="I40" s="1861" t="s">
        <v>830</v>
      </c>
      <c r="J40" s="1862"/>
      <c r="K40" s="883"/>
      <c r="L40" s="883"/>
      <c r="M40" s="883"/>
    </row>
    <row r="41" spans="1:13" s="82" customFormat="1" ht="12" customHeight="1">
      <c r="A41" s="1520" t="s">
        <v>818</v>
      </c>
      <c r="B41" s="1521"/>
      <c r="C41" s="1521"/>
      <c r="D41" s="1687"/>
      <c r="E41" s="1863">
        <v>29225.536564710001</v>
      </c>
      <c r="F41" s="1864"/>
      <c r="G41" s="1863">
        <v>7703.1214277899471</v>
      </c>
      <c r="H41" s="1864"/>
      <c r="I41" s="1863">
        <v>36928.657992499946</v>
      </c>
      <c r="J41" s="1864"/>
      <c r="K41" s="923"/>
      <c r="L41" s="923"/>
      <c r="M41" s="923"/>
    </row>
    <row r="42" spans="1:13" s="82" customFormat="1" ht="12" customHeight="1">
      <c r="A42" s="678" t="s">
        <v>819</v>
      </c>
      <c r="B42" s="924"/>
      <c r="C42" s="924"/>
      <c r="D42" s="924"/>
      <c r="E42" s="1865">
        <v>55378.018011762251</v>
      </c>
      <c r="F42" s="1866"/>
      <c r="G42" s="1865">
        <v>113134.76198421678</v>
      </c>
      <c r="H42" s="1866"/>
      <c r="I42" s="1875">
        <v>168512.77999597904</v>
      </c>
      <c r="J42" s="1876"/>
      <c r="K42" s="923"/>
      <c r="L42" s="923"/>
      <c r="M42" s="923"/>
    </row>
    <row r="43" spans="1:13" s="84" customFormat="1" ht="12" customHeight="1">
      <c r="A43" s="252" t="s">
        <v>820</v>
      </c>
      <c r="B43" s="925"/>
      <c r="C43" s="925"/>
      <c r="D43" s="925"/>
      <c r="E43" s="1867">
        <v>21818.01185662</v>
      </c>
      <c r="F43" s="1868"/>
      <c r="G43" s="1867">
        <v>61393.904579510025</v>
      </c>
      <c r="H43" s="1868"/>
      <c r="I43" s="1867">
        <v>83211.916436130021</v>
      </c>
      <c r="J43" s="1868"/>
      <c r="K43" s="923"/>
      <c r="L43" s="933"/>
      <c r="M43" s="933"/>
    </row>
    <row r="44" spans="1:13" s="84" customFormat="1" ht="12" customHeight="1">
      <c r="A44" s="252" t="s">
        <v>821</v>
      </c>
      <c r="B44" s="925"/>
      <c r="C44" s="925"/>
      <c r="D44" s="925"/>
      <c r="E44" s="1867">
        <v>27729.250845809991</v>
      </c>
      <c r="F44" s="1868"/>
      <c r="G44" s="1867">
        <v>37409.007740985304</v>
      </c>
      <c r="H44" s="1868"/>
      <c r="I44" s="1867">
        <v>65138.258586795295</v>
      </c>
      <c r="J44" s="1868"/>
      <c r="K44" s="923"/>
      <c r="L44" s="933"/>
      <c r="M44" s="933"/>
    </row>
    <row r="45" spans="1:13" s="84" customFormat="1" ht="12" customHeight="1">
      <c r="A45" s="252" t="s">
        <v>822</v>
      </c>
      <c r="B45" s="925"/>
      <c r="C45" s="925"/>
      <c r="D45" s="925"/>
      <c r="E45" s="1867">
        <v>27625.058656162262</v>
      </c>
      <c r="F45" s="1868"/>
      <c r="G45" s="1867">
        <v>75398.892573041507</v>
      </c>
      <c r="H45" s="1868"/>
      <c r="I45" s="1867">
        <v>103023.95122920377</v>
      </c>
      <c r="J45" s="1868"/>
      <c r="K45" s="923"/>
      <c r="L45" s="933"/>
      <c r="M45" s="933"/>
    </row>
    <row r="46" spans="1:13" s="84" customFormat="1" ht="12" customHeight="1">
      <c r="A46" s="252" t="s">
        <v>823</v>
      </c>
      <c r="B46" s="925"/>
      <c r="C46" s="925"/>
      <c r="D46" s="925"/>
      <c r="E46" s="1869">
        <v>23.708509790000001</v>
      </c>
      <c r="F46" s="1870"/>
      <c r="G46" s="1869">
        <v>326.86167019000004</v>
      </c>
      <c r="H46" s="1870"/>
      <c r="I46" s="1869">
        <v>350.57017998000003</v>
      </c>
      <c r="J46" s="1870"/>
      <c r="K46" s="923"/>
      <c r="L46" s="933"/>
      <c r="M46" s="933"/>
    </row>
    <row r="47" spans="1:13" s="82" customFormat="1" ht="12" customHeight="1">
      <c r="A47" s="678" t="s">
        <v>315</v>
      </c>
      <c r="B47" s="1521"/>
      <c r="C47" s="1521"/>
      <c r="D47" s="1687"/>
      <c r="E47" s="1863">
        <v>5.4569682106375694E-11</v>
      </c>
      <c r="F47" s="1864"/>
      <c r="G47" s="1863">
        <v>38304.747503670013</v>
      </c>
      <c r="H47" s="1864"/>
      <c r="I47" s="1863">
        <v>38304.747503670063</v>
      </c>
      <c r="J47" s="1864"/>
      <c r="K47" s="923"/>
      <c r="L47" s="923"/>
      <c r="M47" s="923"/>
    </row>
    <row r="48" spans="1:13" s="86" customFormat="1" ht="12" customHeight="1">
      <c r="A48" s="1523" t="s">
        <v>488</v>
      </c>
      <c r="B48" s="1524"/>
      <c r="C48" s="1524"/>
      <c r="D48" s="1688"/>
      <c r="E48" s="1871">
        <v>84603.554576472307</v>
      </c>
      <c r="F48" s="1872"/>
      <c r="G48" s="1871">
        <v>159142.63091567674</v>
      </c>
      <c r="H48" s="1872"/>
      <c r="I48" s="1871">
        <v>243746.18549214903</v>
      </c>
      <c r="J48" s="1872"/>
      <c r="K48" s="923"/>
      <c r="L48" s="934"/>
      <c r="M48" s="934"/>
    </row>
    <row r="49" spans="1:15" s="86" customFormat="1" ht="12" customHeight="1">
      <c r="A49" s="928"/>
      <c r="B49" s="929"/>
      <c r="C49" s="929"/>
      <c r="D49" s="930"/>
      <c r="E49" s="930"/>
      <c r="F49" s="930"/>
      <c r="G49" s="929"/>
      <c r="H49" s="929"/>
      <c r="I49" s="929"/>
      <c r="J49" s="929"/>
    </row>
    <row r="50" spans="1:15" s="83" customFormat="1" ht="12" customHeight="1">
      <c r="A50" s="248" t="s">
        <v>831</v>
      </c>
      <c r="B50" s="249"/>
      <c r="C50" s="249"/>
      <c r="D50" s="249"/>
      <c r="E50" s="249"/>
      <c r="F50" s="249"/>
      <c r="G50" s="249"/>
      <c r="H50" s="249"/>
      <c r="I50" s="249"/>
      <c r="J50" s="249"/>
      <c r="K50" s="251"/>
    </row>
    <row r="51" spans="1:15" s="85" customFormat="1" ht="9" customHeight="1">
      <c r="A51" s="919"/>
      <c r="B51" s="920"/>
      <c r="C51" s="920"/>
      <c r="D51" s="920"/>
      <c r="E51" s="920"/>
      <c r="F51" s="920"/>
      <c r="G51" s="1859"/>
      <c r="H51" s="1860"/>
      <c r="I51" s="1859" t="s">
        <v>832</v>
      </c>
      <c r="J51" s="1860"/>
      <c r="K51" s="935"/>
      <c r="L51" s="883"/>
      <c r="M51" s="883"/>
      <c r="N51" s="883"/>
      <c r="O51" s="883"/>
    </row>
    <row r="52" spans="1:15" s="85" customFormat="1" ht="9" customHeight="1">
      <c r="A52" s="919"/>
      <c r="B52" s="920"/>
      <c r="C52" s="920"/>
      <c r="D52" s="920"/>
      <c r="E52" s="920"/>
      <c r="F52" s="920"/>
      <c r="G52" s="1873"/>
      <c r="H52" s="1874"/>
      <c r="I52" s="1873" t="s">
        <v>833</v>
      </c>
      <c r="J52" s="1874"/>
      <c r="K52" s="935"/>
      <c r="L52" s="883"/>
      <c r="M52" s="883"/>
      <c r="N52" s="883"/>
      <c r="O52" s="883"/>
    </row>
    <row r="53" spans="1:15" s="82" customFormat="1" ht="9" customHeight="1">
      <c r="A53" s="242" t="s">
        <v>213</v>
      </c>
      <c r="B53" s="921"/>
      <c r="C53" s="921"/>
      <c r="D53" s="921"/>
      <c r="E53" s="921"/>
      <c r="F53" s="922"/>
      <c r="G53" s="1861" t="s">
        <v>834</v>
      </c>
      <c r="H53" s="1862"/>
      <c r="I53" s="1861" t="s">
        <v>828</v>
      </c>
      <c r="J53" s="1862"/>
      <c r="K53" s="935"/>
      <c r="L53" s="883"/>
      <c r="M53" s="883"/>
      <c r="N53" s="883"/>
      <c r="O53" s="883"/>
    </row>
    <row r="54" spans="1:15" s="82" customFormat="1" ht="12" customHeight="1">
      <c r="A54" s="678" t="s">
        <v>835</v>
      </c>
      <c r="B54" s="926"/>
      <c r="C54" s="926"/>
      <c r="D54" s="926"/>
      <c r="E54" s="926"/>
      <c r="F54" s="1522"/>
      <c r="G54" s="1865">
        <v>36779.08384806</v>
      </c>
      <c r="H54" s="1866"/>
      <c r="I54" s="1865">
        <v>36779.08384806</v>
      </c>
      <c r="J54" s="1866"/>
      <c r="K54" s="936"/>
      <c r="L54" s="923"/>
      <c r="M54" s="923"/>
      <c r="N54" s="923"/>
      <c r="O54" s="923"/>
    </row>
    <row r="55" spans="1:15" s="82" customFormat="1" ht="12" customHeight="1">
      <c r="A55" s="937" t="s">
        <v>836</v>
      </c>
      <c r="B55" s="924"/>
      <c r="C55" s="924"/>
      <c r="D55" s="924"/>
      <c r="E55" s="924"/>
      <c r="F55" s="924"/>
      <c r="G55" s="1875">
        <v>66147.199664427593</v>
      </c>
      <c r="H55" s="1876"/>
      <c r="I55" s="1875">
        <v>66214.597320360001</v>
      </c>
      <c r="J55" s="1876"/>
      <c r="K55" s="936"/>
      <c r="L55" s="923"/>
      <c r="M55" s="923"/>
      <c r="N55" s="923"/>
      <c r="O55" s="923"/>
    </row>
    <row r="56" spans="1:15" s="82" customFormat="1" ht="12" customHeight="1">
      <c r="A56" s="938" t="s">
        <v>837</v>
      </c>
      <c r="B56" s="939"/>
      <c r="C56" s="939"/>
      <c r="D56" s="939"/>
      <c r="E56" s="939"/>
      <c r="F56" s="940"/>
      <c r="G56" s="1875">
        <v>56086.56399804898</v>
      </c>
      <c r="H56" s="1876"/>
      <c r="I56" s="1875">
        <v>54588.280651909998</v>
      </c>
      <c r="J56" s="1876"/>
      <c r="K56" s="936"/>
      <c r="L56" s="923"/>
      <c r="M56" s="923"/>
      <c r="N56" s="923"/>
      <c r="O56" s="923"/>
    </row>
    <row r="57" spans="1:15" s="82" customFormat="1" ht="12" customHeight="1">
      <c r="A57" s="679" t="s">
        <v>838</v>
      </c>
      <c r="B57" s="924"/>
      <c r="C57" s="924"/>
      <c r="D57" s="924"/>
      <c r="E57" s="924"/>
      <c r="F57" s="924"/>
      <c r="G57" s="1877">
        <v>399557.06395146606</v>
      </c>
      <c r="H57" s="1878"/>
      <c r="I57" s="1877">
        <v>358264.44003477233</v>
      </c>
      <c r="J57" s="1878"/>
      <c r="K57" s="936"/>
      <c r="L57" s="923"/>
      <c r="M57" s="923"/>
      <c r="N57" s="923"/>
      <c r="O57" s="923"/>
    </row>
    <row r="58" spans="1:15" s="86" customFormat="1" ht="12" customHeight="1">
      <c r="A58" s="1523" t="s">
        <v>688</v>
      </c>
      <c r="B58" s="1524"/>
      <c r="C58" s="1524"/>
      <c r="D58" s="1524"/>
      <c r="E58" s="1524"/>
      <c r="F58" s="1688"/>
      <c r="G58" s="1871">
        <v>558569.91146200267</v>
      </c>
      <c r="H58" s="1872"/>
      <c r="I58" s="1871">
        <v>515846.40185510233</v>
      </c>
      <c r="J58" s="1872"/>
      <c r="K58" s="941"/>
      <c r="L58" s="934"/>
      <c r="M58" s="934"/>
      <c r="N58" s="934"/>
      <c r="O58" s="934"/>
    </row>
    <row r="59" spans="1:15" s="79" customFormat="1" ht="12" customHeight="1">
      <c r="A59" s="600"/>
      <c r="B59" s="862"/>
      <c r="C59" s="862"/>
      <c r="D59" s="862"/>
      <c r="E59" s="862"/>
      <c r="F59" s="862"/>
      <c r="G59" s="862"/>
      <c r="H59" s="862"/>
      <c r="I59" s="862"/>
      <c r="J59" s="862"/>
    </row>
    <row r="60" spans="1:15" s="79" customFormat="1" ht="25.5" customHeight="1">
      <c r="A60" s="1781" t="s">
        <v>839</v>
      </c>
      <c r="B60" s="1781"/>
      <c r="C60" s="1781"/>
      <c r="D60" s="1781"/>
      <c r="E60" s="1781"/>
      <c r="F60" s="1781"/>
      <c r="G60" s="1781"/>
      <c r="H60" s="1781"/>
      <c r="I60" s="1781"/>
      <c r="J60" s="1781"/>
    </row>
    <row r="61" spans="1:15" s="24" customFormat="1" ht="22.5" customHeight="1">
      <c r="A61" s="187"/>
      <c r="B61" s="408"/>
      <c r="C61" s="408"/>
      <c r="D61" s="408"/>
      <c r="E61" s="408"/>
      <c r="F61" s="408"/>
      <c r="G61" s="408"/>
      <c r="H61" s="408"/>
      <c r="I61" s="408"/>
      <c r="J61" s="408"/>
    </row>
    <row r="62" spans="1:15" s="25" customFormat="1" ht="18.75" customHeight="1">
      <c r="A62" s="409" t="s">
        <v>840</v>
      </c>
      <c r="B62" s="385"/>
      <c r="C62" s="385"/>
      <c r="D62" s="385"/>
      <c r="E62" s="385"/>
      <c r="F62" s="385"/>
      <c r="G62" s="385"/>
      <c r="H62" s="385"/>
      <c r="I62" s="385"/>
      <c r="J62" s="385"/>
    </row>
    <row r="63" spans="1:15" s="29" customFormat="1" ht="12" customHeight="1">
      <c r="A63" s="447"/>
      <c r="B63" s="447"/>
      <c r="C63" s="447"/>
      <c r="D63" s="447"/>
      <c r="E63" s="447"/>
      <c r="F63" s="447"/>
      <c r="G63" s="447"/>
      <c r="H63" s="447"/>
      <c r="I63" s="447"/>
      <c r="J63" s="447"/>
      <c r="K63" s="27"/>
    </row>
    <row r="64" spans="1:15" s="79" customFormat="1" ht="12" customHeight="1">
      <c r="A64" s="218" t="s">
        <v>213</v>
      </c>
      <c r="B64" s="447"/>
      <c r="C64" s="447"/>
      <c r="D64" s="447"/>
      <c r="E64" s="868" t="s">
        <v>776</v>
      </c>
      <c r="F64" s="868" t="s">
        <v>841</v>
      </c>
      <c r="G64" s="868" t="s">
        <v>842</v>
      </c>
      <c r="H64" s="942" t="s">
        <v>843</v>
      </c>
      <c r="I64" s="868" t="s">
        <v>844</v>
      </c>
      <c r="J64" s="942" t="s">
        <v>845</v>
      </c>
      <c r="K64" s="943"/>
      <c r="L64" s="29"/>
      <c r="M64" s="29"/>
      <c r="N64" s="29"/>
      <c r="O64" s="29"/>
    </row>
    <row r="65" spans="1:15" s="79" customFormat="1" ht="12" customHeight="1">
      <c r="A65" s="1881" t="s">
        <v>846</v>
      </c>
      <c r="B65" s="1881"/>
      <c r="C65" s="1881"/>
      <c r="D65" s="1882"/>
      <c r="E65" s="1469">
        <v>2288.1742547599997</v>
      </c>
      <c r="F65" s="1469">
        <v>295343.1543770975</v>
      </c>
      <c r="G65" s="1469">
        <v>227010.23064530999</v>
      </c>
      <c r="H65" s="1469">
        <v>25689.564230256048</v>
      </c>
      <c r="I65" s="1469">
        <v>1310.9500111624366</v>
      </c>
      <c r="J65" s="1471">
        <v>551642.07351858588</v>
      </c>
      <c r="K65" s="945"/>
      <c r="M65" s="945"/>
      <c r="N65" s="945"/>
      <c r="O65" s="945"/>
    </row>
    <row r="66" spans="1:15" s="79" customFormat="1" ht="19.5" customHeight="1">
      <c r="A66" s="1883" t="s">
        <v>847</v>
      </c>
      <c r="B66" s="1883"/>
      <c r="C66" s="1883"/>
      <c r="D66" s="1884"/>
      <c r="E66" s="639">
        <v>38167.860475658104</v>
      </c>
      <c r="F66" s="639">
        <v>449.04923296644819</v>
      </c>
      <c r="G66" s="639">
        <v>18926.299326927874</v>
      </c>
      <c r="H66" s="639">
        <v>16559.213714794398</v>
      </c>
      <c r="I66" s="639">
        <v>4075.4623176804307</v>
      </c>
      <c r="J66" s="661">
        <v>78177.885068027259</v>
      </c>
      <c r="K66" s="945"/>
      <c r="M66" s="945"/>
      <c r="N66" s="945"/>
      <c r="O66" s="945"/>
    </row>
    <row r="67" spans="1:15" s="79" customFormat="1" ht="12" customHeight="1">
      <c r="A67" s="1883" t="s">
        <v>848</v>
      </c>
      <c r="B67" s="1883"/>
      <c r="C67" s="1883"/>
      <c r="D67" s="1884"/>
      <c r="E67" s="639">
        <v>26752.680702666497</v>
      </c>
      <c r="F67" s="639">
        <v>8897.5284716882161</v>
      </c>
      <c r="G67" s="639">
        <v>46186.696880141099</v>
      </c>
      <c r="H67" s="639">
        <v>20835.616762482532</v>
      </c>
      <c r="I67" s="639">
        <v>2997.3634468272357</v>
      </c>
      <c r="J67" s="661">
        <v>105669.88626380557</v>
      </c>
      <c r="K67" s="945"/>
      <c r="M67" s="945"/>
      <c r="N67" s="945"/>
      <c r="O67" s="945"/>
    </row>
    <row r="68" spans="1:15" s="79" customFormat="1" ht="12" customHeight="1">
      <c r="A68" s="1883" t="s">
        <v>849</v>
      </c>
      <c r="B68" s="1883"/>
      <c r="C68" s="1883"/>
      <c r="D68" s="1884"/>
      <c r="E68" s="639">
        <v>89104.560948570012</v>
      </c>
      <c r="F68" s="639">
        <v>322.73230920006301</v>
      </c>
      <c r="G68" s="639">
        <v>3064.9774160325001</v>
      </c>
      <c r="H68" s="639">
        <v>98.971755010154553</v>
      </c>
      <c r="I68" s="639">
        <v>1686.6057511696854</v>
      </c>
      <c r="J68" s="661">
        <v>94277.848179982408</v>
      </c>
      <c r="L68" s="945"/>
      <c r="M68" s="945"/>
      <c r="N68" s="945"/>
      <c r="O68" s="945"/>
    </row>
    <row r="69" spans="1:15" s="79" customFormat="1" ht="12" customHeight="1">
      <c r="A69" s="1883" t="s">
        <v>315</v>
      </c>
      <c r="B69" s="1883"/>
      <c r="C69" s="1883"/>
      <c r="D69" s="1884"/>
      <c r="E69" s="639" t="s">
        <v>636</v>
      </c>
      <c r="F69" s="639" t="s">
        <v>636</v>
      </c>
      <c r="G69" s="639" t="s">
        <v>636</v>
      </c>
      <c r="H69" s="639" t="s">
        <v>636</v>
      </c>
      <c r="I69" s="639" t="s">
        <v>636</v>
      </c>
      <c r="J69" s="661">
        <v>0</v>
      </c>
      <c r="L69" s="945"/>
      <c r="M69" s="945"/>
      <c r="N69" s="945"/>
      <c r="O69" s="945"/>
    </row>
    <row r="70" spans="1:15" s="59" customFormat="1" ht="12" customHeight="1">
      <c r="A70" s="1879" t="s">
        <v>850</v>
      </c>
      <c r="B70" s="1879"/>
      <c r="C70" s="1879"/>
      <c r="D70" s="1880"/>
      <c r="E70" s="947">
        <v>156313.27638165461</v>
      </c>
      <c r="F70" s="947">
        <v>305012.46439095226</v>
      </c>
      <c r="G70" s="947">
        <v>295188.20426841144</v>
      </c>
      <c r="H70" s="947">
        <v>63183.366462543127</v>
      </c>
      <c r="I70" s="947">
        <v>10070.381526839803</v>
      </c>
      <c r="J70" s="947">
        <v>829767.69303040125</v>
      </c>
      <c r="L70" s="948"/>
      <c r="M70" s="948"/>
      <c r="N70" s="948"/>
      <c r="O70" s="948"/>
    </row>
    <row r="71" spans="1:15" s="79" customFormat="1" ht="12" customHeight="1">
      <c r="A71" s="1883" t="s">
        <v>851</v>
      </c>
      <c r="B71" s="1883"/>
      <c r="C71" s="1883"/>
      <c r="D71" s="1884"/>
      <c r="E71" s="639">
        <v>22646.727774769613</v>
      </c>
      <c r="F71" s="639" t="s">
        <v>636</v>
      </c>
      <c r="G71" s="639" t="s">
        <v>636</v>
      </c>
      <c r="H71" s="639">
        <v>12.144125958398281</v>
      </c>
      <c r="I71" s="639">
        <v>399.74745569555307</v>
      </c>
      <c r="J71" s="661">
        <v>23058.619356423565</v>
      </c>
      <c r="L71" s="945"/>
      <c r="M71" s="945"/>
      <c r="N71" s="945"/>
      <c r="O71" s="945"/>
    </row>
    <row r="72" spans="1:15" s="79" customFormat="1" ht="12" customHeight="1">
      <c r="A72" s="1883" t="s">
        <v>852</v>
      </c>
      <c r="B72" s="1883"/>
      <c r="C72" s="1883"/>
      <c r="D72" s="1884"/>
      <c r="E72" s="639">
        <v>9200.4094778699982</v>
      </c>
      <c r="F72" s="639">
        <v>2.8432760209539691</v>
      </c>
      <c r="G72" s="639" t="s">
        <v>636</v>
      </c>
      <c r="H72" s="639" t="s">
        <v>636</v>
      </c>
      <c r="I72" s="639">
        <v>10585.721129084795</v>
      </c>
      <c r="J72" s="661">
        <v>19788.973882975748</v>
      </c>
      <c r="L72" s="945"/>
      <c r="M72" s="945"/>
      <c r="N72" s="945"/>
      <c r="O72" s="945"/>
    </row>
    <row r="73" spans="1:15" s="79" customFormat="1" ht="12" customHeight="1">
      <c r="A73" s="1883" t="s">
        <v>853</v>
      </c>
      <c r="B73" s="1883"/>
      <c r="C73" s="1883"/>
      <c r="D73" s="1884"/>
      <c r="E73" s="639" t="s">
        <v>636</v>
      </c>
      <c r="F73" s="639">
        <v>50.225353451479791</v>
      </c>
      <c r="G73" s="639">
        <v>2.7376068738097503</v>
      </c>
      <c r="H73" s="639" t="s">
        <v>636</v>
      </c>
      <c r="I73" s="639">
        <v>101.450085699634</v>
      </c>
      <c r="J73" s="661">
        <v>154.41304602492355</v>
      </c>
      <c r="L73" s="945"/>
      <c r="M73" s="945"/>
      <c r="N73" s="945"/>
      <c r="O73" s="945"/>
    </row>
    <row r="74" spans="1:15" s="79" customFormat="1" ht="12" customHeight="1">
      <c r="A74" s="1885" t="s">
        <v>315</v>
      </c>
      <c r="B74" s="1885"/>
      <c r="C74" s="1885"/>
      <c r="D74" s="1886"/>
      <c r="E74" s="639" t="s">
        <v>636</v>
      </c>
      <c r="F74" s="639">
        <v>9.3476063999999998E-3</v>
      </c>
      <c r="G74" s="639">
        <v>8.5640000000000004E-3</v>
      </c>
      <c r="H74" s="639" t="s">
        <v>636</v>
      </c>
      <c r="I74" s="639">
        <v>-1.7911606400000002E-2</v>
      </c>
      <c r="J74" s="661">
        <v>0</v>
      </c>
      <c r="L74" s="945"/>
      <c r="M74" s="945"/>
      <c r="N74" s="945"/>
      <c r="O74" s="945"/>
    </row>
    <row r="75" spans="1:15" s="59" customFormat="1" ht="12" customHeight="1">
      <c r="A75" s="1879" t="s">
        <v>854</v>
      </c>
      <c r="B75" s="1879"/>
      <c r="C75" s="1879"/>
      <c r="D75" s="1880"/>
      <c r="E75" s="947">
        <v>31847.137252639612</v>
      </c>
      <c r="F75" s="947">
        <v>53.077977078833761</v>
      </c>
      <c r="G75" s="947">
        <v>2.7461708738097506</v>
      </c>
      <c r="H75" s="947">
        <v>12.144125958398281</v>
      </c>
      <c r="I75" s="947">
        <v>11086.900758873591</v>
      </c>
      <c r="J75" s="947">
        <v>43002.006285424242</v>
      </c>
      <c r="L75" s="948"/>
      <c r="M75" s="948"/>
      <c r="N75" s="948"/>
      <c r="O75" s="948"/>
    </row>
    <row r="76" spans="1:15" s="79" customFormat="1" ht="12" customHeight="1">
      <c r="A76" s="1881" t="s">
        <v>855</v>
      </c>
      <c r="B76" s="1881"/>
      <c r="C76" s="1881"/>
      <c r="D76" s="1882"/>
      <c r="E76" s="639" t="s">
        <v>636</v>
      </c>
      <c r="F76" s="639" t="s">
        <v>636</v>
      </c>
      <c r="G76" s="639" t="s">
        <v>636</v>
      </c>
      <c r="H76" s="639" t="s">
        <v>636</v>
      </c>
      <c r="I76" s="639" t="s">
        <v>636</v>
      </c>
      <c r="J76" s="661">
        <v>0</v>
      </c>
      <c r="L76" s="945"/>
      <c r="M76" s="945"/>
      <c r="N76" s="945"/>
      <c r="O76" s="945"/>
    </row>
    <row r="77" spans="1:15" s="79" customFormat="1" ht="12" customHeight="1">
      <c r="A77" s="1883" t="s">
        <v>852</v>
      </c>
      <c r="B77" s="1883"/>
      <c r="C77" s="1883"/>
      <c r="D77" s="1884"/>
      <c r="E77" s="639" t="s">
        <v>636</v>
      </c>
      <c r="F77" s="639" t="s">
        <v>636</v>
      </c>
      <c r="G77" s="639" t="s">
        <v>636</v>
      </c>
      <c r="H77" s="639" t="s">
        <v>636</v>
      </c>
      <c r="I77" s="639" t="s">
        <v>636</v>
      </c>
      <c r="J77" s="661">
        <v>0</v>
      </c>
      <c r="L77" s="945"/>
      <c r="M77" s="945"/>
      <c r="N77" s="945"/>
      <c r="O77" s="945"/>
    </row>
    <row r="78" spans="1:15" s="79" customFormat="1" ht="12" customHeight="1">
      <c r="A78" s="1883" t="s">
        <v>856</v>
      </c>
      <c r="B78" s="1883"/>
      <c r="C78" s="1883"/>
      <c r="D78" s="1884"/>
      <c r="E78" s="639">
        <v>2.5264618249999997</v>
      </c>
      <c r="F78" s="639">
        <v>51.860613315883676</v>
      </c>
      <c r="G78" s="639">
        <v>86.950993260356697</v>
      </c>
      <c r="H78" s="639" t="s">
        <v>636</v>
      </c>
      <c r="I78" s="639" t="s">
        <v>636</v>
      </c>
      <c r="J78" s="661">
        <v>141.33806840124038</v>
      </c>
      <c r="L78" s="945"/>
      <c r="M78" s="945"/>
      <c r="N78" s="945"/>
      <c r="O78" s="945"/>
    </row>
    <row r="79" spans="1:15" s="79" customFormat="1" ht="12" customHeight="1">
      <c r="A79" s="1883" t="s">
        <v>857</v>
      </c>
      <c r="B79" s="1883"/>
      <c r="C79" s="1883"/>
      <c r="D79" s="1884"/>
      <c r="E79" s="639">
        <v>664.74463017000016</v>
      </c>
      <c r="F79" s="639">
        <v>128.22878389556925</v>
      </c>
      <c r="G79" s="639">
        <v>84.793479644499996</v>
      </c>
      <c r="H79" s="639">
        <v>399.31651735968819</v>
      </c>
      <c r="I79" s="639">
        <v>2.9888484589409927</v>
      </c>
      <c r="J79" s="661">
        <v>1280.0722595286984</v>
      </c>
      <c r="L79" s="945"/>
      <c r="M79" s="945"/>
      <c r="N79" s="945"/>
      <c r="O79" s="945"/>
    </row>
    <row r="80" spans="1:15" s="79" customFormat="1" ht="12" customHeight="1">
      <c r="A80" s="1883" t="s">
        <v>315</v>
      </c>
      <c r="B80" s="1883"/>
      <c r="C80" s="1883"/>
      <c r="D80" s="1884"/>
      <c r="E80" s="639" t="s">
        <v>636</v>
      </c>
      <c r="F80" s="639" t="s">
        <v>636</v>
      </c>
      <c r="G80" s="639" t="s">
        <v>636</v>
      </c>
      <c r="H80" s="639" t="s">
        <v>636</v>
      </c>
      <c r="I80" s="639" t="s">
        <v>636</v>
      </c>
      <c r="J80" s="661">
        <v>0</v>
      </c>
      <c r="L80" s="945"/>
      <c r="M80" s="945"/>
      <c r="N80" s="945"/>
      <c r="O80" s="945"/>
    </row>
    <row r="81" spans="1:17" s="59" customFormat="1" ht="12" customHeight="1">
      <c r="A81" s="1879" t="s">
        <v>858</v>
      </c>
      <c r="B81" s="1879"/>
      <c r="C81" s="1879"/>
      <c r="D81" s="1880"/>
      <c r="E81" s="947">
        <v>667.27109199500012</v>
      </c>
      <c r="F81" s="947">
        <v>180.08939721145293</v>
      </c>
      <c r="G81" s="947">
        <v>171.74447290485671</v>
      </c>
      <c r="H81" s="947">
        <v>399.31651735968819</v>
      </c>
      <c r="I81" s="947">
        <v>2.9888484589409927</v>
      </c>
      <c r="J81" s="947">
        <v>1421.4103279299388</v>
      </c>
      <c r="L81" s="948"/>
      <c r="M81" s="948"/>
      <c r="N81" s="948"/>
      <c r="O81" s="948"/>
    </row>
    <row r="82" spans="1:17" s="59" customFormat="1" ht="12" customHeight="1">
      <c r="A82" s="1879" t="s">
        <v>859</v>
      </c>
      <c r="B82" s="1879"/>
      <c r="C82" s="1879"/>
      <c r="D82" s="1880"/>
      <c r="E82" s="947">
        <v>32514.408344634612</v>
      </c>
      <c r="F82" s="947">
        <v>233.16737429028669</v>
      </c>
      <c r="G82" s="947">
        <v>174.49064377866645</v>
      </c>
      <c r="H82" s="947">
        <v>411.46064331808645</v>
      </c>
      <c r="I82" s="947">
        <v>11089.889607332532</v>
      </c>
      <c r="J82" s="947">
        <v>44423.41661335418</v>
      </c>
      <c r="L82" s="948"/>
      <c r="M82" s="948"/>
      <c r="N82" s="948"/>
      <c r="O82" s="948"/>
    </row>
    <row r="83" spans="1:17" s="87" customFormat="1" ht="12" customHeight="1">
      <c r="A83" s="1879" t="s">
        <v>860</v>
      </c>
      <c r="B83" s="1879"/>
      <c r="C83" s="1879"/>
      <c r="D83" s="1880"/>
      <c r="E83" s="947">
        <v>188827.68472628921</v>
      </c>
      <c r="F83" s="947">
        <v>305245.63176524255</v>
      </c>
      <c r="G83" s="947">
        <v>295362.69491219008</v>
      </c>
      <c r="H83" s="947">
        <v>63594.827105861215</v>
      </c>
      <c r="I83" s="947">
        <v>21160.271134172333</v>
      </c>
      <c r="J83" s="947">
        <v>874191.10964375548</v>
      </c>
      <c r="L83" s="59"/>
      <c r="M83" s="59"/>
      <c r="N83" s="59"/>
      <c r="O83" s="59"/>
    </row>
    <row r="84" spans="1:17" s="82" customFormat="1" ht="10.5" customHeight="1">
      <c r="A84" s="949"/>
      <c r="B84" s="950"/>
      <c r="C84" s="950"/>
      <c r="D84" s="950"/>
      <c r="E84" s="950"/>
      <c r="F84" s="950"/>
      <c r="G84" s="861"/>
      <c r="H84" s="861"/>
      <c r="I84" s="861"/>
      <c r="J84" s="861"/>
      <c r="K84" s="880"/>
      <c r="L84" s="87"/>
      <c r="M84" s="87"/>
      <c r="N84" s="87"/>
      <c r="O84" s="87"/>
    </row>
    <row r="85" spans="1:17" s="83" customFormat="1" ht="13.35" customHeight="1">
      <c r="A85" s="248" t="s">
        <v>861</v>
      </c>
      <c r="B85" s="249"/>
      <c r="C85" s="249"/>
      <c r="D85" s="249"/>
      <c r="E85" s="249"/>
      <c r="F85" s="249"/>
      <c r="G85" s="249"/>
      <c r="H85" s="249"/>
      <c r="I85" s="249"/>
      <c r="J85" s="249"/>
      <c r="K85" s="251"/>
      <c r="L85" s="82"/>
      <c r="M85" s="82"/>
      <c r="N85" s="82"/>
      <c r="O85" s="82"/>
    </row>
    <row r="86" spans="1:17" s="82" customFormat="1" ht="11.1" customHeight="1">
      <c r="A86" s="241"/>
      <c r="B86" s="1482" t="s">
        <v>295</v>
      </c>
      <c r="C86" s="1483" t="s">
        <v>296</v>
      </c>
      <c r="D86" s="1483" t="s">
        <v>297</v>
      </c>
      <c r="E86" s="1483" t="s">
        <v>298</v>
      </c>
      <c r="F86" s="1483" t="s">
        <v>295</v>
      </c>
      <c r="G86" s="1483" t="s">
        <v>296</v>
      </c>
      <c r="H86" s="1483" t="s">
        <v>297</v>
      </c>
      <c r="I86" s="1483" t="s">
        <v>298</v>
      </c>
      <c r="J86" s="1483" t="s">
        <v>295</v>
      </c>
      <c r="K86" s="883"/>
      <c r="L86" s="83"/>
      <c r="M86" s="83"/>
      <c r="N86" s="83"/>
      <c r="O86" s="83"/>
      <c r="P86" s="883"/>
      <c r="Q86" s="880"/>
    </row>
    <row r="87" spans="1:17" s="82" customFormat="1" ht="11.1" customHeight="1">
      <c r="A87" s="242" t="s">
        <v>213</v>
      </c>
      <c r="B87" s="734" t="s">
        <v>300</v>
      </c>
      <c r="C87" s="714" t="s">
        <v>300</v>
      </c>
      <c r="D87" s="714" t="s">
        <v>270</v>
      </c>
      <c r="E87" s="714" t="s">
        <v>270</v>
      </c>
      <c r="F87" s="714" t="s">
        <v>270</v>
      </c>
      <c r="G87" s="714" t="s">
        <v>270</v>
      </c>
      <c r="H87" s="714" t="s">
        <v>271</v>
      </c>
      <c r="I87" s="714" t="s">
        <v>271</v>
      </c>
      <c r="J87" s="714" t="s">
        <v>271</v>
      </c>
      <c r="K87" s="883"/>
      <c r="L87" s="883"/>
      <c r="M87" s="885"/>
      <c r="N87" s="883"/>
      <c r="O87" s="883"/>
      <c r="P87" s="883"/>
      <c r="Q87" s="880"/>
    </row>
    <row r="88" spans="1:17" s="82" customFormat="1" ht="12" customHeight="1">
      <c r="A88" s="944" t="s">
        <v>846</v>
      </c>
      <c r="B88" s="1525">
        <v>551642.07351858588</v>
      </c>
      <c r="C88" s="1526">
        <v>547621.39640390326</v>
      </c>
      <c r="D88" s="1526">
        <v>298241.98438042053</v>
      </c>
      <c r="E88" s="1526">
        <v>433569.66456366045</v>
      </c>
      <c r="F88" s="1527">
        <v>345764.63160705747</v>
      </c>
      <c r="G88" s="1526">
        <v>330441.27089703263</v>
      </c>
      <c r="H88" s="1526">
        <v>271124.47359159129</v>
      </c>
      <c r="I88" s="1526">
        <v>509929.25688059523</v>
      </c>
      <c r="J88" s="1526">
        <v>472292.31214847032</v>
      </c>
      <c r="K88" s="890"/>
      <c r="L88" s="883"/>
      <c r="M88" s="883"/>
      <c r="N88" s="883"/>
      <c r="O88" s="883"/>
      <c r="P88" s="890"/>
      <c r="Q88" s="880"/>
    </row>
    <row r="89" spans="1:17" s="82" customFormat="1" ht="19.5" customHeight="1">
      <c r="A89" s="946" t="s">
        <v>862</v>
      </c>
      <c r="B89" s="951">
        <v>78177.885068027259</v>
      </c>
      <c r="C89" s="952">
        <v>98301.161787774472</v>
      </c>
      <c r="D89" s="952">
        <v>157521.39233982365</v>
      </c>
      <c r="E89" s="952">
        <v>98469.093531817853</v>
      </c>
      <c r="F89" s="953">
        <v>138577.59890674794</v>
      </c>
      <c r="G89" s="952">
        <v>130675.05353299248</v>
      </c>
      <c r="H89" s="952">
        <v>136905.67362117994</v>
      </c>
      <c r="I89" s="952">
        <v>92453.064326109234</v>
      </c>
      <c r="J89" s="952">
        <v>82098.608418957694</v>
      </c>
      <c r="K89" s="890"/>
      <c r="L89" s="890"/>
      <c r="M89" s="890"/>
      <c r="N89" s="890"/>
      <c r="O89" s="890"/>
      <c r="P89" s="890"/>
      <c r="Q89" s="880"/>
    </row>
    <row r="90" spans="1:17" s="82" customFormat="1" ht="12" customHeight="1">
      <c r="A90" s="648" t="s">
        <v>848</v>
      </c>
      <c r="B90" s="951">
        <v>105669.88626380557</v>
      </c>
      <c r="C90" s="952">
        <v>102097.05328487608</v>
      </c>
      <c r="D90" s="952">
        <v>77281.317703288165</v>
      </c>
      <c r="E90" s="952">
        <v>82081.098474683735</v>
      </c>
      <c r="F90" s="953">
        <v>82015.295042215701</v>
      </c>
      <c r="G90" s="952">
        <v>78588.387627095246</v>
      </c>
      <c r="H90" s="952">
        <v>55698.046724250533</v>
      </c>
      <c r="I90" s="952">
        <v>100518.85075518192</v>
      </c>
      <c r="J90" s="952">
        <v>103953.33247633267</v>
      </c>
      <c r="K90" s="890"/>
      <c r="L90" s="890"/>
      <c r="M90" s="890"/>
      <c r="N90" s="890"/>
      <c r="O90" s="890"/>
      <c r="P90" s="890"/>
      <c r="Q90" s="880"/>
    </row>
    <row r="91" spans="1:17" s="82" customFormat="1" ht="12" customHeight="1">
      <c r="A91" s="648" t="s">
        <v>849</v>
      </c>
      <c r="B91" s="951">
        <v>94277.848179982408</v>
      </c>
      <c r="C91" s="952">
        <v>118385.13321317025</v>
      </c>
      <c r="D91" s="952">
        <v>108714.4794203397</v>
      </c>
      <c r="E91" s="952">
        <v>83269.654630911187</v>
      </c>
      <c r="F91" s="953">
        <v>92845.376557297481</v>
      </c>
      <c r="G91" s="952">
        <v>87552.674080944897</v>
      </c>
      <c r="H91" s="952">
        <v>69584.920368470601</v>
      </c>
      <c r="I91" s="952">
        <v>49875.221669903607</v>
      </c>
      <c r="J91" s="952">
        <v>46472.228962721827</v>
      </c>
      <c r="K91" s="890"/>
      <c r="L91" s="890"/>
      <c r="M91" s="890"/>
      <c r="N91" s="890"/>
      <c r="O91" s="890"/>
      <c r="P91" s="890"/>
      <c r="Q91" s="880"/>
    </row>
    <row r="92" spans="1:17" s="82" customFormat="1" ht="12" customHeight="1">
      <c r="A92" s="648" t="s">
        <v>315</v>
      </c>
      <c r="B92" s="951">
        <v>0</v>
      </c>
      <c r="C92" s="952">
        <v>0</v>
      </c>
      <c r="D92" s="952">
        <v>0</v>
      </c>
      <c r="E92" s="952">
        <v>0</v>
      </c>
      <c r="F92" s="953">
        <v>0</v>
      </c>
      <c r="G92" s="952">
        <v>0</v>
      </c>
      <c r="H92" s="952">
        <v>0</v>
      </c>
      <c r="I92" s="952">
        <v>0</v>
      </c>
      <c r="J92" s="952">
        <v>0</v>
      </c>
      <c r="K92" s="890"/>
      <c r="L92" s="890"/>
      <c r="M92" s="890"/>
      <c r="N92" s="890"/>
      <c r="O92" s="890"/>
      <c r="P92" s="890"/>
      <c r="Q92" s="880"/>
    </row>
    <row r="93" spans="1:17" s="86" customFormat="1" ht="12" customHeight="1">
      <c r="A93" s="1528" t="s">
        <v>850</v>
      </c>
      <c r="B93" s="954">
        <v>829767.69303040125</v>
      </c>
      <c r="C93" s="955">
        <v>866404.74468972406</v>
      </c>
      <c r="D93" s="955">
        <v>641759.17384387203</v>
      </c>
      <c r="E93" s="955">
        <v>697389.5112010733</v>
      </c>
      <c r="F93" s="956">
        <v>659202.90211331856</v>
      </c>
      <c r="G93" s="955">
        <v>627257.38613806525</v>
      </c>
      <c r="H93" s="955">
        <v>533313.11430549237</v>
      </c>
      <c r="I93" s="955">
        <v>752776.39363178995</v>
      </c>
      <c r="J93" s="955">
        <v>704816.48200648243</v>
      </c>
      <c r="K93" s="957"/>
      <c r="L93" s="890"/>
      <c r="M93" s="890"/>
      <c r="N93" s="890"/>
      <c r="O93" s="890"/>
      <c r="P93" s="957"/>
      <c r="Q93" s="958"/>
    </row>
    <row r="94" spans="1:17" s="82" customFormat="1" ht="19.5" customHeight="1">
      <c r="A94" s="648" t="s">
        <v>851</v>
      </c>
      <c r="B94" s="951">
        <v>23058.619356423565</v>
      </c>
      <c r="C94" s="952">
        <v>29231.030628955254</v>
      </c>
      <c r="D94" s="952">
        <v>23975.812870676622</v>
      </c>
      <c r="E94" s="952">
        <v>27090.061035437197</v>
      </c>
      <c r="F94" s="953">
        <v>20171.899764489124</v>
      </c>
      <c r="G94" s="952">
        <v>21276.126944892385</v>
      </c>
      <c r="H94" s="952">
        <v>34427.462459828013</v>
      </c>
      <c r="I94" s="952">
        <v>19474.706399178551</v>
      </c>
      <c r="J94" s="952">
        <v>21415.034634277476</v>
      </c>
      <c r="K94" s="890"/>
      <c r="L94" s="890"/>
      <c r="M94" s="890"/>
      <c r="N94" s="890"/>
      <c r="O94" s="890"/>
      <c r="P94" s="890"/>
      <c r="Q94" s="880"/>
    </row>
    <row r="95" spans="1:17" s="82" customFormat="1" ht="12" customHeight="1">
      <c r="A95" s="648" t="s">
        <v>852</v>
      </c>
      <c r="B95" s="951">
        <v>19788.973882975748</v>
      </c>
      <c r="C95" s="952">
        <v>9455.5522142681966</v>
      </c>
      <c r="D95" s="952">
        <v>9274.7932330423009</v>
      </c>
      <c r="E95" s="952">
        <v>8615.251594381647</v>
      </c>
      <c r="F95" s="953">
        <v>6688.4395976799306</v>
      </c>
      <c r="G95" s="952">
        <v>8685.8039382474926</v>
      </c>
      <c r="H95" s="952">
        <v>6487.7126812575771</v>
      </c>
      <c r="I95" s="952">
        <v>6533.1695257325136</v>
      </c>
      <c r="J95" s="952">
        <v>3776.5096739953738</v>
      </c>
      <c r="K95" s="890"/>
      <c r="L95" s="890"/>
      <c r="M95" s="890"/>
      <c r="N95" s="890"/>
      <c r="O95" s="890"/>
      <c r="P95" s="890"/>
      <c r="Q95" s="880"/>
    </row>
    <row r="96" spans="1:17" s="82" customFormat="1" ht="12" customHeight="1">
      <c r="A96" s="648" t="s">
        <v>853</v>
      </c>
      <c r="B96" s="951">
        <v>154.41304602492355</v>
      </c>
      <c r="C96" s="952">
        <v>2.7389257173058601</v>
      </c>
      <c r="D96" s="952">
        <v>2.7426796276860501</v>
      </c>
      <c r="E96" s="952">
        <v>2.9804990558024502</v>
      </c>
      <c r="F96" s="953">
        <v>0</v>
      </c>
      <c r="G96" s="952">
        <v>0</v>
      </c>
      <c r="H96" s="952">
        <v>0</v>
      </c>
      <c r="I96" s="952">
        <v>0</v>
      </c>
      <c r="J96" s="952">
        <v>0</v>
      </c>
      <c r="K96" s="890"/>
      <c r="L96" s="890"/>
      <c r="M96" s="890"/>
      <c r="N96" s="890"/>
      <c r="O96" s="890"/>
      <c r="P96" s="890"/>
      <c r="Q96" s="880"/>
    </row>
    <row r="97" spans="1:17" s="82" customFormat="1" ht="12" customHeight="1">
      <c r="A97" s="648" t="s">
        <v>315</v>
      </c>
      <c r="B97" s="951">
        <v>0</v>
      </c>
      <c r="C97" s="952">
        <v>0</v>
      </c>
      <c r="D97" s="952">
        <v>0</v>
      </c>
      <c r="E97" s="952">
        <v>0</v>
      </c>
      <c r="F97" s="953">
        <v>0</v>
      </c>
      <c r="G97" s="952">
        <v>0</v>
      </c>
      <c r="H97" s="952">
        <v>0</v>
      </c>
      <c r="I97" s="952">
        <v>0</v>
      </c>
      <c r="J97" s="952">
        <v>0</v>
      </c>
      <c r="K97" s="890"/>
      <c r="L97" s="890"/>
      <c r="M97" s="890"/>
      <c r="N97" s="890"/>
      <c r="O97" s="890"/>
      <c r="P97" s="890"/>
      <c r="Q97" s="880"/>
    </row>
    <row r="98" spans="1:17" s="86" customFormat="1" ht="12" customHeight="1">
      <c r="A98" s="1528" t="s">
        <v>854</v>
      </c>
      <c r="B98" s="954">
        <v>43002.006285424242</v>
      </c>
      <c r="C98" s="955">
        <v>38689.321768940761</v>
      </c>
      <c r="D98" s="955">
        <v>33253.348783346606</v>
      </c>
      <c r="E98" s="955">
        <v>35708.293128874648</v>
      </c>
      <c r="F98" s="956">
        <v>26860.339362169056</v>
      </c>
      <c r="G98" s="955">
        <v>29961.930883139878</v>
      </c>
      <c r="H98" s="955">
        <v>40915.175141085587</v>
      </c>
      <c r="I98" s="955">
        <v>26007.875924911063</v>
      </c>
      <c r="J98" s="955">
        <v>25191.544308272849</v>
      </c>
      <c r="K98" s="957"/>
      <c r="L98" s="890"/>
      <c r="M98" s="890"/>
      <c r="N98" s="890"/>
      <c r="O98" s="890"/>
      <c r="P98" s="957"/>
      <c r="Q98" s="958"/>
    </row>
    <row r="99" spans="1:17" s="82" customFormat="1" ht="12" customHeight="1">
      <c r="A99" s="648" t="s">
        <v>855</v>
      </c>
      <c r="B99" s="951">
        <v>0</v>
      </c>
      <c r="C99" s="952">
        <v>0</v>
      </c>
      <c r="D99" s="952">
        <v>0</v>
      </c>
      <c r="E99" s="952">
        <v>0</v>
      </c>
      <c r="F99" s="953">
        <v>0</v>
      </c>
      <c r="G99" s="952">
        <v>0</v>
      </c>
      <c r="H99" s="952">
        <v>0</v>
      </c>
      <c r="I99" s="952">
        <v>0</v>
      </c>
      <c r="J99" s="952">
        <v>0</v>
      </c>
      <c r="K99" s="890"/>
      <c r="L99" s="890"/>
      <c r="M99" s="890"/>
      <c r="N99" s="890"/>
      <c r="O99" s="890"/>
      <c r="P99" s="890"/>
      <c r="Q99" s="880"/>
    </row>
    <row r="100" spans="1:17" s="82" customFormat="1" ht="12" customHeight="1">
      <c r="A100" s="459" t="s">
        <v>852</v>
      </c>
      <c r="B100" s="951">
        <v>0</v>
      </c>
      <c r="C100" s="952">
        <v>0</v>
      </c>
      <c r="D100" s="952">
        <v>5995.4037573999994</v>
      </c>
      <c r="E100" s="952">
        <v>2982.7221013000003</v>
      </c>
      <c r="F100" s="953">
        <v>1051.3500078</v>
      </c>
      <c r="G100" s="952">
        <v>797.77502400000003</v>
      </c>
      <c r="H100" s="952">
        <v>800.4677519999999</v>
      </c>
      <c r="I100" s="952">
        <v>0</v>
      </c>
      <c r="J100" s="952">
        <v>0</v>
      </c>
      <c r="K100" s="890"/>
      <c r="L100" s="890"/>
      <c r="M100" s="890"/>
      <c r="N100" s="890"/>
      <c r="O100" s="890"/>
      <c r="P100" s="890"/>
      <c r="Q100" s="880"/>
    </row>
    <row r="101" spans="1:17" s="82" customFormat="1" ht="12" customHeight="1">
      <c r="A101" s="959" t="s">
        <v>856</v>
      </c>
      <c r="B101" s="951">
        <v>141.33806840124038</v>
      </c>
      <c r="C101" s="952">
        <v>89.579831499595201</v>
      </c>
      <c r="D101" s="952">
        <v>195.60252743512342</v>
      </c>
      <c r="E101" s="952">
        <v>267.40037094967238</v>
      </c>
      <c r="F101" s="953">
        <v>118.33729920296736</v>
      </c>
      <c r="G101" s="952">
        <v>61.844407877964798</v>
      </c>
      <c r="H101" s="952">
        <v>13.532416960000001</v>
      </c>
      <c r="I101" s="952">
        <v>107.96774001507701</v>
      </c>
      <c r="J101" s="952">
        <v>458.27314753621783</v>
      </c>
      <c r="K101" s="890"/>
      <c r="L101" s="890"/>
      <c r="M101" s="890"/>
      <c r="N101" s="890"/>
      <c r="O101" s="890"/>
      <c r="P101" s="890"/>
      <c r="Q101" s="880"/>
    </row>
    <row r="102" spans="1:17" s="82" customFormat="1" ht="12" customHeight="1">
      <c r="A102" s="459" t="s">
        <v>857</v>
      </c>
      <c r="B102" s="951">
        <v>1280.0722595286984</v>
      </c>
      <c r="C102" s="952">
        <v>2948.7558445375598</v>
      </c>
      <c r="D102" s="952">
        <v>1399.8735924982207</v>
      </c>
      <c r="E102" s="952">
        <v>1339.7684155886998</v>
      </c>
      <c r="F102" s="953">
        <v>1468.9611205280057</v>
      </c>
      <c r="G102" s="952">
        <v>1986.9696310946404</v>
      </c>
      <c r="H102" s="952">
        <v>1263.0525098251801</v>
      </c>
      <c r="I102" s="952">
        <v>3405.8310748864319</v>
      </c>
      <c r="J102" s="952">
        <v>3969.2833294854599</v>
      </c>
      <c r="K102" s="890"/>
      <c r="L102" s="890"/>
      <c r="M102" s="890"/>
      <c r="N102" s="890"/>
      <c r="O102" s="890"/>
      <c r="P102" s="890"/>
      <c r="Q102" s="880"/>
    </row>
    <row r="103" spans="1:17" s="82" customFormat="1" ht="12" customHeight="1">
      <c r="A103" s="648" t="s">
        <v>315</v>
      </c>
      <c r="B103" s="951">
        <v>0</v>
      </c>
      <c r="C103" s="952">
        <v>0</v>
      </c>
      <c r="D103" s="952">
        <v>0</v>
      </c>
      <c r="E103" s="952">
        <v>0</v>
      </c>
      <c r="F103" s="953">
        <v>0</v>
      </c>
      <c r="G103" s="952">
        <v>0</v>
      </c>
      <c r="H103" s="952">
        <v>0</v>
      </c>
      <c r="I103" s="952">
        <v>0</v>
      </c>
      <c r="J103" s="952">
        <v>0.1</v>
      </c>
      <c r="K103" s="890"/>
      <c r="L103" s="890"/>
      <c r="M103" s="890"/>
      <c r="N103" s="890"/>
      <c r="O103" s="890"/>
      <c r="P103" s="890"/>
      <c r="Q103" s="880"/>
    </row>
    <row r="104" spans="1:17" s="86" customFormat="1" ht="12" customHeight="1">
      <c r="A104" s="1528" t="s">
        <v>858</v>
      </c>
      <c r="B104" s="954">
        <v>1421.4103279299388</v>
      </c>
      <c r="C104" s="955">
        <v>3038.3356760371548</v>
      </c>
      <c r="D104" s="955">
        <v>7590.8798773333438</v>
      </c>
      <c r="E104" s="955">
        <v>4589.8908878383718</v>
      </c>
      <c r="F104" s="956">
        <v>2638.6484275309731</v>
      </c>
      <c r="G104" s="955">
        <v>2846.5890629726046</v>
      </c>
      <c r="H104" s="955">
        <v>2077.05267878518</v>
      </c>
      <c r="I104" s="955">
        <v>3513.7988149015086</v>
      </c>
      <c r="J104" s="955">
        <v>4427.6564770216773</v>
      </c>
      <c r="K104" s="957"/>
      <c r="L104" s="890"/>
      <c r="M104" s="890"/>
      <c r="N104" s="890"/>
      <c r="O104" s="890"/>
      <c r="P104" s="957"/>
      <c r="Q104" s="958"/>
    </row>
    <row r="105" spans="1:17" s="86" customFormat="1" ht="12" customHeight="1">
      <c r="A105" s="1528" t="s">
        <v>859</v>
      </c>
      <c r="B105" s="954">
        <v>44423.41661335418</v>
      </c>
      <c r="C105" s="955">
        <v>41727.657444977915</v>
      </c>
      <c r="D105" s="955">
        <v>40844.228660679961</v>
      </c>
      <c r="E105" s="955">
        <v>40298.184016713021</v>
      </c>
      <c r="F105" s="956">
        <v>29498.987789700026</v>
      </c>
      <c r="G105" s="955">
        <v>32808.519946112487</v>
      </c>
      <c r="H105" s="955">
        <v>42992.227819870801</v>
      </c>
      <c r="I105" s="955">
        <v>29521.674739812574</v>
      </c>
      <c r="J105" s="955">
        <v>29619.200785294528</v>
      </c>
      <c r="K105" s="957"/>
      <c r="L105" s="890"/>
      <c r="M105" s="890"/>
      <c r="N105" s="890"/>
      <c r="O105" s="890"/>
      <c r="P105" s="957"/>
      <c r="Q105" s="958"/>
    </row>
    <row r="106" spans="1:17" s="86" customFormat="1" ht="12" customHeight="1">
      <c r="A106" s="1528" t="s">
        <v>860</v>
      </c>
      <c r="B106" s="954">
        <v>874191.10964375548</v>
      </c>
      <c r="C106" s="955">
        <v>908132.40213470184</v>
      </c>
      <c r="D106" s="955">
        <v>682603.40250455204</v>
      </c>
      <c r="E106" s="955">
        <v>737687.69521778636</v>
      </c>
      <c r="F106" s="956">
        <v>688701.8899030186</v>
      </c>
      <c r="G106" s="955">
        <v>660065.9060841779</v>
      </c>
      <c r="H106" s="955">
        <v>576305.34212536295</v>
      </c>
      <c r="I106" s="955">
        <v>782298.06837160257</v>
      </c>
      <c r="J106" s="955">
        <v>734435.68279177707</v>
      </c>
      <c r="K106" s="957"/>
      <c r="L106" s="890"/>
      <c r="M106" s="890"/>
      <c r="N106" s="890"/>
      <c r="O106" s="890"/>
      <c r="P106" s="957"/>
      <c r="Q106" s="958"/>
    </row>
    <row r="107" spans="1:17" s="79" customFormat="1" ht="7.5" customHeight="1">
      <c r="A107" s="859"/>
      <c r="B107" s="859"/>
      <c r="C107" s="859"/>
      <c r="D107" s="859"/>
      <c r="E107" s="860"/>
      <c r="F107" s="860"/>
      <c r="G107" s="860"/>
      <c r="H107" s="860"/>
      <c r="I107" s="860"/>
      <c r="J107" s="860"/>
      <c r="L107" s="957"/>
      <c r="M107" s="957"/>
      <c r="N107" s="957"/>
      <c r="O107" s="957"/>
    </row>
    <row r="108" spans="1:17" s="79" customFormat="1" ht="12" customHeight="1">
      <c r="A108" s="600" t="s">
        <v>863</v>
      </c>
      <c r="B108" s="600"/>
      <c r="C108" s="600"/>
      <c r="D108" s="600"/>
      <c r="E108" s="862"/>
      <c r="F108" s="862"/>
      <c r="G108" s="862"/>
      <c r="H108" s="862"/>
      <c r="I108" s="862"/>
      <c r="J108" s="862"/>
    </row>
    <row r="109" spans="1:17" s="79" customFormat="1" ht="6.6" customHeight="1">
      <c r="A109" s="600"/>
      <c r="B109" s="600"/>
      <c r="C109" s="600"/>
      <c r="D109" s="600"/>
      <c r="E109" s="862"/>
      <c r="F109" s="862"/>
      <c r="G109" s="862"/>
      <c r="H109" s="862"/>
      <c r="I109" s="862"/>
      <c r="J109" s="862"/>
    </row>
    <row r="110" spans="1:17" s="79" customFormat="1" ht="12" customHeight="1">
      <c r="A110" s="704" t="s">
        <v>864</v>
      </c>
      <c r="B110" s="600"/>
      <c r="C110" s="600"/>
      <c r="D110" s="600"/>
      <c r="E110" s="862"/>
      <c r="F110" s="862"/>
      <c r="G110" s="862"/>
      <c r="H110" s="862"/>
      <c r="I110" s="862"/>
      <c r="J110" s="862"/>
    </row>
    <row r="111" spans="1:17" s="24" customFormat="1" ht="22.5" customHeight="1">
      <c r="A111" s="189"/>
      <c r="B111" s="444"/>
      <c r="C111" s="444"/>
      <c r="D111" s="444"/>
      <c r="E111" s="444"/>
      <c r="F111" s="444"/>
      <c r="G111" s="444"/>
      <c r="H111" s="444"/>
      <c r="I111" s="444"/>
      <c r="J111" s="444"/>
      <c r="L111" s="79"/>
      <c r="M111" s="79"/>
      <c r="N111" s="79"/>
      <c r="O111" s="79"/>
    </row>
    <row r="112" spans="1:17" s="24" customFormat="1" ht="22.5" customHeight="1">
      <c r="A112" s="187"/>
      <c r="B112" s="408"/>
      <c r="C112" s="408"/>
      <c r="D112" s="408"/>
      <c r="E112" s="408"/>
      <c r="F112" s="408"/>
      <c r="G112" s="408"/>
      <c r="H112" s="408"/>
      <c r="I112" s="408"/>
      <c r="J112" s="408"/>
    </row>
    <row r="113" spans="1:17" s="25" customFormat="1" ht="18.75" customHeight="1">
      <c r="A113" s="409" t="s">
        <v>865</v>
      </c>
      <c r="B113" s="385"/>
      <c r="C113" s="385"/>
      <c r="D113" s="385"/>
      <c r="E113" s="385"/>
      <c r="F113" s="385"/>
      <c r="G113" s="385"/>
      <c r="H113" s="385"/>
      <c r="I113" s="385"/>
      <c r="J113" s="385"/>
      <c r="L113" s="24"/>
      <c r="M113" s="24"/>
      <c r="N113" s="24"/>
      <c r="O113" s="24"/>
    </row>
    <row r="114" spans="1:17" s="29" customFormat="1" ht="12" customHeight="1">
      <c r="A114" s="447"/>
      <c r="B114" s="447"/>
      <c r="C114" s="447"/>
      <c r="D114" s="447"/>
      <c r="E114" s="447"/>
      <c r="F114" s="960"/>
      <c r="G114" s="447"/>
      <c r="H114" s="447"/>
      <c r="I114" s="447"/>
      <c r="J114" s="447"/>
      <c r="K114" s="27"/>
      <c r="L114" s="27"/>
      <c r="M114" s="27"/>
      <c r="N114" s="27"/>
      <c r="O114" s="27"/>
    </row>
    <row r="115" spans="1:17" s="82" customFormat="1" ht="11.1" customHeight="1">
      <c r="A115" s="241"/>
      <c r="B115" s="1482" t="s">
        <v>295</v>
      </c>
      <c r="C115" s="1483" t="s">
        <v>296</v>
      </c>
      <c r="D115" s="1483" t="s">
        <v>297</v>
      </c>
      <c r="E115" s="1483" t="s">
        <v>298</v>
      </c>
      <c r="F115" s="1483" t="s">
        <v>295</v>
      </c>
      <c r="G115" s="1483" t="s">
        <v>296</v>
      </c>
      <c r="H115" s="1483" t="s">
        <v>297</v>
      </c>
      <c r="I115" s="1483" t="s">
        <v>298</v>
      </c>
      <c r="J115" s="1483" t="s">
        <v>295</v>
      </c>
      <c r="K115" s="883"/>
      <c r="L115" s="29"/>
      <c r="M115" s="29"/>
      <c r="N115" s="29"/>
      <c r="O115" s="29"/>
      <c r="P115" s="883"/>
      <c r="Q115" s="880"/>
    </row>
    <row r="116" spans="1:17" s="82" customFormat="1" ht="11.1" customHeight="1">
      <c r="A116" s="242" t="s">
        <v>441</v>
      </c>
      <c r="B116" s="734" t="s">
        <v>300</v>
      </c>
      <c r="C116" s="714" t="s">
        <v>300</v>
      </c>
      <c r="D116" s="714" t="s">
        <v>270</v>
      </c>
      <c r="E116" s="714" t="s">
        <v>270</v>
      </c>
      <c r="F116" s="714" t="s">
        <v>270</v>
      </c>
      <c r="G116" s="714" t="s">
        <v>270</v>
      </c>
      <c r="H116" s="714" t="s">
        <v>271</v>
      </c>
      <c r="I116" s="714" t="s">
        <v>271</v>
      </c>
      <c r="J116" s="714" t="s">
        <v>271</v>
      </c>
      <c r="K116" s="883"/>
      <c r="L116" s="883"/>
      <c r="M116" s="883"/>
      <c r="N116" s="883"/>
      <c r="O116" s="883"/>
      <c r="P116" s="883"/>
      <c r="Q116" s="880"/>
    </row>
    <row r="117" spans="1:17" s="82" customFormat="1" ht="12" customHeight="1">
      <c r="A117" s="961" t="s">
        <v>866</v>
      </c>
      <c r="B117" s="951">
        <v>163</v>
      </c>
      <c r="C117" s="952">
        <v>184</v>
      </c>
      <c r="D117" s="953">
        <v>181.03785265689555</v>
      </c>
      <c r="E117" s="953">
        <v>166</v>
      </c>
      <c r="F117" s="953">
        <v>179</v>
      </c>
      <c r="G117" s="953">
        <v>204</v>
      </c>
      <c r="H117" s="953">
        <v>169.477109868555</v>
      </c>
      <c r="I117" s="953">
        <v>238</v>
      </c>
      <c r="J117" s="953">
        <v>183</v>
      </c>
      <c r="K117" s="890"/>
      <c r="L117" s="883"/>
      <c r="M117" s="883"/>
      <c r="N117" s="883"/>
      <c r="O117" s="883"/>
    </row>
    <row r="118" spans="1:17" s="82" customFormat="1" ht="12" customHeight="1">
      <c r="A118" s="961" t="s">
        <v>867</v>
      </c>
      <c r="B118" s="951">
        <v>312</v>
      </c>
      <c r="C118" s="952">
        <v>277</v>
      </c>
      <c r="D118" s="953">
        <v>169.54988004778502</v>
      </c>
      <c r="E118" s="953">
        <v>348</v>
      </c>
      <c r="F118" s="953">
        <v>304</v>
      </c>
      <c r="G118" s="953">
        <v>319</v>
      </c>
      <c r="H118" s="953">
        <v>251.09779272500199</v>
      </c>
      <c r="I118" s="953">
        <v>244</v>
      </c>
      <c r="J118" s="953">
        <v>238</v>
      </c>
      <c r="K118" s="890"/>
      <c r="L118" s="880"/>
    </row>
    <row r="119" spans="1:17" s="82" customFormat="1" ht="12" customHeight="1">
      <c r="A119" s="961" t="s">
        <v>868</v>
      </c>
      <c r="B119" s="951">
        <v>82</v>
      </c>
      <c r="C119" s="952">
        <v>79</v>
      </c>
      <c r="D119" s="953">
        <v>79.683456975126319</v>
      </c>
      <c r="E119" s="953">
        <v>78</v>
      </c>
      <c r="F119" s="953">
        <v>72</v>
      </c>
      <c r="G119" s="953">
        <v>70</v>
      </c>
      <c r="H119" s="953">
        <v>66.841540601235806</v>
      </c>
      <c r="I119" s="953">
        <v>71</v>
      </c>
      <c r="J119" s="953">
        <v>72</v>
      </c>
      <c r="K119" s="890"/>
      <c r="L119" s="880"/>
    </row>
    <row r="120" spans="1:17" s="82" customFormat="1" ht="12" customHeight="1">
      <c r="A120" s="962" t="s">
        <v>488</v>
      </c>
      <c r="B120" s="963">
        <v>153</v>
      </c>
      <c r="C120" s="964">
        <v>145</v>
      </c>
      <c r="D120" s="965">
        <v>148.63218406080836</v>
      </c>
      <c r="E120" s="965">
        <v>153</v>
      </c>
      <c r="F120" s="965">
        <v>139</v>
      </c>
      <c r="G120" s="965">
        <v>137</v>
      </c>
      <c r="H120" s="965">
        <v>135.20275675134201</v>
      </c>
      <c r="I120" s="965">
        <v>150</v>
      </c>
      <c r="J120" s="965">
        <v>148</v>
      </c>
      <c r="K120" s="890"/>
      <c r="L120" s="880"/>
    </row>
    <row r="121" spans="1:17" s="82" customFormat="1" ht="22.5" customHeight="1">
      <c r="A121" s="966"/>
      <c r="B121" s="967"/>
      <c r="C121" s="967"/>
      <c r="D121" s="968"/>
      <c r="E121" s="968"/>
      <c r="F121" s="968"/>
      <c r="G121" s="968"/>
      <c r="H121" s="968"/>
      <c r="I121" s="968"/>
      <c r="J121" s="968"/>
      <c r="K121" s="890"/>
      <c r="L121" s="880"/>
    </row>
    <row r="122" spans="1:17" s="25" customFormat="1" ht="18.75" customHeight="1">
      <c r="A122" s="409" t="s">
        <v>869</v>
      </c>
      <c r="B122" s="385"/>
      <c r="C122" s="385"/>
      <c r="D122" s="385"/>
      <c r="E122" s="385"/>
      <c r="F122" s="385"/>
      <c r="G122" s="385"/>
      <c r="H122" s="385"/>
      <c r="I122" s="385"/>
      <c r="J122" s="385"/>
      <c r="L122" s="24"/>
      <c r="M122" s="24"/>
      <c r="N122" s="24"/>
      <c r="O122" s="24"/>
    </row>
    <row r="123" spans="1:17" s="29" customFormat="1" ht="12" customHeight="1">
      <c r="A123" s="447"/>
      <c r="B123" s="447"/>
      <c r="C123" s="447"/>
      <c r="D123" s="447"/>
      <c r="E123" s="447"/>
      <c r="F123" s="960"/>
      <c r="G123" s="447"/>
      <c r="H123" s="447"/>
      <c r="I123" s="447"/>
      <c r="J123" s="447"/>
      <c r="K123" s="27"/>
      <c r="L123" s="27"/>
      <c r="M123" s="27"/>
      <c r="N123" s="27"/>
      <c r="O123" s="27"/>
    </row>
    <row r="124" spans="1:17" s="82" customFormat="1" ht="11.1" customHeight="1">
      <c r="A124" s="241"/>
      <c r="B124" s="1482" t="s">
        <v>295</v>
      </c>
      <c r="C124" s="1483" t="s">
        <v>296</v>
      </c>
      <c r="D124" s="1483" t="s">
        <v>297</v>
      </c>
      <c r="E124" s="1483" t="s">
        <v>298</v>
      </c>
      <c r="F124" s="1483" t="s">
        <v>295</v>
      </c>
      <c r="G124" s="969"/>
      <c r="H124" s="969"/>
      <c r="I124" s="969"/>
      <c r="J124" s="969"/>
      <c r="K124" s="883"/>
      <c r="L124" s="29"/>
      <c r="M124" s="29"/>
      <c r="N124" s="29"/>
      <c r="O124" s="29"/>
      <c r="P124" s="883"/>
      <c r="Q124" s="880"/>
    </row>
    <row r="125" spans="1:17" s="82" customFormat="1" ht="11.1" customHeight="1">
      <c r="A125" s="242" t="s">
        <v>870</v>
      </c>
      <c r="B125" s="734" t="s">
        <v>300</v>
      </c>
      <c r="C125" s="714" t="s">
        <v>300</v>
      </c>
      <c r="D125" s="714" t="s">
        <v>270</v>
      </c>
      <c r="E125" s="714" t="s">
        <v>270</v>
      </c>
      <c r="F125" s="714" t="s">
        <v>270</v>
      </c>
      <c r="G125" s="735"/>
      <c r="H125" s="735"/>
      <c r="I125" s="735"/>
      <c r="J125" s="735"/>
      <c r="K125" s="883"/>
      <c r="L125" s="883"/>
      <c r="M125" s="883"/>
      <c r="N125" s="883"/>
      <c r="O125" s="883"/>
      <c r="P125" s="883"/>
      <c r="Q125" s="880"/>
    </row>
    <row r="126" spans="1:17" s="82" customFormat="1" ht="12" customHeight="1">
      <c r="A126" s="961" t="s">
        <v>871</v>
      </c>
      <c r="B126" s="1778">
        <v>1695783.06955547</v>
      </c>
      <c r="C126" s="952">
        <v>1762037.6110891688</v>
      </c>
      <c r="D126" s="952">
        <v>1667268.8011843723</v>
      </c>
      <c r="E126" s="952">
        <v>1738911</v>
      </c>
      <c r="F126" s="952">
        <v>1694413</v>
      </c>
      <c r="G126" s="735"/>
      <c r="H126" s="735"/>
      <c r="I126" s="735"/>
      <c r="J126" s="735"/>
      <c r="K126" s="883"/>
      <c r="L126" s="883"/>
      <c r="M126" s="883"/>
      <c r="N126" s="883"/>
      <c r="O126" s="883"/>
      <c r="P126" s="883"/>
      <c r="Q126" s="880"/>
    </row>
    <row r="127" spans="1:17" s="82" customFormat="1" ht="12" customHeight="1">
      <c r="A127" s="961" t="s">
        <v>872</v>
      </c>
      <c r="B127" s="951">
        <v>1491132.96074632</v>
      </c>
      <c r="C127" s="952">
        <v>1488275.6869955545</v>
      </c>
      <c r="D127" s="952">
        <v>1464426.3928250079</v>
      </c>
      <c r="E127" s="952">
        <v>1487274</v>
      </c>
      <c r="F127" s="952">
        <v>1449364</v>
      </c>
      <c r="G127" s="735"/>
      <c r="H127" s="735"/>
      <c r="I127" s="735"/>
      <c r="J127" s="735"/>
      <c r="K127" s="883"/>
      <c r="L127" s="883"/>
      <c r="M127" s="883"/>
      <c r="N127" s="883"/>
      <c r="O127" s="883"/>
      <c r="P127" s="883"/>
      <c r="Q127" s="880"/>
    </row>
    <row r="128" spans="1:17" s="82" customFormat="1" ht="12" customHeight="1">
      <c r="A128" s="970" t="s">
        <v>873</v>
      </c>
      <c r="B128" s="1779">
        <v>113.72447086856199</v>
      </c>
      <c r="C128" s="964">
        <v>118</v>
      </c>
      <c r="D128" s="964">
        <v>114</v>
      </c>
      <c r="E128" s="964">
        <v>117</v>
      </c>
      <c r="F128" s="964">
        <v>116.91</v>
      </c>
      <c r="G128" s="968"/>
      <c r="H128" s="968"/>
      <c r="I128" s="968"/>
      <c r="J128" s="968"/>
      <c r="K128" s="890"/>
      <c r="L128" s="883"/>
      <c r="M128" s="883"/>
      <c r="N128" s="883"/>
      <c r="O128" s="883"/>
    </row>
    <row r="129" s="53" customFormat="1"/>
  </sheetData>
  <sheetProtection formatCells="0" insertRows="0" deleteRows="0"/>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6:F46"/>
    <mergeCell ref="G46:H46"/>
    <mergeCell ref="I46:J46"/>
    <mergeCell ref="E47:F47"/>
    <mergeCell ref="G47:H47"/>
    <mergeCell ref="I47:J47"/>
    <mergeCell ref="E48:F48"/>
    <mergeCell ref="G48:H48"/>
    <mergeCell ref="I48:J48"/>
    <mergeCell ref="G51:H51"/>
    <mergeCell ref="I51:J51"/>
    <mergeCell ref="E44:F44"/>
    <mergeCell ref="G44:H44"/>
    <mergeCell ref="I44:J44"/>
    <mergeCell ref="E45:F45"/>
    <mergeCell ref="G45:H45"/>
    <mergeCell ref="I45:J45"/>
    <mergeCell ref="E42:F42"/>
    <mergeCell ref="G42:H42"/>
    <mergeCell ref="I42:J42"/>
    <mergeCell ref="E43:F43"/>
    <mergeCell ref="G43:H43"/>
    <mergeCell ref="I43:J43"/>
    <mergeCell ref="E40:F40"/>
    <mergeCell ref="G40:H40"/>
    <mergeCell ref="I40:J40"/>
    <mergeCell ref="E41:F41"/>
    <mergeCell ref="G41:H41"/>
    <mergeCell ref="I41:J41"/>
    <mergeCell ref="E35:F35"/>
    <mergeCell ref="G35:H35"/>
    <mergeCell ref="I35:J35"/>
    <mergeCell ref="G38:H38"/>
    <mergeCell ref="E39:F39"/>
    <mergeCell ref="I39:J39"/>
    <mergeCell ref="E33:F33"/>
    <mergeCell ref="G33:H33"/>
    <mergeCell ref="I33:J33"/>
    <mergeCell ref="E34:F34"/>
    <mergeCell ref="G34:H34"/>
    <mergeCell ref="I34:J34"/>
    <mergeCell ref="E31:F31"/>
    <mergeCell ref="G31:H31"/>
    <mergeCell ref="I31:J31"/>
    <mergeCell ref="E32:F32"/>
    <mergeCell ref="G32:H32"/>
    <mergeCell ref="I32:J32"/>
    <mergeCell ref="E29:F29"/>
    <mergeCell ref="G29:H29"/>
    <mergeCell ref="I29:J29"/>
    <mergeCell ref="E30:F30"/>
    <mergeCell ref="G30:H30"/>
    <mergeCell ref="I30:J30"/>
    <mergeCell ref="E27:F27"/>
    <mergeCell ref="G27:H27"/>
    <mergeCell ref="I27:J27"/>
    <mergeCell ref="E28:F28"/>
    <mergeCell ref="G28:H28"/>
    <mergeCell ref="I28:J28"/>
    <mergeCell ref="E25:F25"/>
    <mergeCell ref="G25:H25"/>
    <mergeCell ref="I25:J25"/>
    <mergeCell ref="E26:F26"/>
    <mergeCell ref="G26:H26"/>
    <mergeCell ref="I26:J26"/>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2" manualBreakCount="2">
    <brk id="60" max="9" man="1"/>
    <brk id="111"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4"/>
  <sheetViews>
    <sheetView showGridLines="0" zoomScale="150" zoomScaleNormal="150" workbookViewId="0"/>
  </sheetViews>
  <sheetFormatPr baseColWidth="10" defaultColWidth="8.59765625" defaultRowHeight="13.8"/>
  <cols>
    <col min="1" max="1" width="24.19921875" customWidth="1"/>
    <col min="2" max="5" width="14.59765625" customWidth="1"/>
  </cols>
  <sheetData>
    <row r="1" spans="1:9" s="24" customFormat="1" ht="22.5" customHeight="1">
      <c r="A1" s="187"/>
      <c r="B1" s="408"/>
      <c r="C1" s="408"/>
      <c r="D1" s="408"/>
      <c r="E1" s="408"/>
      <c r="F1" s="22"/>
      <c r="G1" s="22"/>
      <c r="H1" s="22"/>
      <c r="I1" s="22"/>
    </row>
    <row r="2" spans="1:9" s="88" customFormat="1" ht="18.75" customHeight="1">
      <c r="A2" s="971" t="s">
        <v>874</v>
      </c>
      <c r="B2" s="972"/>
      <c r="C2" s="972"/>
      <c r="D2" s="972"/>
      <c r="E2" s="973"/>
      <c r="F2" s="974"/>
      <c r="G2" s="974"/>
      <c r="H2" s="974"/>
    </row>
    <row r="3" spans="1:9" s="24" customFormat="1" ht="12" customHeight="1">
      <c r="A3" s="384"/>
      <c r="B3" s="385"/>
      <c r="C3" s="385"/>
      <c r="D3" s="385"/>
      <c r="E3" s="385"/>
    </row>
    <row r="4" spans="1:9" s="24" customFormat="1" ht="111" customHeight="1">
      <c r="A4" s="975"/>
      <c r="B4" s="975"/>
      <c r="C4" s="975"/>
      <c r="D4" s="975"/>
      <c r="E4" s="975"/>
      <c r="F4" s="976"/>
      <c r="G4" s="976"/>
      <c r="H4" s="976"/>
    </row>
    <row r="5" spans="1:9" s="25" customFormat="1" ht="12" customHeight="1">
      <c r="A5" s="239"/>
      <c r="B5" s="386"/>
      <c r="C5" s="386"/>
      <c r="D5" s="386"/>
      <c r="E5" s="355"/>
      <c r="F5" s="6"/>
      <c r="G5" s="6"/>
      <c r="H5" s="6"/>
    </row>
    <row r="6" spans="1:9" s="25" customFormat="1" ht="12" customHeight="1">
      <c r="A6" s="240"/>
      <c r="B6" s="386"/>
      <c r="C6" s="386"/>
      <c r="D6" s="386"/>
      <c r="E6" s="355"/>
      <c r="F6" s="6"/>
      <c r="G6" s="6"/>
      <c r="H6" s="6"/>
    </row>
    <row r="7" spans="1:9" s="25" customFormat="1" ht="12" customHeight="1">
      <c r="A7" s="239"/>
      <c r="B7" s="386"/>
      <c r="C7" s="386"/>
      <c r="D7" s="386"/>
      <c r="E7" s="355"/>
      <c r="F7" s="6"/>
      <c r="G7" s="6"/>
      <c r="H7" s="6"/>
    </row>
    <row r="8" spans="1:9" s="25" customFormat="1" ht="12" customHeight="1">
      <c r="A8" s="239"/>
      <c r="B8" s="386"/>
      <c r="C8" s="386"/>
      <c r="D8" s="386"/>
      <c r="E8" s="355"/>
      <c r="F8" s="6"/>
      <c r="G8" s="6"/>
      <c r="H8" s="6"/>
    </row>
    <row r="9" spans="1:9" s="25" customFormat="1" ht="12" customHeight="1">
      <c r="A9" s="239"/>
      <c r="B9" s="386"/>
      <c r="C9" s="386"/>
      <c r="D9" s="386"/>
      <c r="E9" s="355"/>
      <c r="F9" s="6"/>
      <c r="G9" s="6"/>
      <c r="H9" s="6"/>
    </row>
    <row r="10" spans="1:9" s="25" customFormat="1" ht="12" customHeight="1">
      <c r="A10" s="239"/>
      <c r="B10" s="386"/>
      <c r="C10" s="386"/>
      <c r="D10" s="386"/>
      <c r="E10" s="355"/>
      <c r="F10" s="6"/>
      <c r="G10" s="6"/>
      <c r="H10" s="6"/>
    </row>
    <row r="11" spans="1:9" s="25" customFormat="1" ht="12" customHeight="1">
      <c r="A11" s="239"/>
      <c r="B11" s="386"/>
      <c r="C11" s="386"/>
      <c r="D11" s="386"/>
      <c r="E11" s="355"/>
      <c r="F11" s="6"/>
      <c r="G11" s="6"/>
      <c r="H11" s="6"/>
    </row>
    <row r="12" spans="1:9" s="25" customFormat="1" ht="12" customHeight="1">
      <c r="A12" s="239"/>
      <c r="B12" s="386"/>
      <c r="C12" s="386"/>
      <c r="D12" s="386"/>
      <c r="E12" s="355"/>
      <c r="F12" s="6"/>
      <c r="G12" s="6"/>
      <c r="H12" s="6"/>
    </row>
    <row r="13" spans="1:9" s="25" customFormat="1" ht="12" customHeight="1">
      <c r="A13" s="239"/>
      <c r="B13" s="386"/>
      <c r="C13" s="386"/>
      <c r="D13" s="386"/>
      <c r="E13" s="355"/>
      <c r="F13" s="6"/>
      <c r="G13" s="6"/>
      <c r="H13" s="6"/>
    </row>
    <row r="14" spans="1:9" s="25" customFormat="1" ht="12" customHeight="1">
      <c r="A14" s="239"/>
      <c r="B14" s="386"/>
      <c r="C14" s="386"/>
      <c r="D14" s="386"/>
      <c r="E14" s="355"/>
      <c r="F14" s="6"/>
      <c r="G14" s="6"/>
      <c r="H14" s="6"/>
    </row>
    <row r="15" spans="1:9" s="25" customFormat="1" ht="12" customHeight="1">
      <c r="A15" s="239"/>
      <c r="B15" s="386"/>
      <c r="C15" s="386"/>
      <c r="D15" s="386"/>
      <c r="E15" s="355"/>
      <c r="F15" s="6"/>
      <c r="G15" s="6"/>
      <c r="H15" s="6"/>
    </row>
    <row r="16" spans="1:9" s="25" customFormat="1" ht="12" customHeight="1">
      <c r="A16" s="239"/>
      <c r="B16" s="386"/>
      <c r="C16" s="386"/>
      <c r="D16" s="386"/>
      <c r="E16" s="355"/>
      <c r="F16" s="6"/>
      <c r="G16" s="6"/>
      <c r="H16" s="6"/>
    </row>
    <row r="17" spans="1:8" s="25" customFormat="1" ht="12" customHeight="1">
      <c r="A17" s="239"/>
      <c r="B17" s="386"/>
      <c r="C17" s="386"/>
      <c r="D17" s="386"/>
      <c r="E17" s="355"/>
      <c r="F17" s="6"/>
      <c r="G17" s="6"/>
      <c r="H17" s="6"/>
    </row>
    <row r="18" spans="1:8" s="27" customFormat="1" ht="12" customHeight="1">
      <c r="A18" s="977"/>
      <c r="B18" s="447"/>
      <c r="C18" s="447"/>
      <c r="D18" s="447"/>
      <c r="E18" s="355"/>
      <c r="F18" s="6"/>
      <c r="G18" s="6"/>
      <c r="H18" s="6"/>
    </row>
    <row r="19" spans="1:8" s="39" customFormat="1" ht="12" customHeight="1">
      <c r="A19" s="52"/>
      <c r="B19" s="1887" t="s">
        <v>875</v>
      </c>
      <c r="C19" s="1888"/>
      <c r="D19" s="1887" t="s">
        <v>743</v>
      </c>
      <c r="E19" s="1888"/>
    </row>
    <row r="20" spans="1:8" s="39" customFormat="1" ht="12" customHeight="1">
      <c r="A20" s="979"/>
      <c r="B20" s="978" t="s">
        <v>876</v>
      </c>
      <c r="C20" s="980" t="s">
        <v>877</v>
      </c>
      <c r="D20" s="980" t="s">
        <v>876</v>
      </c>
      <c r="E20" s="980" t="s">
        <v>877</v>
      </c>
    </row>
    <row r="21" spans="1:8" s="39" customFormat="1" ht="12" customHeight="1">
      <c r="A21" s="1717" t="s">
        <v>597</v>
      </c>
      <c r="B21" s="981" t="s">
        <v>878</v>
      </c>
      <c r="C21" s="982" t="s">
        <v>879</v>
      </c>
      <c r="D21" s="982" t="s">
        <v>880</v>
      </c>
      <c r="E21" s="982" t="s">
        <v>881</v>
      </c>
    </row>
    <row r="22" spans="1:8" s="39" customFormat="1" ht="12" customHeight="1">
      <c r="A22" s="983" t="s">
        <v>882</v>
      </c>
      <c r="B22" s="984" t="s">
        <v>883</v>
      </c>
      <c r="C22" s="985" t="s">
        <v>879</v>
      </c>
      <c r="D22" s="985" t="s">
        <v>884</v>
      </c>
      <c r="E22" s="985" t="s">
        <v>881</v>
      </c>
    </row>
    <row r="23" spans="1:8" s="39" customFormat="1" ht="12" customHeight="1">
      <c r="A23" s="983" t="s">
        <v>885</v>
      </c>
      <c r="B23" s="984" t="s">
        <v>883</v>
      </c>
      <c r="C23" s="985" t="s">
        <v>879</v>
      </c>
      <c r="D23" s="985" t="s">
        <v>884</v>
      </c>
      <c r="E23" s="985" t="s">
        <v>881</v>
      </c>
    </row>
    <row r="24" spans="1:8" s="39" customFormat="1" ht="12" customHeight="1">
      <c r="A24" s="983" t="s">
        <v>886</v>
      </c>
      <c r="B24" s="984" t="s">
        <v>883</v>
      </c>
      <c r="C24" s="985" t="s">
        <v>879</v>
      </c>
      <c r="D24" s="985" t="s">
        <v>884</v>
      </c>
      <c r="E24" s="985" t="s">
        <v>881</v>
      </c>
    </row>
    <row r="25" spans="1:8" s="39" customFormat="1" ht="12" customHeight="1">
      <c r="A25" s="983" t="s">
        <v>887</v>
      </c>
      <c r="B25" s="984" t="s">
        <v>888</v>
      </c>
      <c r="C25" s="985" t="s">
        <v>879</v>
      </c>
      <c r="D25" s="985" t="s">
        <v>884</v>
      </c>
      <c r="E25" s="985" t="s">
        <v>881</v>
      </c>
    </row>
    <row r="26" spans="1:8" s="39" customFormat="1" ht="12" customHeight="1">
      <c r="A26" s="983" t="s">
        <v>889</v>
      </c>
      <c r="B26" s="984" t="s">
        <v>888</v>
      </c>
      <c r="C26" s="985" t="s">
        <v>879</v>
      </c>
      <c r="D26" s="985" t="s">
        <v>884</v>
      </c>
      <c r="E26" s="985" t="s">
        <v>881</v>
      </c>
    </row>
    <row r="27" spans="1:8" s="39" customFormat="1" ht="12" customHeight="1">
      <c r="A27" s="983" t="s">
        <v>890</v>
      </c>
      <c r="B27" s="984" t="s">
        <v>888</v>
      </c>
      <c r="C27" s="985" t="s">
        <v>879</v>
      </c>
      <c r="D27" s="985" t="s">
        <v>884</v>
      </c>
      <c r="E27" s="985" t="s">
        <v>881</v>
      </c>
    </row>
    <row r="28" spans="1:8" s="39" customFormat="1" ht="12" customHeight="1">
      <c r="A28" s="983" t="s">
        <v>891</v>
      </c>
      <c r="B28" s="984" t="s">
        <v>883</v>
      </c>
      <c r="C28" s="985" t="s">
        <v>879</v>
      </c>
      <c r="D28" s="985" t="s">
        <v>884</v>
      </c>
      <c r="E28" s="985" t="s">
        <v>881</v>
      </c>
    </row>
    <row r="29" spans="1:8" s="39" customFormat="1" ht="12" customHeight="1">
      <c r="A29" s="983" t="s">
        <v>892</v>
      </c>
      <c r="B29" s="984" t="s">
        <v>883</v>
      </c>
      <c r="C29" s="985" t="s">
        <v>879</v>
      </c>
      <c r="D29" s="985" t="s">
        <v>884</v>
      </c>
      <c r="E29" s="985" t="s">
        <v>881</v>
      </c>
    </row>
    <row r="30" spans="1:8" s="6" customFormat="1" ht="7.5" customHeight="1">
      <c r="A30" s="986"/>
      <c r="B30" s="987"/>
      <c r="C30" s="987"/>
      <c r="D30" s="987"/>
      <c r="E30" s="987"/>
      <c r="F30" s="988"/>
      <c r="G30" s="988"/>
      <c r="H30" s="988"/>
    </row>
    <row r="31" spans="1:8" s="6" customFormat="1" ht="12.75" customHeight="1">
      <c r="A31" s="989" t="s">
        <v>893</v>
      </c>
      <c r="B31" s="355"/>
      <c r="C31" s="355"/>
      <c r="D31" s="355"/>
      <c r="E31" s="355"/>
    </row>
    <row r="32" spans="1:8" s="6" customFormat="1" ht="12.75" customHeight="1">
      <c r="A32" s="989" t="s">
        <v>894</v>
      </c>
      <c r="B32" s="355"/>
      <c r="C32" s="355"/>
      <c r="D32" s="355"/>
      <c r="E32" s="355"/>
    </row>
    <row r="33" spans="1:9" s="79" customFormat="1" ht="12" customHeight="1">
      <c r="A33" s="704"/>
      <c r="B33" s="862"/>
      <c r="C33" s="862"/>
      <c r="D33" s="862"/>
      <c r="E33" s="862"/>
      <c r="F33" s="990"/>
      <c r="G33" s="990"/>
      <c r="H33" s="990"/>
      <c r="I33" s="990"/>
    </row>
    <row r="34" spans="1:9" s="79" customFormat="1" ht="27" customHeight="1">
      <c r="A34" s="1781" t="s">
        <v>1619</v>
      </c>
      <c r="B34" s="1781"/>
      <c r="C34" s="1781"/>
      <c r="D34" s="1781"/>
      <c r="E34" s="1781"/>
      <c r="F34" s="990"/>
      <c r="G34" s="990"/>
      <c r="H34" s="990"/>
      <c r="I34" s="990"/>
    </row>
  </sheetData>
  <sheetProtection formatCells="0" insertRows="0" deleteRows="0"/>
  <mergeCells count="3">
    <mergeCell ref="B19:C19"/>
    <mergeCell ref="D19:E19"/>
    <mergeCell ref="A34:E3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drawing r:id="rId2"/>
  <legacyDrawing r:id="rId3"/>
  <controls>
    <mc:AlternateContent xmlns:mc="http://schemas.openxmlformats.org/markup-compatibility/2006">
      <mc:Choice Requires="x14">
        <control shapeId="317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745"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6"/>
  <sheetViews>
    <sheetView showGridLines="0" zoomScale="150" zoomScaleNormal="150" workbookViewId="0"/>
  </sheetViews>
  <sheetFormatPr baseColWidth="10" defaultColWidth="8.59765625" defaultRowHeight="13.8"/>
  <cols>
    <col min="1" max="1" width="42.5" customWidth="1"/>
    <col min="2" max="3" width="20.09765625" customWidth="1"/>
  </cols>
  <sheetData>
    <row r="1" spans="1:7" s="68" customFormat="1" ht="22.5" customHeight="1">
      <c r="A1" s="187"/>
      <c r="B1" s="991"/>
      <c r="C1" s="991"/>
    </row>
    <row r="2" spans="1:7" s="88" customFormat="1" ht="18.75" customHeight="1">
      <c r="A2" s="971" t="s">
        <v>895</v>
      </c>
      <c r="B2" s="972"/>
      <c r="C2" s="972"/>
    </row>
    <row r="3" spans="1:7" s="90" customFormat="1" ht="12" customHeight="1">
      <c r="A3" s="992"/>
      <c r="B3" s="992"/>
      <c r="C3" s="992"/>
      <c r="F3" s="993"/>
      <c r="G3" s="993"/>
    </row>
    <row r="4" spans="1:7" s="89" customFormat="1" ht="13.5" customHeight="1">
      <c r="A4" s="188"/>
      <c r="B4" s="994" t="s">
        <v>896</v>
      </c>
      <c r="C4" s="995" t="s">
        <v>897</v>
      </c>
      <c r="F4" s="993"/>
      <c r="G4" s="993"/>
    </row>
    <row r="5" spans="1:7" s="39" customFormat="1" ht="12" customHeight="1">
      <c r="A5" s="996" t="s">
        <v>898</v>
      </c>
      <c r="B5" s="997">
        <v>527124.10699999996</v>
      </c>
      <c r="C5" s="1529">
        <v>33.999999990969862</v>
      </c>
      <c r="D5" s="998"/>
      <c r="F5" s="993"/>
      <c r="G5" s="993"/>
    </row>
    <row r="6" spans="1:7" s="39" customFormat="1" ht="12" customHeight="1">
      <c r="A6" s="999" t="s">
        <v>899</v>
      </c>
      <c r="B6" s="997">
        <v>130000.906</v>
      </c>
      <c r="C6" s="1000">
        <v>8.3851805374290631</v>
      </c>
      <c r="D6" s="998"/>
      <c r="F6" s="993"/>
      <c r="G6" s="993"/>
    </row>
    <row r="7" spans="1:7" s="39" customFormat="1" ht="12" customHeight="1">
      <c r="A7" s="999" t="s">
        <v>900</v>
      </c>
      <c r="B7" s="997">
        <v>90944.820999999996</v>
      </c>
      <c r="C7" s="1000">
        <v>5.86602637237905</v>
      </c>
      <c r="D7" s="998"/>
      <c r="F7" s="993"/>
      <c r="G7" s="993"/>
    </row>
    <row r="8" spans="1:7" s="39" customFormat="1" ht="12" customHeight="1">
      <c r="A8" s="999" t="s">
        <v>901</v>
      </c>
      <c r="B8" s="997">
        <v>90937.991999999998</v>
      </c>
      <c r="C8" s="1000">
        <v>5.8655858954650659</v>
      </c>
      <c r="D8" s="998"/>
      <c r="F8" s="993"/>
      <c r="G8" s="993"/>
    </row>
    <row r="9" spans="1:7" s="39" customFormat="1" ht="12" customHeight="1">
      <c r="A9" s="999" t="s">
        <v>902</v>
      </c>
      <c r="B9" s="997">
        <v>58571.940999999999</v>
      </c>
      <c r="C9" s="1000">
        <v>3.7779452068791226</v>
      </c>
      <c r="D9" s="998"/>
      <c r="F9" s="993"/>
      <c r="G9" s="993"/>
    </row>
    <row r="10" spans="1:7" s="39" customFormat="1" ht="12" customHeight="1">
      <c r="A10" s="999" t="s">
        <v>903</v>
      </c>
      <c r="B10" s="997">
        <v>38937.764000000003</v>
      </c>
      <c r="C10" s="1000">
        <v>2.5115223494196726</v>
      </c>
      <c r="D10" s="998"/>
      <c r="F10" s="993"/>
    </row>
    <row r="11" spans="1:7" s="39" customFormat="1" ht="12" customHeight="1">
      <c r="A11" s="999" t="s">
        <v>904</v>
      </c>
      <c r="B11" s="997">
        <v>31497.615000000002</v>
      </c>
      <c r="C11" s="1000">
        <v>2.0316257509269491</v>
      </c>
      <c r="D11" s="998"/>
      <c r="F11" s="1001"/>
    </row>
    <row r="12" spans="1:7" s="39" customFormat="1" ht="12" customHeight="1">
      <c r="A12" s="999" t="s">
        <v>905</v>
      </c>
      <c r="B12" s="997">
        <v>24424.089</v>
      </c>
      <c r="C12" s="1000">
        <v>1.575376680276638</v>
      </c>
      <c r="D12" s="998"/>
    </row>
    <row r="13" spans="1:7" s="39" customFormat="1" ht="12" customHeight="1">
      <c r="A13" s="999" t="s">
        <v>906</v>
      </c>
      <c r="B13" s="997">
        <v>24002.562999999998</v>
      </c>
      <c r="C13" s="1000">
        <v>1.5481878573678165</v>
      </c>
      <c r="D13" s="998"/>
    </row>
    <row r="14" spans="1:7" s="39" customFormat="1" ht="12" customHeight="1">
      <c r="A14" s="999" t="s">
        <v>907</v>
      </c>
      <c r="B14" s="997">
        <v>21157.156999999999</v>
      </c>
      <c r="C14" s="1000">
        <v>1.3646564978841844</v>
      </c>
      <c r="D14" s="998"/>
    </row>
    <row r="15" spans="1:7" s="39" customFormat="1" ht="12" customHeight="1">
      <c r="A15" s="999" t="s">
        <v>908</v>
      </c>
      <c r="B15" s="997">
        <v>16938.52</v>
      </c>
      <c r="C15" s="1000">
        <v>1.0925504491242002</v>
      </c>
      <c r="D15" s="998"/>
    </row>
    <row r="16" spans="1:7" s="39" customFormat="1" ht="12" customHeight="1">
      <c r="A16" s="999" t="s">
        <v>909</v>
      </c>
      <c r="B16" s="997">
        <v>16148.888000000001</v>
      </c>
      <c r="C16" s="1000">
        <v>1.0416184434800919</v>
      </c>
      <c r="D16" s="998"/>
    </row>
    <row r="17" spans="1:5" s="39" customFormat="1" ht="12" customHeight="1">
      <c r="A17" s="999" t="s">
        <v>910</v>
      </c>
      <c r="B17" s="997">
        <v>15068.637000000001</v>
      </c>
      <c r="C17" s="1000">
        <v>0.97194123937861998</v>
      </c>
      <c r="D17" s="998"/>
    </row>
    <row r="18" spans="1:5" s="39" customFormat="1" ht="12" customHeight="1">
      <c r="A18" s="999" t="s">
        <v>911</v>
      </c>
      <c r="B18" s="997">
        <v>14961.493</v>
      </c>
      <c r="C18" s="1000">
        <v>0.96503035074602606</v>
      </c>
      <c r="D18" s="998"/>
    </row>
    <row r="19" spans="1:5" s="39" customFormat="1" ht="12" customHeight="1">
      <c r="A19" s="999" t="s">
        <v>912</v>
      </c>
      <c r="B19" s="997">
        <v>14875.822</v>
      </c>
      <c r="C19" s="1000">
        <v>0.95950449078146482</v>
      </c>
      <c r="D19" s="998"/>
    </row>
    <row r="20" spans="1:5" s="39" customFormat="1" ht="12" customHeight="1">
      <c r="A20" s="999" t="s">
        <v>913</v>
      </c>
      <c r="B20" s="997">
        <v>13835.712</v>
      </c>
      <c r="C20" s="1000">
        <v>0.89241641888152479</v>
      </c>
      <c r="D20" s="998"/>
    </row>
    <row r="21" spans="1:5" s="39" customFormat="1" ht="12" customHeight="1">
      <c r="A21" s="999" t="s">
        <v>914</v>
      </c>
      <c r="B21" s="997">
        <v>13290.05</v>
      </c>
      <c r="C21" s="1000">
        <v>0.85722070738075562</v>
      </c>
      <c r="D21" s="998"/>
    </row>
    <row r="22" spans="1:5" s="39" customFormat="1" ht="12" customHeight="1">
      <c r="A22" s="999" t="s">
        <v>915</v>
      </c>
      <c r="B22" s="997">
        <v>12879.26</v>
      </c>
      <c r="C22" s="1000">
        <v>0.83072436655548099</v>
      </c>
      <c r="D22" s="998"/>
    </row>
    <row r="23" spans="1:5" s="39" customFormat="1" ht="12" customHeight="1">
      <c r="A23" s="999" t="s">
        <v>916</v>
      </c>
      <c r="B23" s="997">
        <v>11752.344999999999</v>
      </c>
      <c r="C23" s="1000">
        <v>0.75803729062589575</v>
      </c>
      <c r="D23" s="998"/>
    </row>
    <row r="24" spans="1:5" s="39" customFormat="1" ht="12" customHeight="1">
      <c r="A24" s="999" t="s">
        <v>917</v>
      </c>
      <c r="B24" s="997">
        <v>9483.9719999999998</v>
      </c>
      <c r="C24" s="1002">
        <v>0.61172510160753946</v>
      </c>
      <c r="D24" s="998"/>
    </row>
    <row r="25" spans="1:5" s="39" customFormat="1" ht="12" customHeight="1">
      <c r="A25" s="1003" t="s">
        <v>918</v>
      </c>
      <c r="B25" s="1530">
        <v>1176833.6540000001</v>
      </c>
      <c r="C25" s="1531">
        <v>75.906875997559041</v>
      </c>
    </row>
    <row r="26" spans="1:5" s="39" customFormat="1" ht="12" customHeight="1">
      <c r="A26" s="1004" t="s">
        <v>919</v>
      </c>
      <c r="B26" s="1005">
        <v>373531.36699999985</v>
      </c>
      <c r="C26" s="1002">
        <v>24.093124002440963</v>
      </c>
    </row>
    <row r="27" spans="1:5" s="39" customFormat="1" ht="12" customHeight="1">
      <c r="A27" s="1006" t="s">
        <v>488</v>
      </c>
      <c r="B27" s="1007">
        <v>1550365.0209999999</v>
      </c>
      <c r="C27" s="1008">
        <v>100</v>
      </c>
      <c r="E27" s="1009"/>
    </row>
    <row r="28" spans="1:5" s="6" customFormat="1" ht="7.5" customHeight="1">
      <c r="A28" s="355"/>
      <c r="B28" s="1010"/>
      <c r="C28" s="1010"/>
      <c r="E28" s="1011"/>
    </row>
    <row r="29" spans="1:5" s="6" customFormat="1" ht="12.75" customHeight="1">
      <c r="A29" s="1012" t="s">
        <v>920</v>
      </c>
      <c r="B29" s="355"/>
      <c r="C29" s="355"/>
    </row>
    <row r="30" spans="1:5" s="6" customFormat="1" ht="12.75" customHeight="1">
      <c r="A30" s="1012" t="s">
        <v>921</v>
      </c>
      <c r="B30" s="355"/>
      <c r="C30" s="355"/>
    </row>
    <row r="31" spans="1:5" s="79" customFormat="1" ht="22.5" customHeight="1">
      <c r="A31" s="1013"/>
      <c r="B31" s="1014"/>
      <c r="C31" s="859"/>
    </row>
    <row r="32" spans="1:5" s="3" customFormat="1" ht="18.75" customHeight="1">
      <c r="A32" s="971" t="s">
        <v>922</v>
      </c>
      <c r="B32" s="350"/>
      <c r="C32" s="350"/>
    </row>
    <row r="33" spans="1:3" s="25" customFormat="1" ht="12" customHeight="1">
      <c r="A33" s="239"/>
      <c r="B33" s="386"/>
      <c r="C33" s="386"/>
    </row>
    <row r="34" spans="1:3" s="6" customFormat="1" ht="22.5" customHeight="1">
      <c r="A34" s="355"/>
      <c r="B34" s="355"/>
      <c r="C34" s="355"/>
    </row>
    <row r="35" spans="1:3" s="6" customFormat="1" ht="22.5" customHeight="1">
      <c r="A35" s="355"/>
      <c r="B35" s="355"/>
      <c r="C35" s="355"/>
    </row>
    <row r="36" spans="1:3" s="6" customFormat="1" ht="22.5" customHeight="1">
      <c r="A36" s="355"/>
      <c r="B36" s="355"/>
      <c r="C36" s="355"/>
    </row>
    <row r="37" spans="1:3" s="6" customFormat="1" ht="22.5" customHeight="1">
      <c r="A37" s="355"/>
      <c r="B37" s="355"/>
      <c r="C37" s="355"/>
    </row>
    <row r="38" spans="1:3" s="6" customFormat="1" ht="22.5" customHeight="1">
      <c r="A38" s="355"/>
      <c r="B38" s="355"/>
      <c r="C38" s="355"/>
    </row>
    <row r="39" spans="1:3" s="6" customFormat="1" ht="22.5" customHeight="1">
      <c r="A39" s="355"/>
      <c r="B39" s="355"/>
      <c r="C39" s="355"/>
    </row>
    <row r="40" spans="1:3" s="6" customFormat="1" ht="22.5" customHeight="1">
      <c r="A40" s="355"/>
      <c r="B40" s="355"/>
      <c r="C40" s="355"/>
    </row>
    <row r="41" spans="1:3" s="6" customFormat="1" ht="22.5" customHeight="1">
      <c r="A41" s="355"/>
      <c r="B41" s="355"/>
      <c r="C41" s="355"/>
    </row>
    <row r="42" spans="1:3" s="6" customFormat="1" ht="22.5" customHeight="1">
      <c r="A42" s="355"/>
      <c r="B42" s="355"/>
      <c r="C42" s="355"/>
    </row>
    <row r="43" spans="1:3" s="6" customFormat="1" ht="22.5" customHeight="1">
      <c r="A43" s="355"/>
      <c r="B43" s="355"/>
      <c r="C43" s="355"/>
    </row>
    <row r="44" spans="1:3" s="6" customFormat="1" ht="22.5" customHeight="1">
      <c r="A44" s="355"/>
      <c r="B44" s="355"/>
      <c r="C44" s="355"/>
    </row>
    <row r="45" spans="1:3" s="6" customFormat="1" ht="24" customHeight="1">
      <c r="A45" s="355"/>
      <c r="B45" s="355"/>
      <c r="C45" s="355"/>
    </row>
    <row r="46" spans="1:3" s="6" customFormat="1" ht="15.6" customHeight="1">
      <c r="A46" s="989" t="s">
        <v>923</v>
      </c>
      <c r="B46" s="355"/>
      <c r="C46" s="355"/>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5"/>
  <sheetViews>
    <sheetView showGridLines="0" zoomScale="150" zoomScaleNormal="150" workbookViewId="0"/>
  </sheetViews>
  <sheetFormatPr baseColWidth="10" defaultColWidth="8.59765625" defaultRowHeight="13.8"/>
  <cols>
    <col min="1" max="1" width="42.5" customWidth="1"/>
    <col min="2" max="3" width="20.09765625" customWidth="1"/>
  </cols>
  <sheetData>
    <row r="1" spans="1:15" s="68" customFormat="1" ht="22.5" customHeight="1">
      <c r="A1" s="187"/>
      <c r="B1" s="991"/>
      <c r="C1" s="991"/>
    </row>
    <row r="2" spans="1:15" s="24" customFormat="1" ht="18.75" customHeight="1">
      <c r="A2" s="446" t="s">
        <v>924</v>
      </c>
      <c r="B2" s="597"/>
      <c r="C2" s="385"/>
    </row>
    <row r="3" spans="1:15" s="24" customFormat="1" ht="12" customHeight="1">
      <c r="A3" s="597"/>
      <c r="B3" s="597"/>
      <c r="C3" s="385"/>
    </row>
    <row r="4" spans="1:15" s="24" customFormat="1" ht="128.85" customHeight="1">
      <c r="A4" s="1889" t="s">
        <v>1620</v>
      </c>
      <c r="B4" s="1890"/>
      <c r="C4" s="1890"/>
      <c r="D4" s="1015"/>
      <c r="E4" s="1015"/>
      <c r="F4" s="1015"/>
      <c r="G4" s="1015"/>
      <c r="H4" s="1015"/>
      <c r="J4" s="1891"/>
      <c r="K4" s="1891"/>
      <c r="L4" s="1891"/>
      <c r="M4" s="1891"/>
      <c r="N4" s="1891"/>
      <c r="O4" s="1891"/>
    </row>
    <row r="5" spans="1:15" s="53" customFormat="1">
      <c r="B5" s="1394"/>
    </row>
  </sheetData>
  <sheetProtection formatCells="0" insertRows="0" deleteRows="0"/>
  <mergeCells count="2">
    <mergeCell ref="A4:C4"/>
    <mergeCell ref="J4:O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drawing r:id="rId2"/>
  <legacyDrawing r:id="rId3"/>
  <controls>
    <mc:AlternateContent xmlns:mc="http://schemas.openxmlformats.org/markup-compatibility/2006">
      <mc:Choice Requires="x14">
        <control shapeId="1546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5462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7"/>
  <sheetViews>
    <sheetView showGridLines="0" zoomScale="150" zoomScaleNormal="150" workbookViewId="0"/>
  </sheetViews>
  <sheetFormatPr baseColWidth="10" defaultColWidth="8.59765625" defaultRowHeight="13.8"/>
  <cols>
    <col min="1" max="1" width="26.8984375" customWidth="1"/>
    <col min="2" max="10" width="6.19921875" customWidth="1"/>
  </cols>
  <sheetData>
    <row r="1" spans="1:12" s="23" customFormat="1" ht="22.5" customHeight="1">
      <c r="A1" s="187"/>
      <c r="B1" s="408"/>
      <c r="C1" s="408"/>
      <c r="D1" s="408"/>
      <c r="E1" s="408"/>
      <c r="F1" s="408"/>
      <c r="G1" s="408"/>
      <c r="H1" s="408"/>
      <c r="I1" s="408"/>
      <c r="J1" s="408"/>
    </row>
    <row r="2" spans="1:12" s="24" customFormat="1" ht="18.75" customHeight="1">
      <c r="A2" s="409" t="s">
        <v>925</v>
      </c>
      <c r="B2" s="385"/>
      <c r="C2" s="385"/>
      <c r="D2" s="385"/>
      <c r="E2" s="385"/>
      <c r="F2" s="385"/>
      <c r="G2" s="385"/>
      <c r="H2" s="385"/>
      <c r="I2" s="385"/>
      <c r="J2" s="385"/>
    </row>
    <row r="3" spans="1:12" s="25" customFormat="1" ht="12" customHeight="1">
      <c r="A3" s="386"/>
      <c r="B3" s="386"/>
      <c r="C3" s="386"/>
      <c r="D3" s="386"/>
      <c r="E3" s="386"/>
      <c r="F3" s="386"/>
      <c r="G3" s="386"/>
      <c r="H3" s="386"/>
      <c r="I3" s="386"/>
      <c r="J3" s="386"/>
    </row>
    <row r="4" spans="1:12" s="25" customFormat="1" ht="39" customHeight="1">
      <c r="A4" s="1895" t="s">
        <v>926</v>
      </c>
      <c r="B4" s="1895"/>
      <c r="C4" s="1895"/>
      <c r="D4" s="1895"/>
      <c r="E4" s="1895"/>
      <c r="F4" s="1895"/>
      <c r="G4" s="1895"/>
      <c r="H4" s="1895"/>
      <c r="I4" s="1895"/>
      <c r="J4" s="1895"/>
    </row>
    <row r="5" spans="1:12" s="55" customFormat="1" ht="12" customHeight="1">
      <c r="A5" s="1781" t="s">
        <v>927</v>
      </c>
      <c r="B5" s="1781"/>
      <c r="C5" s="1781"/>
      <c r="D5" s="1781"/>
      <c r="E5" s="1781"/>
      <c r="F5" s="1781"/>
      <c r="G5" s="1781"/>
      <c r="H5" s="1781"/>
      <c r="I5" s="1781"/>
      <c r="J5" s="1781"/>
      <c r="K5" s="221"/>
    </row>
    <row r="6" spans="1:12" s="27" customFormat="1" ht="12" customHeight="1">
      <c r="A6" s="447"/>
      <c r="B6" s="447"/>
      <c r="C6" s="447"/>
      <c r="D6" s="447"/>
      <c r="E6" s="447"/>
      <c r="F6" s="447"/>
      <c r="G6" s="447"/>
      <c r="H6" s="447"/>
      <c r="I6" s="447"/>
      <c r="J6" s="447"/>
    </row>
    <row r="7" spans="1:12" s="97" customFormat="1" ht="11.1" customHeight="1">
      <c r="A7" s="1016"/>
      <c r="B7" s="1532" t="s">
        <v>295</v>
      </c>
      <c r="C7" s="1533" t="s">
        <v>296</v>
      </c>
      <c r="D7" s="1533" t="s">
        <v>297</v>
      </c>
      <c r="E7" s="1533" t="s">
        <v>298</v>
      </c>
      <c r="F7" s="1533" t="s">
        <v>295</v>
      </c>
      <c r="G7" s="1533" t="s">
        <v>296</v>
      </c>
      <c r="H7" s="1533" t="s">
        <v>297</v>
      </c>
      <c r="I7" s="1533" t="s">
        <v>298</v>
      </c>
      <c r="J7" s="1533" t="s">
        <v>295</v>
      </c>
    </row>
    <row r="8" spans="1:12" s="55" customFormat="1" ht="11.1" customHeight="1">
      <c r="A8" s="218" t="s">
        <v>213</v>
      </c>
      <c r="B8" s="1017" t="s">
        <v>300</v>
      </c>
      <c r="C8" s="786" t="s">
        <v>300</v>
      </c>
      <c r="D8" s="786" t="s">
        <v>270</v>
      </c>
      <c r="E8" s="786" t="s">
        <v>270</v>
      </c>
      <c r="F8" s="786" t="s">
        <v>270</v>
      </c>
      <c r="G8" s="786" t="s">
        <v>270</v>
      </c>
      <c r="H8" s="786" t="s">
        <v>271</v>
      </c>
      <c r="I8" s="786" t="s">
        <v>271</v>
      </c>
      <c r="J8" s="786" t="s">
        <v>271</v>
      </c>
    </row>
    <row r="9" spans="1:12" s="55" customFormat="1" ht="12" customHeight="1">
      <c r="A9" s="1534" t="s">
        <v>928</v>
      </c>
      <c r="B9" s="1468">
        <v>254064.960592121</v>
      </c>
      <c r="C9" s="1469">
        <v>263790.42585667799</v>
      </c>
      <c r="D9" s="1469">
        <v>249839.57974074199</v>
      </c>
      <c r="E9" s="1469">
        <v>241598.28336062899</v>
      </c>
      <c r="F9" s="1469">
        <v>229552.02053450502</v>
      </c>
      <c r="G9" s="1469">
        <v>234737.69788747601</v>
      </c>
      <c r="H9" s="1469">
        <v>243911.58865288697</v>
      </c>
      <c r="I9" s="1469">
        <v>252497.362069316</v>
      </c>
      <c r="J9" s="1469">
        <v>245548.16411780499</v>
      </c>
    </row>
    <row r="10" spans="1:12" s="55" customFormat="1" ht="12" customHeight="1">
      <c r="A10" s="1018" t="s">
        <v>929</v>
      </c>
      <c r="B10" s="638">
        <v>2294.7248630499839</v>
      </c>
      <c r="C10" s="639">
        <v>2429.1926057440041</v>
      </c>
      <c r="D10" s="639">
        <v>2243.5502432810067</v>
      </c>
      <c r="E10" s="639">
        <v>2758.0495447899998</v>
      </c>
      <c r="F10" s="639">
        <v>3087.6471072899999</v>
      </c>
      <c r="G10" s="639">
        <v>2884.6193260770142</v>
      </c>
      <c r="H10" s="639">
        <v>-6605.0771440979843</v>
      </c>
      <c r="I10" s="639">
        <v>-6903.2438866919874</v>
      </c>
      <c r="J10" s="639">
        <v>-6623.7685941480104</v>
      </c>
    </row>
    <row r="11" spans="1:12" s="33" customFormat="1" ht="21" customHeight="1">
      <c r="A11" s="1019" t="s">
        <v>930</v>
      </c>
      <c r="B11" s="638">
        <v>-8863.0451053245015</v>
      </c>
      <c r="C11" s="639">
        <v>-4554.0050000000001</v>
      </c>
      <c r="D11" s="639"/>
      <c r="E11" s="639">
        <v>-10597.415491622271</v>
      </c>
      <c r="F11" s="639">
        <v>-7180.4379617278482</v>
      </c>
      <c r="G11" s="639">
        <v>-3359.2530066971854</v>
      </c>
      <c r="H11" s="639"/>
      <c r="I11" s="639">
        <v>-8381.6090318726638</v>
      </c>
      <c r="J11" s="639">
        <v>-5345.5210047162964</v>
      </c>
    </row>
    <row r="12" spans="1:12" s="55" customFormat="1" ht="21" customHeight="1">
      <c r="A12" s="1020" t="s">
        <v>931</v>
      </c>
      <c r="B12" s="689">
        <v>-18704.034640000002</v>
      </c>
      <c r="C12" s="1021">
        <v>-18545.185000000001</v>
      </c>
      <c r="D12" s="1021">
        <v>-16088.631347999999</v>
      </c>
      <c r="E12" s="1021">
        <v>-14848.847778999998</v>
      </c>
      <c r="F12" s="1021">
        <v>-11435.80113</v>
      </c>
      <c r="G12" s="1021">
        <v>-11316.849826</v>
      </c>
      <c r="H12" s="1021">
        <v>-16879.5253925</v>
      </c>
      <c r="I12" s="1021">
        <v>-17000.786682499998</v>
      </c>
      <c r="J12" s="1021">
        <v>-16847.578999999998</v>
      </c>
    </row>
    <row r="13" spans="1:12" s="55" customFormat="1" ht="12" customHeight="1">
      <c r="A13" s="1534" t="s">
        <v>932</v>
      </c>
      <c r="B13" s="1468">
        <v>228792.63830684646</v>
      </c>
      <c r="C13" s="1469">
        <v>243120.42846242199</v>
      </c>
      <c r="D13" s="1469">
        <v>235994.498636023</v>
      </c>
      <c r="E13" s="1469">
        <v>218910.06963479673</v>
      </c>
      <c r="F13" s="1469">
        <v>214023.42855006715</v>
      </c>
      <c r="G13" s="1469">
        <v>222946.21438085585</v>
      </c>
      <c r="H13" s="1469">
        <v>220426.98611628899</v>
      </c>
      <c r="I13" s="1469">
        <v>220211.72246825133</v>
      </c>
      <c r="J13" s="1469">
        <v>216731.29551894069</v>
      </c>
      <c r="K13" s="1022"/>
    </row>
    <row r="14" spans="1:12" s="55" customFormat="1" ht="12" customHeight="1">
      <c r="A14" s="1023" t="s">
        <v>933</v>
      </c>
      <c r="B14" s="689">
        <v>-21959.842363427499</v>
      </c>
      <c r="C14" s="1021">
        <v>-42029.356</v>
      </c>
      <c r="D14" s="1021">
        <v>-41906.815138926569</v>
      </c>
      <c r="E14" s="1021">
        <v>-21433.062382045428</v>
      </c>
      <c r="F14" s="1021">
        <v>-21409.377531675491</v>
      </c>
      <c r="G14" s="1021">
        <v>-36374.479987132647</v>
      </c>
      <c r="H14" s="1021">
        <v>-31121.695878700815</v>
      </c>
      <c r="I14" s="1021">
        <v>-31206.593479440955</v>
      </c>
      <c r="J14" s="1021">
        <v>-30338.487774590474</v>
      </c>
    </row>
    <row r="15" spans="1:12" s="91" customFormat="1" ht="12" customHeight="1">
      <c r="A15" s="1535" t="s">
        <v>934</v>
      </c>
      <c r="B15" s="1536">
        <v>206832.79594341895</v>
      </c>
      <c r="C15" s="1537">
        <v>201091.07246242199</v>
      </c>
      <c r="D15" s="1537">
        <v>194087.68370209646</v>
      </c>
      <c r="E15" s="1537">
        <v>197477.0072527513</v>
      </c>
      <c r="F15" s="1537">
        <v>192614.05101839168</v>
      </c>
      <c r="G15" s="1537">
        <v>186571.73439372316</v>
      </c>
      <c r="H15" s="1537">
        <v>189305.29023758817</v>
      </c>
      <c r="I15" s="1537">
        <v>189005.12898881038</v>
      </c>
      <c r="J15" s="1537">
        <v>186392.80774435023</v>
      </c>
      <c r="K15" s="1024"/>
    </row>
    <row r="16" spans="1:12" s="55" customFormat="1" ht="12" customHeight="1">
      <c r="A16" s="1023" t="s">
        <v>935</v>
      </c>
      <c r="B16" s="689">
        <v>16774.355</v>
      </c>
      <c r="C16" s="1021">
        <v>16672.515066624968</v>
      </c>
      <c r="D16" s="1021">
        <v>14357.074702940956</v>
      </c>
      <c r="E16" s="1021">
        <v>12833.846832234141</v>
      </c>
      <c r="F16" s="1021">
        <v>9540.4802383723418</v>
      </c>
      <c r="G16" s="1021">
        <v>9542.4755905859765</v>
      </c>
      <c r="H16" s="1021">
        <v>15094.73</v>
      </c>
      <c r="I16" s="1021">
        <v>15094.73</v>
      </c>
      <c r="J16" s="1021">
        <v>12157.120858394383</v>
      </c>
      <c r="L16" s="92"/>
    </row>
    <row r="17" spans="1:18" s="55" customFormat="1" ht="12" customHeight="1">
      <c r="A17" s="1534" t="s">
        <v>936</v>
      </c>
      <c r="B17" s="1468">
        <v>223607.15094341896</v>
      </c>
      <c r="C17" s="1469">
        <v>217763.58752904696</v>
      </c>
      <c r="D17" s="1469">
        <v>208444.75840503743</v>
      </c>
      <c r="E17" s="1469">
        <v>210310.85408498545</v>
      </c>
      <c r="F17" s="1469">
        <v>202154.53125676402</v>
      </c>
      <c r="G17" s="1469">
        <v>196114.20998430913</v>
      </c>
      <c r="H17" s="1469">
        <v>204400.02023758818</v>
      </c>
      <c r="I17" s="1469">
        <v>204099.85898881039</v>
      </c>
      <c r="J17" s="1469">
        <v>198549.92860274462</v>
      </c>
    </row>
    <row r="18" spans="1:18" s="55" customFormat="1" ht="12" customHeight="1">
      <c r="A18" s="1023" t="s">
        <v>937</v>
      </c>
      <c r="B18" s="689">
        <v>27819.439539999999</v>
      </c>
      <c r="C18" s="1021">
        <v>19842.846413103442</v>
      </c>
      <c r="D18" s="1021">
        <v>23018.230477236786</v>
      </c>
      <c r="E18" s="1021">
        <v>23431.836975214741</v>
      </c>
      <c r="F18" s="1021">
        <v>21892.40349136433</v>
      </c>
      <c r="G18" s="1021">
        <v>20731.849056897619</v>
      </c>
      <c r="H18" s="1021">
        <v>29401.058250000002</v>
      </c>
      <c r="I18" s="1021">
        <v>25484.12197</v>
      </c>
      <c r="J18" s="1021">
        <v>18655.669587583772</v>
      </c>
    </row>
    <row r="19" spans="1:18" s="91" customFormat="1" ht="12" customHeight="1">
      <c r="A19" s="1689" t="s">
        <v>938</v>
      </c>
      <c r="B19" s="1536">
        <v>251426.59048341896</v>
      </c>
      <c r="C19" s="1025">
        <v>237606.43394215038</v>
      </c>
      <c r="D19" s="1025">
        <v>231462.98888227422</v>
      </c>
      <c r="E19" s="1025">
        <v>233742.69106020019</v>
      </c>
      <c r="F19" s="1025">
        <v>224046.93474812835</v>
      </c>
      <c r="G19" s="1025">
        <v>216846.05904120675</v>
      </c>
      <c r="H19" s="1025">
        <v>233801.07848758818</v>
      </c>
      <c r="I19" s="1025">
        <v>229583.9809588104</v>
      </c>
      <c r="J19" s="1025">
        <v>217205.5981903284</v>
      </c>
    </row>
    <row r="20" spans="1:18" s="91" customFormat="1" ht="12" customHeight="1">
      <c r="A20" s="1538"/>
      <c r="B20" s="1539"/>
      <c r="C20" s="1539"/>
      <c r="D20" s="1539"/>
      <c r="E20" s="1539"/>
      <c r="F20" s="1539"/>
      <c r="G20" s="1539"/>
      <c r="H20" s="1539"/>
      <c r="I20" s="1539"/>
      <c r="J20" s="1539"/>
    </row>
    <row r="21" spans="1:18" s="55" customFormat="1" ht="12" customHeight="1">
      <c r="A21" s="1534" t="s">
        <v>939</v>
      </c>
      <c r="B21" s="1468">
        <v>1095070.4322444401</v>
      </c>
      <c r="C21" s="1469">
        <v>1080105.9635331801</v>
      </c>
      <c r="D21" s="1469">
        <v>1061993.12974756</v>
      </c>
      <c r="E21" s="1469">
        <v>1089515.27195756</v>
      </c>
      <c r="F21" s="1469">
        <v>1070702.70404121</v>
      </c>
      <c r="G21" s="1469">
        <v>1030327.23751618</v>
      </c>
      <c r="H21" s="1469">
        <v>973431.466383836</v>
      </c>
      <c r="I21" s="1469">
        <v>982349.39071026596</v>
      </c>
      <c r="J21" s="1469">
        <v>976567.30151255603</v>
      </c>
      <c r="K21" s="92"/>
      <c r="L21" s="92"/>
    </row>
    <row r="22" spans="1:18" s="55" customFormat="1" ht="12" customHeight="1">
      <c r="A22" s="1023" t="s">
        <v>940</v>
      </c>
      <c r="B22" s="689">
        <v>87605.634579555204</v>
      </c>
      <c r="C22" s="1021">
        <v>86408.477082654412</v>
      </c>
      <c r="D22" s="1021">
        <v>84959.45037980481</v>
      </c>
      <c r="E22" s="1021">
        <v>87161.221756604806</v>
      </c>
      <c r="F22" s="1021">
        <v>85656.216323296801</v>
      </c>
      <c r="G22" s="1021">
        <v>82426.179001294411</v>
      </c>
      <c r="H22" s="1021">
        <v>77874.517310706884</v>
      </c>
      <c r="I22" s="1021">
        <v>78587.951256821281</v>
      </c>
      <c r="J22" s="1021">
        <v>78125.384121004477</v>
      </c>
      <c r="K22" s="1026"/>
    </row>
    <row r="23" spans="1:18" s="55" customFormat="1" ht="12" customHeight="1">
      <c r="A23" s="1027" t="s">
        <v>941</v>
      </c>
      <c r="B23" s="1028">
        <v>18.887624928334294</v>
      </c>
      <c r="C23" s="1540">
        <v>18.617717080704242</v>
      </c>
      <c r="D23" s="1540">
        <v>18.275794660576747</v>
      </c>
      <c r="E23" s="1540">
        <v>18.1252169965401</v>
      </c>
      <c r="F23" s="1540">
        <v>17.98949888623595</v>
      </c>
      <c r="G23" s="1540">
        <v>18.108007592179497</v>
      </c>
      <c r="H23" s="1540">
        <v>19.447212954891551</v>
      </c>
      <c r="I23" s="1540">
        <v>19.240112609237165</v>
      </c>
      <c r="J23" s="1540">
        <v>19.086529669348522</v>
      </c>
      <c r="L23" s="1029"/>
      <c r="M23" s="1029"/>
      <c r="N23" s="1029"/>
      <c r="O23" s="1029"/>
      <c r="P23" s="1029"/>
      <c r="Q23" s="1029"/>
      <c r="R23" s="1029"/>
    </row>
    <row r="24" spans="1:18" s="55" customFormat="1" ht="12" customHeight="1">
      <c r="A24" s="1018" t="s">
        <v>942</v>
      </c>
      <c r="B24" s="1030">
        <v>20.419430966199776</v>
      </c>
      <c r="C24" s="1031">
        <v>20.161317026406493</v>
      </c>
      <c r="D24" s="1031">
        <v>19.627693679580165</v>
      </c>
      <c r="E24" s="1031">
        <v>19.303157972913453</v>
      </c>
      <c r="F24" s="1031">
        <v>18.880547372651758</v>
      </c>
      <c r="G24" s="1031">
        <v>19.034167286219045</v>
      </c>
      <c r="H24" s="1031">
        <v>20.997885038266347</v>
      </c>
      <c r="I24" s="1031">
        <v>20.776707444307622</v>
      </c>
      <c r="J24" s="1031">
        <v>20.33141272447077</v>
      </c>
    </row>
    <row r="25" spans="1:18" s="55" customFormat="1" ht="12" customHeight="1">
      <c r="A25" s="1023" t="s">
        <v>943</v>
      </c>
      <c r="B25" s="1032">
        <v>22.959855647649874</v>
      </c>
      <c r="C25" s="1033">
        <v>21.998437372283917</v>
      </c>
      <c r="D25" s="1033">
        <v>21.795149365730257</v>
      </c>
      <c r="E25" s="1033">
        <v>21.453824198372981</v>
      </c>
      <c r="F25" s="1033">
        <v>20.92522358470714</v>
      </c>
      <c r="G25" s="1033">
        <v>21.046328889058554</v>
      </c>
      <c r="H25" s="1033">
        <v>24.018237190968055</v>
      </c>
      <c r="I25" s="1033">
        <v>23.370908877218806</v>
      </c>
      <c r="J25" s="1033">
        <v>22.241743897620733</v>
      </c>
    </row>
    <row r="26" spans="1:18" s="55" customFormat="1" ht="7.5" customHeight="1">
      <c r="A26" s="1034"/>
      <c r="B26" s="1034"/>
      <c r="C26" s="1034"/>
      <c r="D26" s="1034"/>
      <c r="E26" s="1034"/>
      <c r="F26" s="1034"/>
      <c r="G26" s="1034"/>
      <c r="H26" s="1034"/>
      <c r="I26" s="1034"/>
      <c r="J26" s="1034"/>
    </row>
    <row r="27" spans="1:18" s="96" customFormat="1" ht="12.75" customHeight="1">
      <c r="A27" s="1035" t="s">
        <v>944</v>
      </c>
      <c r="B27" s="1036"/>
      <c r="C27" s="1036"/>
      <c r="D27" s="1036"/>
      <c r="E27" s="1036"/>
      <c r="F27" s="1036"/>
      <c r="G27" s="1036"/>
      <c r="H27" s="1036"/>
      <c r="I27" s="1036"/>
      <c r="J27" s="1036"/>
    </row>
    <row r="28" spans="1:18" s="23" customFormat="1" ht="22.5" customHeight="1">
      <c r="A28" s="189"/>
      <c r="B28" s="1037"/>
      <c r="C28" s="444"/>
      <c r="D28" s="444"/>
      <c r="E28" s="444"/>
      <c r="F28" s="444"/>
      <c r="G28" s="444"/>
      <c r="H28" s="444"/>
      <c r="I28" s="444"/>
      <c r="J28" s="444"/>
    </row>
    <row r="29" spans="1:18" s="24" customFormat="1" ht="18.75" customHeight="1">
      <c r="A29" s="409" t="s">
        <v>945</v>
      </c>
      <c r="B29" s="385"/>
      <c r="C29" s="385"/>
      <c r="D29" s="385"/>
      <c r="E29" s="385"/>
      <c r="F29" s="385"/>
      <c r="G29" s="385"/>
      <c r="H29" s="385"/>
      <c r="I29" s="385"/>
      <c r="J29" s="385"/>
    </row>
    <row r="30" spans="1:18" s="27" customFormat="1" ht="12" customHeight="1">
      <c r="A30" s="447"/>
      <c r="B30" s="447"/>
      <c r="C30" s="447"/>
      <c r="D30" s="447"/>
      <c r="E30" s="447"/>
      <c r="F30" s="447"/>
      <c r="G30" s="447"/>
      <c r="H30" s="447"/>
      <c r="I30" s="447"/>
      <c r="J30" s="447"/>
    </row>
    <row r="31" spans="1:18" s="97" customFormat="1" ht="11.1" customHeight="1">
      <c r="A31" s="1016"/>
      <c r="B31" s="1532" t="s">
        <v>295</v>
      </c>
      <c r="C31" s="1533" t="s">
        <v>296</v>
      </c>
      <c r="D31" s="1533" t="s">
        <v>297</v>
      </c>
      <c r="E31" s="1533" t="s">
        <v>298</v>
      </c>
      <c r="F31" s="1533" t="s">
        <v>295</v>
      </c>
      <c r="G31" s="1533" t="s">
        <v>296</v>
      </c>
      <c r="H31" s="1533" t="s">
        <v>297</v>
      </c>
      <c r="I31" s="1533" t="s">
        <v>298</v>
      </c>
      <c r="J31" s="1533" t="s">
        <v>295</v>
      </c>
    </row>
    <row r="32" spans="1:18" s="55" customFormat="1" ht="11.1" customHeight="1">
      <c r="A32" s="222" t="s">
        <v>213</v>
      </c>
      <c r="B32" s="1017" t="s">
        <v>300</v>
      </c>
      <c r="C32" s="699" t="s">
        <v>300</v>
      </c>
      <c r="D32" s="699" t="s">
        <v>270</v>
      </c>
      <c r="E32" s="699" t="s">
        <v>270</v>
      </c>
      <c r="F32" s="786" t="s">
        <v>270</v>
      </c>
      <c r="G32" s="786" t="s">
        <v>270</v>
      </c>
      <c r="H32" s="786" t="s">
        <v>271</v>
      </c>
      <c r="I32" s="786" t="s">
        <v>271</v>
      </c>
      <c r="J32" s="786" t="s">
        <v>271</v>
      </c>
    </row>
    <row r="33" spans="1:14" s="55" customFormat="1" ht="12" customHeight="1">
      <c r="A33" s="399" t="s">
        <v>946</v>
      </c>
      <c r="B33" s="1038">
        <v>223607.15094341899</v>
      </c>
      <c r="C33" s="1039">
        <v>217763.587</v>
      </c>
      <c r="D33" s="1039">
        <v>208444.75840503743</v>
      </c>
      <c r="E33" s="1039">
        <v>210311</v>
      </c>
      <c r="F33" s="1040">
        <v>202154.53125676402</v>
      </c>
      <c r="G33" s="1040">
        <v>196114.20998430913</v>
      </c>
      <c r="H33" s="1040">
        <v>204400.02023758821</v>
      </c>
      <c r="I33" s="1040">
        <v>204100</v>
      </c>
      <c r="J33" s="1040">
        <v>198549.92860274465</v>
      </c>
    </row>
    <row r="34" spans="1:14" s="55" customFormat="1" ht="12" customHeight="1">
      <c r="A34" s="778" t="s">
        <v>947</v>
      </c>
      <c r="B34" s="1041"/>
      <c r="C34" s="1042"/>
      <c r="D34" s="1042"/>
      <c r="E34" s="1042"/>
      <c r="F34" s="1042"/>
      <c r="G34" s="1042"/>
      <c r="H34" s="1042"/>
      <c r="I34" s="1042"/>
      <c r="J34" s="1042"/>
    </row>
    <row r="35" spans="1:14" s="55" customFormat="1" ht="12" customHeight="1">
      <c r="A35" s="808" t="s">
        <v>948</v>
      </c>
      <c r="B35" s="1041">
        <v>159799</v>
      </c>
      <c r="C35" s="1042">
        <v>145527.66894</v>
      </c>
      <c r="D35" s="1042">
        <v>111488.26902000001</v>
      </c>
      <c r="E35" s="1042">
        <v>134949.859784</v>
      </c>
      <c r="F35" s="1042">
        <v>145880</v>
      </c>
      <c r="G35" s="1042">
        <v>181324.63531911868</v>
      </c>
      <c r="H35" s="1042">
        <v>135032</v>
      </c>
      <c r="I35" s="1042">
        <v>135025.28526</v>
      </c>
      <c r="J35" s="1042">
        <v>151871.018194</v>
      </c>
    </row>
    <row r="36" spans="1:14" s="55" customFormat="1" ht="12" customHeight="1">
      <c r="A36" s="808" t="s">
        <v>949</v>
      </c>
      <c r="B36" s="1041">
        <v>98460</v>
      </c>
      <c r="C36" s="1042">
        <v>83214.253489999988</v>
      </c>
      <c r="D36" s="1042">
        <v>82788.281780903402</v>
      </c>
      <c r="E36" s="1042">
        <v>160170.82817653625</v>
      </c>
      <c r="F36" s="1042">
        <v>123815</v>
      </c>
      <c r="G36" s="1042">
        <v>51450.515991686552</v>
      </c>
      <c r="H36" s="1042">
        <v>51645</v>
      </c>
      <c r="I36" s="1042">
        <v>55019.284191999999</v>
      </c>
      <c r="J36" s="1042">
        <v>45280.172000999999</v>
      </c>
    </row>
    <row r="37" spans="1:14" s="55" customFormat="1" ht="12" customHeight="1">
      <c r="A37" s="808" t="s">
        <v>950</v>
      </c>
      <c r="B37" s="1041">
        <v>52002</v>
      </c>
      <c r="C37" s="1042">
        <v>54869.42755</v>
      </c>
      <c r="D37" s="1042">
        <v>62231.133439999998</v>
      </c>
      <c r="E37" s="1042">
        <v>81616.932396250006</v>
      </c>
      <c r="F37" s="1042">
        <v>71526</v>
      </c>
      <c r="G37" s="1042">
        <v>38572.696205816865</v>
      </c>
      <c r="H37" s="1042">
        <v>34207</v>
      </c>
      <c r="I37" s="1042">
        <v>35733.479943000006</v>
      </c>
      <c r="J37" s="1042">
        <v>32057.657578999999</v>
      </c>
    </row>
    <row r="38" spans="1:14" s="55" customFormat="1" ht="12" customHeight="1">
      <c r="A38" s="808" t="s">
        <v>951</v>
      </c>
      <c r="B38" s="1041">
        <v>-67664</v>
      </c>
      <c r="C38" s="1042">
        <v>-53824.50897000001</v>
      </c>
      <c r="D38" s="1042">
        <v>-49517.738170000004</v>
      </c>
      <c r="E38" s="1042">
        <v>-78364.148236000008</v>
      </c>
      <c r="F38" s="1042">
        <v>-60305</v>
      </c>
      <c r="G38" s="1042">
        <v>-5670.1547637707308</v>
      </c>
      <c r="H38" s="1042">
        <v>-8573</v>
      </c>
      <c r="I38" s="1042">
        <v>-23063.883805000001</v>
      </c>
      <c r="J38" s="1042">
        <v>-21429.061326999999</v>
      </c>
    </row>
    <row r="39" spans="1:14" s="55" customFormat="1" ht="12" customHeight="1">
      <c r="A39" s="808" t="s">
        <v>952</v>
      </c>
      <c r="B39" s="1041">
        <v>296927</v>
      </c>
      <c r="C39" s="1042">
        <v>291717.10015827441</v>
      </c>
      <c r="D39" s="1042">
        <v>283259.10287130967</v>
      </c>
      <c r="E39" s="1042">
        <v>292022.99333684141</v>
      </c>
      <c r="F39" s="1042">
        <v>283076</v>
      </c>
      <c r="G39" s="1042">
        <v>282702.06046110368</v>
      </c>
      <c r="H39" s="1042">
        <v>271207</v>
      </c>
      <c r="I39" s="1042">
        <v>265430.30186193221</v>
      </c>
      <c r="J39" s="1042">
        <v>261525.81190400667</v>
      </c>
    </row>
    <row r="40" spans="1:14" s="55" customFormat="1" ht="12" customHeight="1">
      <c r="A40" s="808" t="s">
        <v>953</v>
      </c>
      <c r="B40" s="1041">
        <v>2858817</v>
      </c>
      <c r="C40" s="1042">
        <v>2864133.7585198074</v>
      </c>
      <c r="D40" s="1042">
        <v>2588681.462810141</v>
      </c>
      <c r="E40" s="1042">
        <v>2699098.2762860251</v>
      </c>
      <c r="F40" s="1042">
        <v>2572498.3892621398</v>
      </c>
      <c r="G40" s="1042">
        <v>2473881.5317700827</v>
      </c>
      <c r="H40" s="1042">
        <v>2320057</v>
      </c>
      <c r="I40" s="1042">
        <v>2556921.0869841455</v>
      </c>
      <c r="J40" s="1042">
        <v>2498567.3866407848</v>
      </c>
    </row>
    <row r="41" spans="1:14" s="55" customFormat="1" ht="12" customHeight="1">
      <c r="A41" s="1043" t="s">
        <v>954</v>
      </c>
      <c r="B41" s="1044">
        <v>-21534</v>
      </c>
      <c r="C41" s="1045">
        <v>-21811.849407171401</v>
      </c>
      <c r="D41" s="1045">
        <v>-20791</v>
      </c>
      <c r="E41" s="1045">
        <v>-20922.656718626782</v>
      </c>
      <c r="F41" s="1045">
        <v>-20998.923999999999</v>
      </c>
      <c r="G41" s="1045">
        <v>-19801.270219689522</v>
      </c>
      <c r="H41" s="1045">
        <v>-14871</v>
      </c>
      <c r="I41" s="1045">
        <v>-16102</v>
      </c>
      <c r="J41" s="1045">
        <v>-15157.23844199875</v>
      </c>
    </row>
    <row r="42" spans="1:14" s="55" customFormat="1" ht="12" customHeight="1">
      <c r="A42" s="1676" t="s">
        <v>955</v>
      </c>
      <c r="B42" s="1046">
        <v>3376807</v>
      </c>
      <c r="C42" s="1047">
        <v>3363759.9502809099</v>
      </c>
      <c r="D42" s="1047">
        <v>3058140</v>
      </c>
      <c r="E42" s="1047">
        <v>3268572.085025026</v>
      </c>
      <c r="F42" s="1047">
        <v>3115491.4652621397</v>
      </c>
      <c r="G42" s="1047">
        <v>3002460.014764348</v>
      </c>
      <c r="H42" s="1047">
        <v>2788704</v>
      </c>
      <c r="I42" s="1047">
        <v>3008963.5544360778</v>
      </c>
      <c r="J42" s="1047">
        <v>2952715.7465497931</v>
      </c>
      <c r="K42" s="1022"/>
    </row>
    <row r="43" spans="1:14" s="91" customFormat="1" ht="12" customHeight="1">
      <c r="A43" s="1541" t="s">
        <v>956</v>
      </c>
      <c r="B43" s="1673">
        <v>6.6218516765518141</v>
      </c>
      <c r="C43" s="1542">
        <v>6.4738147257450525</v>
      </c>
      <c r="D43" s="1542">
        <v>6.8160633066189718</v>
      </c>
      <c r="E43" s="1542">
        <v>6.4343387427048206</v>
      </c>
      <c r="F43" s="1542">
        <v>6.4886883341134292</v>
      </c>
      <c r="G43" s="1542">
        <v>6.531784237589636</v>
      </c>
      <c r="H43" s="1542">
        <v>7.3295703035384259</v>
      </c>
      <c r="I43" s="1542">
        <v>6.7830665379478559</v>
      </c>
      <c r="J43" s="1542">
        <v>6.72431570274746</v>
      </c>
      <c r="K43" s="1024"/>
    </row>
    <row r="44" spans="1:14" s="33" customFormat="1" ht="21" customHeight="1">
      <c r="A44" s="910" t="s">
        <v>957</v>
      </c>
      <c r="B44" s="1048">
        <v>7.9288660076843334</v>
      </c>
      <c r="C44" s="1049">
        <v>7.7600800000000003</v>
      </c>
      <c r="D44" s="1050">
        <v>7.5697728308756815</v>
      </c>
      <c r="E44" s="1049">
        <v>7.4489999999999998</v>
      </c>
      <c r="F44" s="1049">
        <v>7.321898</v>
      </c>
      <c r="G44" s="1049">
        <v>7.3518953246237997</v>
      </c>
      <c r="H44" s="1049">
        <v>8.1418666439038194</v>
      </c>
      <c r="I44" s="1049">
        <v>8.1982555911621127</v>
      </c>
      <c r="J44" s="1049">
        <v>8.3823305285279979</v>
      </c>
      <c r="K44" s="1051"/>
      <c r="N44" s="1052"/>
    </row>
    <row r="45" spans="1:14" s="55" customFormat="1" ht="12" customHeight="1">
      <c r="A45" s="392"/>
      <c r="B45" s="1053"/>
      <c r="C45" s="1053"/>
      <c r="D45" s="1054"/>
      <c r="E45" s="1053"/>
      <c r="F45" s="1053"/>
      <c r="G45" s="1053"/>
      <c r="H45" s="1053"/>
      <c r="I45" s="1053"/>
      <c r="J45" s="1053"/>
    </row>
    <row r="46" spans="1:14" s="23" customFormat="1" ht="22.5" customHeight="1">
      <c r="A46" s="197"/>
      <c r="B46" s="408"/>
      <c r="C46" s="408"/>
      <c r="D46" s="408"/>
      <c r="E46" s="408"/>
      <c r="F46" s="408"/>
      <c r="G46" s="408"/>
      <c r="H46" s="408"/>
      <c r="I46" s="408"/>
      <c r="J46" s="408"/>
    </row>
    <row r="47" spans="1:14" s="24" customFormat="1" ht="35.25" customHeight="1">
      <c r="A47" s="1917" t="s">
        <v>958</v>
      </c>
      <c r="B47" s="1917"/>
      <c r="C47" s="1917"/>
      <c r="D47" s="1917"/>
      <c r="E47" s="1917"/>
      <c r="F47" s="1917"/>
      <c r="G47" s="1917"/>
      <c r="H47" s="1917"/>
      <c r="I47" s="1917"/>
      <c r="J47" s="1917"/>
    </row>
    <row r="48" spans="1:14" s="27" customFormat="1" ht="12" customHeight="1">
      <c r="A48" s="447"/>
      <c r="B48" s="447"/>
      <c r="C48" s="447"/>
      <c r="D48" s="447"/>
      <c r="E48" s="447"/>
      <c r="F48" s="447"/>
      <c r="G48" s="447"/>
      <c r="H48" s="447"/>
      <c r="I48" s="447"/>
      <c r="J48" s="447"/>
    </row>
    <row r="49" spans="1:11" s="55" customFormat="1" ht="12" customHeight="1">
      <c r="A49" s="218"/>
      <c r="B49" s="1918" t="s">
        <v>765</v>
      </c>
      <c r="C49" s="1919"/>
      <c r="D49" s="1920"/>
      <c r="E49" s="1921" t="s">
        <v>766</v>
      </c>
      <c r="F49" s="1922"/>
      <c r="G49" s="1923"/>
      <c r="H49" s="1921" t="s">
        <v>769</v>
      </c>
      <c r="I49" s="1922"/>
      <c r="J49" s="1923"/>
    </row>
    <row r="50" spans="1:11" s="97" customFormat="1" ht="11.1" customHeight="1">
      <c r="A50" s="1016"/>
      <c r="B50" s="1532"/>
      <c r="C50" s="1532"/>
      <c r="D50" s="1532" t="s">
        <v>959</v>
      </c>
      <c r="E50" s="1533"/>
      <c r="F50" s="1533"/>
      <c r="G50" s="1533" t="s">
        <v>959</v>
      </c>
      <c r="H50" s="1533"/>
      <c r="I50" s="1533"/>
      <c r="J50" s="1533" t="s">
        <v>959</v>
      </c>
    </row>
    <row r="51" spans="1:11" s="97" customFormat="1" ht="11.1" customHeight="1">
      <c r="A51" s="1016"/>
      <c r="B51" s="1055" t="s">
        <v>113</v>
      </c>
      <c r="C51" s="1055" t="s">
        <v>960</v>
      </c>
      <c r="D51" s="1055" t="s">
        <v>961</v>
      </c>
      <c r="E51" s="1056" t="s">
        <v>113</v>
      </c>
      <c r="F51" s="1056" t="s">
        <v>960</v>
      </c>
      <c r="G51" s="1056" t="s">
        <v>961</v>
      </c>
      <c r="H51" s="1056" t="s">
        <v>113</v>
      </c>
      <c r="I51" s="1056" t="s">
        <v>960</v>
      </c>
      <c r="J51" s="1056" t="s">
        <v>961</v>
      </c>
      <c r="K51" s="1057"/>
    </row>
    <row r="52" spans="1:11" s="93" customFormat="1" ht="11.1" customHeight="1">
      <c r="A52" s="223"/>
      <c r="B52" s="1906" t="s">
        <v>962</v>
      </c>
      <c r="C52" s="1907"/>
      <c r="D52" s="224" t="s">
        <v>963</v>
      </c>
      <c r="E52" s="1908" t="s">
        <v>962</v>
      </c>
      <c r="F52" s="1909"/>
      <c r="G52" s="225" t="s">
        <v>963</v>
      </c>
      <c r="H52" s="1908" t="s">
        <v>962</v>
      </c>
      <c r="I52" s="1909"/>
      <c r="J52" s="225" t="s">
        <v>963</v>
      </c>
      <c r="K52" s="226"/>
    </row>
    <row r="53" spans="1:11" s="55" customFormat="1" ht="12" customHeight="1">
      <c r="A53" s="1480" t="s">
        <v>964</v>
      </c>
      <c r="B53" s="1543"/>
      <c r="C53" s="1543"/>
      <c r="D53" s="1543"/>
      <c r="E53" s="1544"/>
      <c r="F53" s="1544"/>
      <c r="G53" s="1544"/>
      <c r="H53" s="1544"/>
      <c r="I53" s="1544"/>
      <c r="J53" s="1544"/>
      <c r="K53" s="1058"/>
    </row>
    <row r="54" spans="1:11" s="55" customFormat="1" ht="12" customHeight="1">
      <c r="A54" s="779" t="s">
        <v>965</v>
      </c>
      <c r="B54" s="602">
        <v>984021.02579999994</v>
      </c>
      <c r="C54" s="602">
        <v>424133.8554</v>
      </c>
      <c r="D54" s="1059">
        <v>43.102113093079808</v>
      </c>
      <c r="E54" s="393">
        <v>961450.20040500001</v>
      </c>
      <c r="F54" s="393">
        <v>406668.70686000003</v>
      </c>
      <c r="G54" s="1060">
        <v>42.297428061140913</v>
      </c>
      <c r="H54" s="1624">
        <v>939618</v>
      </c>
      <c r="I54" s="1624">
        <v>404892.35100000002</v>
      </c>
      <c r="J54" s="1625">
        <v>43.091165878048315</v>
      </c>
      <c r="K54" s="1061"/>
    </row>
    <row r="55" spans="1:11" s="94" customFormat="1" ht="12" customHeight="1">
      <c r="A55" s="227" t="s">
        <v>966</v>
      </c>
      <c r="B55" s="228">
        <v>8135.1762470000003</v>
      </c>
      <c r="C55" s="228">
        <v>3330.950096</v>
      </c>
      <c r="D55" s="1062">
        <v>40.945026817683889</v>
      </c>
      <c r="E55" s="229">
        <v>9231.0172149999999</v>
      </c>
      <c r="F55" s="229">
        <v>3779.8619759999997</v>
      </c>
      <c r="G55" s="1063">
        <v>40.947404689679153</v>
      </c>
      <c r="H55" s="1626">
        <v>13865</v>
      </c>
      <c r="I55" s="1626">
        <v>7710.9970000000003</v>
      </c>
      <c r="J55" s="1627">
        <v>55.614835917778585</v>
      </c>
      <c r="K55" s="230"/>
    </row>
    <row r="56" spans="1:11" s="94" customFormat="1" ht="12" customHeight="1">
      <c r="A56" s="231" t="s">
        <v>967</v>
      </c>
      <c r="B56" s="228">
        <v>210027.9564</v>
      </c>
      <c r="C56" s="228">
        <v>90315.953930000003</v>
      </c>
      <c r="D56" s="1059">
        <v>43.001872454537676</v>
      </c>
      <c r="E56" s="229">
        <v>204984.3824</v>
      </c>
      <c r="F56" s="229">
        <v>87362.158160999999</v>
      </c>
      <c r="G56" s="1063">
        <v>42.618933763707062</v>
      </c>
      <c r="H56" s="1626">
        <v>188835</v>
      </c>
      <c r="I56" s="1626">
        <v>82929.249299999996</v>
      </c>
      <c r="J56" s="1627">
        <v>43.916249265231549</v>
      </c>
      <c r="K56" s="230"/>
    </row>
    <row r="57" spans="1:11" s="94" customFormat="1" ht="12" customHeight="1">
      <c r="A57" s="231" t="s">
        <v>968</v>
      </c>
      <c r="B57" s="228">
        <v>765857.89320000005</v>
      </c>
      <c r="C57" s="228">
        <v>330486.95140000002</v>
      </c>
      <c r="D57" s="1062">
        <v>43.152516195807486</v>
      </c>
      <c r="E57" s="229">
        <v>747234.80079000001</v>
      </c>
      <c r="F57" s="229">
        <v>315526.68672299996</v>
      </c>
      <c r="G57" s="1063">
        <v>42.225908963208795</v>
      </c>
      <c r="H57" s="1626">
        <v>736918</v>
      </c>
      <c r="I57" s="1626">
        <v>314252.10470000003</v>
      </c>
      <c r="J57" s="1627">
        <v>42.64410758049064</v>
      </c>
      <c r="K57" s="230"/>
    </row>
    <row r="58" spans="1:11" s="55" customFormat="1" ht="12" customHeight="1">
      <c r="A58" s="1064" t="s">
        <v>969</v>
      </c>
      <c r="B58" s="602">
        <v>1001148.393</v>
      </c>
      <c r="C58" s="602">
        <v>223474.90090000001</v>
      </c>
      <c r="D58" s="1059">
        <v>22.321855827021238</v>
      </c>
      <c r="E58" s="393">
        <v>997418.52099700004</v>
      </c>
      <c r="F58" s="393">
        <v>223134.66859400002</v>
      </c>
      <c r="G58" s="1060">
        <v>22.371217688133459</v>
      </c>
      <c r="H58" s="1624">
        <v>981741</v>
      </c>
      <c r="I58" s="1624">
        <v>218401.4215</v>
      </c>
      <c r="J58" s="1625">
        <v>22.246338036203031</v>
      </c>
      <c r="K58" s="1061"/>
    </row>
    <row r="59" spans="1:11" s="95" customFormat="1" ht="21" customHeight="1">
      <c r="A59" s="232" t="s">
        <v>970</v>
      </c>
      <c r="B59" s="233">
        <v>931454.0013</v>
      </c>
      <c r="C59" s="233">
        <v>201694.3469</v>
      </c>
      <c r="D59" s="1065">
        <v>21.653709857760209</v>
      </c>
      <c r="E59" s="234">
        <v>927131.82485099998</v>
      </c>
      <c r="F59" s="234">
        <v>201058.038481</v>
      </c>
      <c r="G59" s="1066">
        <v>21.686024909490317</v>
      </c>
      <c r="H59" s="1628">
        <v>908108</v>
      </c>
      <c r="I59" s="1628">
        <v>195236.77480000001</v>
      </c>
      <c r="J59" s="1629">
        <v>21.499290260629795</v>
      </c>
      <c r="K59" s="235"/>
    </row>
    <row r="60" spans="1:11" s="94" customFormat="1" ht="12" customHeight="1">
      <c r="A60" s="236" t="s">
        <v>971</v>
      </c>
      <c r="B60" s="237">
        <v>69694.391340000002</v>
      </c>
      <c r="C60" s="237">
        <v>21780.554059999999</v>
      </c>
      <c r="D60" s="1059">
        <v>31.251516285930158</v>
      </c>
      <c r="E60" s="238">
        <v>70286.696146000002</v>
      </c>
      <c r="F60" s="238">
        <v>22076.630113000003</v>
      </c>
      <c r="G60" s="1067">
        <v>31.40940081625444</v>
      </c>
      <c r="H60" s="1630">
        <v>73633</v>
      </c>
      <c r="I60" s="1630">
        <v>23164.646659999999</v>
      </c>
      <c r="J60" s="1631">
        <v>31.459599174283269</v>
      </c>
      <c r="K60" s="230"/>
    </row>
    <row r="61" spans="1:11" s="55" customFormat="1" ht="12" customHeight="1">
      <c r="A61" s="1676" t="s">
        <v>972</v>
      </c>
      <c r="B61" s="633">
        <v>1985169.4280000001</v>
      </c>
      <c r="C61" s="1729">
        <v>647608.75630000001</v>
      </c>
      <c r="D61" s="1068">
        <v>32.6223423</v>
      </c>
      <c r="E61" s="390">
        <v>1958868.7314019999</v>
      </c>
      <c r="F61" s="390">
        <v>629803.38545399997</v>
      </c>
      <c r="G61" s="1069">
        <v>32.151382854696834</v>
      </c>
      <c r="H61" s="1632">
        <v>1921359</v>
      </c>
      <c r="I61" s="1731">
        <v>623293.78240000003</v>
      </c>
      <c r="J61" s="1633">
        <v>32.440256214481522</v>
      </c>
      <c r="K61" s="1061"/>
    </row>
    <row r="62" spans="1:11" s="55" customFormat="1" ht="12" customHeight="1">
      <c r="A62" s="1480" t="s">
        <v>973</v>
      </c>
      <c r="B62" s="1459"/>
      <c r="C62" s="1730"/>
      <c r="D62" s="1545"/>
      <c r="E62" s="1460"/>
      <c r="F62" s="1460"/>
      <c r="G62" s="1546"/>
      <c r="H62" s="1634"/>
      <c r="I62" s="1732"/>
      <c r="J62" s="1635"/>
      <c r="K62" s="1061"/>
    </row>
    <row r="63" spans="1:11" s="55" customFormat="1" ht="12" customHeight="1">
      <c r="A63" s="808" t="s">
        <v>974</v>
      </c>
      <c r="B63" s="602">
        <v>596204.9537339129</v>
      </c>
      <c r="C63" s="602">
        <v>88.241081304811999</v>
      </c>
      <c r="D63" s="1059">
        <v>1.4800460940851912E-2</v>
      </c>
      <c r="E63" s="393">
        <v>608074.37218915706</v>
      </c>
      <c r="F63" s="393">
        <v>85.38198807667699</v>
      </c>
      <c r="G63" s="1070">
        <v>1.4041372565873692E-2</v>
      </c>
      <c r="H63" s="1624">
        <v>406235.89899999998</v>
      </c>
      <c r="I63" s="1624">
        <v>1.38723576</v>
      </c>
      <c r="J63" s="1636">
        <v>3.4148499999999999E-4</v>
      </c>
      <c r="K63" s="1061"/>
    </row>
    <row r="64" spans="1:11" s="55" customFormat="1" ht="12" customHeight="1">
      <c r="A64" s="808" t="s">
        <v>975</v>
      </c>
      <c r="B64" s="602">
        <v>39096.014735009405</v>
      </c>
      <c r="C64" s="602">
        <v>601.13931809229803</v>
      </c>
      <c r="D64" s="1059">
        <v>1.5375974307529465</v>
      </c>
      <c r="E64" s="393">
        <v>37880.748035038705</v>
      </c>
      <c r="F64" s="393">
        <v>640.52973972494397</v>
      </c>
      <c r="G64" s="1070">
        <v>1.6909110113994332</v>
      </c>
      <c r="H64" s="1624">
        <v>42595.944040000002</v>
      </c>
      <c r="I64" s="1624">
        <v>1126.0806439999999</v>
      </c>
      <c r="J64" s="1636">
        <v>2.6436335</v>
      </c>
      <c r="K64" s="1061"/>
    </row>
    <row r="65" spans="1:14" s="55" customFormat="1" ht="12" customHeight="1">
      <c r="A65" s="808" t="s">
        <v>976</v>
      </c>
      <c r="B65" s="602">
        <v>72243.192432391501</v>
      </c>
      <c r="C65" s="602">
        <v>62.719264384294</v>
      </c>
      <c r="D65" s="1059">
        <v>8.681685051915386E-2</v>
      </c>
      <c r="E65" s="393">
        <v>69080.144985722902</v>
      </c>
      <c r="F65" s="393">
        <v>60.058056854343</v>
      </c>
      <c r="G65" s="1070">
        <v>8.6939679797654545E-2</v>
      </c>
      <c r="H65" s="1624">
        <v>59289.223940000003</v>
      </c>
      <c r="I65" s="1624">
        <v>338.29397160000002</v>
      </c>
      <c r="J65" s="1636">
        <v>0.57058259999999994</v>
      </c>
      <c r="K65" s="1061"/>
    </row>
    <row r="66" spans="1:14" s="55" customFormat="1" ht="12" customHeight="1">
      <c r="A66" s="1071" t="s">
        <v>977</v>
      </c>
      <c r="B66" s="602">
        <v>50776.845105481203</v>
      </c>
      <c r="C66" s="602">
        <v>0</v>
      </c>
      <c r="D66" s="602">
        <v>0</v>
      </c>
      <c r="E66" s="393">
        <v>51528.060213927405</v>
      </c>
      <c r="F66" s="393"/>
      <c r="G66" s="1070"/>
      <c r="H66" s="1624">
        <v>37272.236709999997</v>
      </c>
      <c r="I66" s="1624"/>
      <c r="J66" s="1636">
        <v>0</v>
      </c>
      <c r="K66" s="1061"/>
    </row>
    <row r="67" spans="1:14" s="55" customFormat="1" ht="12" customHeight="1">
      <c r="A67" s="1071" t="s">
        <v>978</v>
      </c>
      <c r="B67" s="602">
        <v>640.39623534970997</v>
      </c>
      <c r="C67" s="602">
        <v>0</v>
      </c>
      <c r="D67" s="602">
        <v>0</v>
      </c>
      <c r="E67" s="393">
        <v>120.338962226511</v>
      </c>
      <c r="F67" s="393"/>
      <c r="G67" s="1070"/>
      <c r="H67" s="1624">
        <v>1448.368168</v>
      </c>
      <c r="I67" s="1624"/>
      <c r="J67" s="1636">
        <v>0</v>
      </c>
      <c r="K67" s="1061"/>
    </row>
    <row r="68" spans="1:14" s="55" customFormat="1" ht="12" customHeight="1">
      <c r="A68" s="808" t="s">
        <v>979</v>
      </c>
      <c r="B68" s="602">
        <v>57622.409109352899</v>
      </c>
      <c r="C68" s="602">
        <v>17129.467361106002</v>
      </c>
      <c r="D68" s="1059">
        <v>29.727093375423724</v>
      </c>
      <c r="E68" s="393">
        <v>61703.081399197697</v>
      </c>
      <c r="F68" s="393">
        <v>17990.6879196632</v>
      </c>
      <c r="G68" s="1070">
        <v>29.156871118428661</v>
      </c>
      <c r="H68" s="1624">
        <v>64343.48878</v>
      </c>
      <c r="I68" s="1624">
        <v>21326.638429999999</v>
      </c>
      <c r="J68" s="1636">
        <v>33.144983000000003</v>
      </c>
      <c r="K68" s="1061"/>
      <c r="N68" s="92"/>
    </row>
    <row r="69" spans="1:14" s="55" customFormat="1" ht="12" customHeight="1">
      <c r="A69" s="808" t="s">
        <v>980</v>
      </c>
      <c r="B69" s="602">
        <v>170594.05039121601</v>
      </c>
      <c r="C69" s="602">
        <v>119690.911640559</v>
      </c>
      <c r="D69" s="1059">
        <v>70.161246166602524</v>
      </c>
      <c r="E69" s="393">
        <v>180269.26167678801</v>
      </c>
      <c r="F69" s="393">
        <v>124442.228101375</v>
      </c>
      <c r="G69" s="1070">
        <v>69.031307358706812</v>
      </c>
      <c r="H69" s="1624">
        <v>183452.38010000001</v>
      </c>
      <c r="I69" s="1624">
        <v>133887.76130000001</v>
      </c>
      <c r="J69" s="1636">
        <v>72.982297200000005</v>
      </c>
      <c r="K69" s="1061"/>
    </row>
    <row r="70" spans="1:14" s="55" customFormat="1" ht="12" customHeight="1">
      <c r="A70" s="808" t="s">
        <v>981</v>
      </c>
      <c r="B70" s="602">
        <v>74932.006279575711</v>
      </c>
      <c r="C70" s="602">
        <v>55940.436777239396</v>
      </c>
      <c r="D70" s="1059">
        <v>74.654929922098106</v>
      </c>
      <c r="E70" s="393">
        <v>73381.006746513609</v>
      </c>
      <c r="F70" s="393">
        <v>54770.1828635157</v>
      </c>
      <c r="G70" s="1070">
        <v>74.638091369764254</v>
      </c>
      <c r="H70" s="1624">
        <v>69463.058690000005</v>
      </c>
      <c r="I70" s="1624">
        <v>51805.698859999997</v>
      </c>
      <c r="J70" s="1636">
        <v>74.580215500000008</v>
      </c>
      <c r="K70" s="1061"/>
    </row>
    <row r="71" spans="1:14" s="33" customFormat="1" ht="21" customHeight="1">
      <c r="A71" s="1072" t="s">
        <v>970</v>
      </c>
      <c r="B71" s="638">
        <v>136379.066835251</v>
      </c>
      <c r="C71" s="638">
        <v>53817.174415388894</v>
      </c>
      <c r="D71" s="1073">
        <v>39.461462572112524</v>
      </c>
      <c r="E71" s="1074">
        <v>132727.05419251599</v>
      </c>
      <c r="F71" s="1074">
        <v>52957.193159107701</v>
      </c>
      <c r="G71" s="1075">
        <v>39.899320813897617</v>
      </c>
      <c r="H71" s="1637">
        <v>120716.0632</v>
      </c>
      <c r="I71" s="1637">
        <v>48178.863899999997</v>
      </c>
      <c r="J71" s="1638">
        <v>39.910897200000001</v>
      </c>
      <c r="K71" s="1076"/>
    </row>
    <row r="72" spans="1:14" s="55" customFormat="1" ht="12" customHeight="1">
      <c r="A72" s="808" t="s">
        <v>982</v>
      </c>
      <c r="B72" s="602">
        <v>2572.5383965227502</v>
      </c>
      <c r="C72" s="602">
        <v>3510.89047339336</v>
      </c>
      <c r="D72" s="1059">
        <v>136.47572678172509</v>
      </c>
      <c r="E72" s="393">
        <v>2829.7442556691003</v>
      </c>
      <c r="F72" s="393">
        <v>3865.2198050378101</v>
      </c>
      <c r="G72" s="1070">
        <v>136.59254885999829</v>
      </c>
      <c r="H72" s="1624">
        <v>1991.8335649999999</v>
      </c>
      <c r="I72" s="1624">
        <v>2604.5841959999998</v>
      </c>
      <c r="J72" s="1636">
        <v>130.7631442</v>
      </c>
      <c r="K72" s="1061"/>
    </row>
    <row r="73" spans="1:14" s="55" customFormat="1" ht="12" customHeight="1">
      <c r="A73" s="808" t="s">
        <v>983</v>
      </c>
      <c r="B73" s="602">
        <v>886.43920852959991</v>
      </c>
      <c r="C73" s="602">
        <v>1329.6588181366499</v>
      </c>
      <c r="D73" s="1059">
        <v>150.00000060266402</v>
      </c>
      <c r="E73" s="393">
        <v>891.15264262004496</v>
      </c>
      <c r="F73" s="393">
        <v>1336.72896962646</v>
      </c>
      <c r="G73" s="1070">
        <v>150.00000063921627</v>
      </c>
      <c r="H73" s="1624">
        <v>660.21821599999998</v>
      </c>
      <c r="I73" s="1624">
        <v>990.32732320000002</v>
      </c>
      <c r="J73" s="1636">
        <v>149.99999989999998</v>
      </c>
      <c r="K73" s="1061"/>
    </row>
    <row r="74" spans="1:14" s="55" customFormat="1" ht="12" customHeight="1">
      <c r="A74" s="808" t="s">
        <v>782</v>
      </c>
      <c r="B74" s="602">
        <v>46886.631564150201</v>
      </c>
      <c r="C74" s="602">
        <v>4688.6638557328306</v>
      </c>
      <c r="D74" s="1059">
        <v>10.000001491507893</v>
      </c>
      <c r="E74" s="393">
        <v>46624.6383711659</v>
      </c>
      <c r="F74" s="393">
        <v>4662.4638331165897</v>
      </c>
      <c r="G74" s="1070">
        <v>9.9999999914208448</v>
      </c>
      <c r="H74" s="1624">
        <v>45493.653769999997</v>
      </c>
      <c r="I74" s="1624">
        <v>4551.1105589999997</v>
      </c>
      <c r="J74" s="1636">
        <v>10.003836100000001</v>
      </c>
      <c r="K74" s="1061"/>
    </row>
    <row r="75" spans="1:14" s="55" customFormat="1" ht="12" customHeight="1">
      <c r="A75" s="808" t="s">
        <v>984</v>
      </c>
      <c r="B75" s="602">
        <v>1120.268</v>
      </c>
      <c r="C75" s="602">
        <v>189.25560000000002</v>
      </c>
      <c r="D75" s="1059">
        <v>16.893778988599156</v>
      </c>
      <c r="E75" s="393">
        <v>1273.5083670000001</v>
      </c>
      <c r="F75" s="393">
        <v>266.54719</v>
      </c>
      <c r="G75" s="1070">
        <v>20.930148313662393</v>
      </c>
      <c r="H75" s="1624">
        <v>1057.3707340000001</v>
      </c>
      <c r="I75" s="1624">
        <v>199.20996500000001</v>
      </c>
      <c r="J75" s="1636">
        <v>18.840124700000001</v>
      </c>
      <c r="K75" s="1061"/>
    </row>
    <row r="76" spans="1:14" s="55" customFormat="1" ht="12" customHeight="1">
      <c r="A76" s="808" t="s">
        <v>985</v>
      </c>
      <c r="B76" s="602">
        <v>25330.45314405</v>
      </c>
      <c r="C76" s="602">
        <v>55561.597513050001</v>
      </c>
      <c r="D76" s="1059">
        <v>219.34703337946857</v>
      </c>
      <c r="E76" s="393">
        <v>25396.455957151498</v>
      </c>
      <c r="F76" s="393">
        <v>55382.468957151505</v>
      </c>
      <c r="G76" s="1070">
        <v>218.07164373876392</v>
      </c>
      <c r="H76" s="1624">
        <v>23707.6708</v>
      </c>
      <c r="I76" s="1624">
        <v>52297.986929999999</v>
      </c>
      <c r="J76" s="1636">
        <v>220.59521320000002</v>
      </c>
      <c r="K76" s="1061"/>
    </row>
    <row r="77" spans="1:14" s="55" customFormat="1" ht="12" customHeight="1">
      <c r="A77" s="1043" t="s">
        <v>315</v>
      </c>
      <c r="B77" s="617">
        <v>29979.827287788303</v>
      </c>
      <c r="C77" s="617">
        <v>16843.1223102656</v>
      </c>
      <c r="D77" s="1059">
        <v>56.181518821245234</v>
      </c>
      <c r="E77" s="403">
        <v>29408.469927662303</v>
      </c>
      <c r="F77" s="403">
        <v>15831.000860464201</v>
      </c>
      <c r="G77" s="1077">
        <v>53.83143325512895</v>
      </c>
      <c r="H77" s="1639">
        <v>24631.385139999999</v>
      </c>
      <c r="I77" s="1639">
        <v>12428.836289999999</v>
      </c>
      <c r="J77" s="1640">
        <v>50.459347799999996</v>
      </c>
      <c r="K77" s="1061"/>
    </row>
    <row r="78" spans="1:14" s="55" customFormat="1" ht="12" customHeight="1">
      <c r="A78" s="1676" t="s">
        <v>986</v>
      </c>
      <c r="B78" s="633">
        <v>1305265.0924585806</v>
      </c>
      <c r="C78" s="633">
        <v>329453.27842865314</v>
      </c>
      <c r="D78" s="1068">
        <v>25.240334728334702</v>
      </c>
      <c r="E78" s="390">
        <v>1321188.03792236</v>
      </c>
      <c r="F78" s="390">
        <v>332290.69144371495</v>
      </c>
      <c r="G78" s="1078">
        <v>25.150900697395063</v>
      </c>
      <c r="H78" s="1632">
        <v>1082358.7949999999</v>
      </c>
      <c r="I78" s="1632">
        <v>329736.77960000001</v>
      </c>
      <c r="J78" s="1641">
        <v>30.464646399999999</v>
      </c>
      <c r="K78" s="1061"/>
      <c r="N78" s="92"/>
    </row>
    <row r="79" spans="1:14" s="55" customFormat="1" ht="12" customHeight="1">
      <c r="A79" s="1676" t="s">
        <v>987</v>
      </c>
      <c r="B79" s="633">
        <v>3290434.5204585809</v>
      </c>
      <c r="C79" s="633">
        <v>977062.03472865315</v>
      </c>
      <c r="D79" s="1068">
        <v>29.694012406376107</v>
      </c>
      <c r="E79" s="390">
        <v>3280056.7693243599</v>
      </c>
      <c r="F79" s="390">
        <v>962094.07689771499</v>
      </c>
      <c r="G79" s="1078">
        <v>29.331628827140428</v>
      </c>
      <c r="H79" s="1632">
        <v>3003717.7949999999</v>
      </c>
      <c r="I79" s="1632">
        <v>953030.56200000003</v>
      </c>
      <c r="J79" s="1641">
        <v>31.7266172</v>
      </c>
      <c r="K79" s="92"/>
      <c r="L79" s="92"/>
    </row>
    <row r="80" spans="1:14" s="55" customFormat="1" ht="12" customHeight="1">
      <c r="A80" s="1480" t="s">
        <v>988</v>
      </c>
      <c r="B80" s="1459"/>
      <c r="C80" s="1459"/>
      <c r="D80" s="1545"/>
      <c r="E80" s="1460"/>
      <c r="F80" s="1460"/>
      <c r="G80" s="1546"/>
      <c r="H80" s="1634"/>
      <c r="I80" s="1634"/>
      <c r="J80" s="1635"/>
      <c r="K80" s="1061"/>
    </row>
    <row r="81" spans="1:12" s="55" customFormat="1" ht="12" customHeight="1">
      <c r="A81" s="808" t="s">
        <v>989</v>
      </c>
      <c r="B81" s="602"/>
      <c r="C81" s="602">
        <v>8165.4413969999996</v>
      </c>
      <c r="D81" s="1059"/>
      <c r="E81" s="393"/>
      <c r="F81" s="393">
        <v>7920.1331811166101</v>
      </c>
      <c r="G81" s="1060"/>
      <c r="H81" s="1624"/>
      <c r="I81" s="1624">
        <v>10413.383889999999</v>
      </c>
      <c r="J81" s="1625"/>
      <c r="K81" s="1061"/>
    </row>
    <row r="82" spans="1:12" s="55" customFormat="1" ht="12" customHeight="1">
      <c r="A82" s="808" t="s">
        <v>990</v>
      </c>
      <c r="B82" s="602"/>
      <c r="C82" s="602">
        <v>631.84786199999996</v>
      </c>
      <c r="D82" s="1059"/>
      <c r="E82" s="393"/>
      <c r="F82" s="393">
        <v>746.84809999999993</v>
      </c>
      <c r="G82" s="1060"/>
      <c r="H82" s="1624"/>
      <c r="I82" s="1624">
        <v>762.22261300000002</v>
      </c>
      <c r="J82" s="1625"/>
      <c r="K82" s="1061"/>
    </row>
    <row r="83" spans="1:12" s="55" customFormat="1" ht="12" customHeight="1">
      <c r="A83" s="1071" t="s">
        <v>991</v>
      </c>
      <c r="B83" s="602"/>
      <c r="C83" s="602">
        <v>3.1990750000000001</v>
      </c>
      <c r="D83" s="1059"/>
      <c r="E83" s="393"/>
      <c r="F83" s="393">
        <v>0.17008699999999999</v>
      </c>
      <c r="G83" s="1060"/>
      <c r="H83" s="1624"/>
      <c r="I83" s="1624">
        <v>26.8567</v>
      </c>
      <c r="J83" s="1625"/>
      <c r="K83" s="1061"/>
    </row>
    <row r="84" spans="1:12" s="55" customFormat="1" ht="12" customHeight="1">
      <c r="A84" s="808" t="s">
        <v>992</v>
      </c>
      <c r="B84" s="602"/>
      <c r="C84" s="602">
        <v>8.8210130000000007</v>
      </c>
      <c r="D84" s="1059"/>
      <c r="E84" s="393"/>
      <c r="F84" s="393">
        <v>12.134</v>
      </c>
      <c r="G84" s="1079"/>
      <c r="H84" s="1624"/>
      <c r="I84" s="1624">
        <v>1.575E-3</v>
      </c>
      <c r="J84" s="1642"/>
      <c r="K84" s="1061"/>
    </row>
    <row r="85" spans="1:12" s="55" customFormat="1" ht="12" customHeight="1">
      <c r="A85" s="1676" t="s">
        <v>993</v>
      </c>
      <c r="B85" s="633"/>
      <c r="C85" s="633">
        <v>8809.3093470000003</v>
      </c>
      <c r="D85" s="1080"/>
      <c r="E85" s="390"/>
      <c r="F85" s="390">
        <v>8679.2853681165998</v>
      </c>
      <c r="G85" s="1069"/>
      <c r="H85" s="1632"/>
      <c r="I85" s="1632">
        <v>11202.46478</v>
      </c>
      <c r="J85" s="1633"/>
      <c r="K85" s="1061"/>
      <c r="L85" s="92"/>
    </row>
    <row r="86" spans="1:12" s="55" customFormat="1" ht="12" customHeight="1">
      <c r="A86" s="1547" t="s">
        <v>994</v>
      </c>
      <c r="B86" s="1459"/>
      <c r="C86" s="1459">
        <v>3781.3031299999998</v>
      </c>
      <c r="D86" s="1545"/>
      <c r="E86" s="1460"/>
      <c r="F86" s="1460">
        <v>3914.8262673497602</v>
      </c>
      <c r="G86" s="1546"/>
      <c r="H86" s="1634"/>
      <c r="I86" s="1634">
        <v>5315.2634330000001</v>
      </c>
      <c r="J86" s="1635"/>
      <c r="K86" s="1061"/>
    </row>
    <row r="87" spans="1:12" s="55" customFormat="1" ht="12" customHeight="1">
      <c r="A87" s="808" t="s">
        <v>995</v>
      </c>
      <c r="B87" s="602"/>
      <c r="C87" s="602">
        <v>105417.77499999999</v>
      </c>
      <c r="D87" s="1081"/>
      <c r="E87" s="393"/>
      <c r="F87" s="393">
        <v>105417.77499999999</v>
      </c>
      <c r="G87" s="1079"/>
      <c r="H87" s="1624"/>
      <c r="I87" s="1624">
        <v>101154.4132</v>
      </c>
      <c r="J87" s="1642"/>
      <c r="K87" s="1061"/>
      <c r="L87" s="92"/>
    </row>
    <row r="88" spans="1:12" s="55" customFormat="1" ht="12" customHeight="1">
      <c r="A88" s="1676" t="s">
        <v>996</v>
      </c>
      <c r="B88" s="633"/>
      <c r="C88" s="633">
        <v>1095070.422205653</v>
      </c>
      <c r="D88" s="1080"/>
      <c r="E88" s="390"/>
      <c r="F88" s="390">
        <v>1080105.9635331801</v>
      </c>
      <c r="G88" s="1069"/>
      <c r="H88" s="1632"/>
      <c r="I88" s="1632">
        <v>1070702.703</v>
      </c>
      <c r="J88" s="1633"/>
      <c r="K88" s="1061"/>
    </row>
    <row r="89" spans="1:12" s="55" customFormat="1" ht="12" customHeight="1">
      <c r="A89" s="392"/>
      <c r="B89" s="1053"/>
      <c r="C89" s="1053"/>
      <c r="D89" s="1054"/>
      <c r="E89" s="1053"/>
      <c r="F89" s="1053"/>
      <c r="G89" s="1053"/>
      <c r="H89" s="1034"/>
      <c r="I89" s="1034"/>
      <c r="J89" s="1034"/>
    </row>
    <row r="90" spans="1:12" s="23" customFormat="1" ht="22.5" customHeight="1">
      <c r="A90" s="197"/>
      <c r="B90" s="408"/>
      <c r="C90" s="408"/>
      <c r="D90" s="408"/>
      <c r="E90" s="408"/>
      <c r="F90" s="408"/>
      <c r="G90" s="408"/>
      <c r="H90" s="408"/>
      <c r="I90" s="408"/>
      <c r="J90" s="408"/>
    </row>
    <row r="91" spans="1:12" s="24" customFormat="1" ht="18.75" customHeight="1">
      <c r="A91" s="409" t="s">
        <v>997</v>
      </c>
      <c r="B91" s="385"/>
      <c r="C91" s="385"/>
      <c r="D91" s="385"/>
      <c r="E91" s="385"/>
      <c r="F91" s="385"/>
      <c r="G91" s="385"/>
      <c r="H91" s="385"/>
      <c r="I91" s="385"/>
      <c r="J91" s="385"/>
    </row>
    <row r="92" spans="1:12" s="25" customFormat="1" ht="12" customHeight="1">
      <c r="A92" s="386"/>
      <c r="B92" s="386"/>
      <c r="C92" s="386"/>
      <c r="D92" s="386"/>
      <c r="E92" s="386"/>
      <c r="F92" s="386"/>
      <c r="G92" s="386"/>
      <c r="H92" s="386"/>
      <c r="I92" s="386"/>
      <c r="J92" s="386"/>
    </row>
    <row r="93" spans="1:12" s="25" customFormat="1" ht="41.4" customHeight="1">
      <c r="A93" s="1910" t="s">
        <v>998</v>
      </c>
      <c r="B93" s="1910"/>
      <c r="C93" s="1910"/>
      <c r="D93" s="1910"/>
      <c r="E93" s="1910"/>
      <c r="F93" s="1910"/>
      <c r="G93" s="1910"/>
      <c r="H93" s="1910"/>
      <c r="I93" s="1910"/>
      <c r="J93" s="1910"/>
    </row>
    <row r="94" spans="1:12" s="55" customFormat="1" ht="12" customHeight="1">
      <c r="A94" s="1916" t="s">
        <v>999</v>
      </c>
      <c r="B94" s="1916"/>
      <c r="C94" s="1916"/>
      <c r="D94" s="1916"/>
      <c r="E94" s="1916"/>
      <c r="F94" s="1916"/>
      <c r="G94" s="1916"/>
      <c r="H94" s="1916"/>
      <c r="I94" s="1916"/>
      <c r="J94" s="1916"/>
      <c r="K94" s="221"/>
    </row>
    <row r="95" spans="1:12" s="27" customFormat="1" ht="12" customHeight="1">
      <c r="A95" s="447"/>
      <c r="B95" s="447"/>
      <c r="C95" s="447"/>
      <c r="D95" s="447"/>
      <c r="E95" s="447"/>
      <c r="F95" s="447"/>
      <c r="G95" s="447"/>
      <c r="H95" s="447"/>
      <c r="I95" s="447"/>
      <c r="J95" s="447"/>
    </row>
    <row r="96" spans="1:12" s="97" customFormat="1" ht="12" customHeight="1">
      <c r="A96" s="1911"/>
      <c r="B96" s="1911"/>
      <c r="C96" s="1911"/>
      <c r="D96" s="1912"/>
      <c r="E96" s="1913" t="s">
        <v>1000</v>
      </c>
      <c r="F96" s="1914"/>
      <c r="G96" s="1915"/>
      <c r="H96" s="1913" t="s">
        <v>1001</v>
      </c>
      <c r="I96" s="1914"/>
      <c r="J96" s="1915"/>
    </row>
    <row r="97" spans="1:13" s="97" customFormat="1" ht="11.1" customHeight="1">
      <c r="A97" s="1082"/>
      <c r="B97" s="1083"/>
      <c r="C97" s="1083"/>
      <c r="D97" s="1084"/>
      <c r="E97" s="1532" t="s">
        <v>295</v>
      </c>
      <c r="F97" s="1533" t="s">
        <v>296</v>
      </c>
      <c r="G97" s="1533" t="s">
        <v>295</v>
      </c>
      <c r="H97" s="1532" t="s">
        <v>295</v>
      </c>
      <c r="I97" s="1533" t="s">
        <v>296</v>
      </c>
      <c r="J97" s="1533" t="s">
        <v>295</v>
      </c>
    </row>
    <row r="98" spans="1:13" s="55" customFormat="1" ht="11.1" customHeight="1">
      <c r="A98" s="218" t="s">
        <v>213</v>
      </c>
      <c r="B98" s="1085"/>
      <c r="C98" s="1086"/>
      <c r="D98" s="1087"/>
      <c r="E98" s="1017" t="s">
        <v>300</v>
      </c>
      <c r="F98" s="1056" t="s">
        <v>300</v>
      </c>
      <c r="G98" s="786" t="s">
        <v>270</v>
      </c>
      <c r="H98" s="1017" t="s">
        <v>300</v>
      </c>
      <c r="I98" s="1056" t="s">
        <v>300</v>
      </c>
      <c r="J98" s="786" t="s">
        <v>270</v>
      </c>
    </row>
    <row r="99" spans="1:13" s="55" customFormat="1" ht="12" customHeight="1">
      <c r="A99" s="1896" t="s">
        <v>928</v>
      </c>
      <c r="B99" s="1896"/>
      <c r="C99" s="1896"/>
      <c r="D99" s="1897"/>
      <c r="E99" s="1468">
        <v>230997</v>
      </c>
      <c r="F99" s="1469">
        <v>222813.476772825</v>
      </c>
      <c r="G99" s="1469">
        <v>209507</v>
      </c>
      <c r="H99" s="1468">
        <v>254064.960592121</v>
      </c>
      <c r="I99" s="1548">
        <v>263790</v>
      </c>
      <c r="J99" s="1548">
        <v>229552</v>
      </c>
    </row>
    <row r="100" spans="1:13" s="55" customFormat="1" ht="12" customHeight="1">
      <c r="A100" s="1898" t="s">
        <v>929</v>
      </c>
      <c r="B100" s="1898"/>
      <c r="C100" s="1898"/>
      <c r="D100" s="1899"/>
      <c r="E100" s="638"/>
      <c r="F100" s="639"/>
      <c r="G100" s="643"/>
      <c r="H100" s="638">
        <v>2294.7248630499839</v>
      </c>
      <c r="I100" s="643">
        <v>2429</v>
      </c>
      <c r="J100" s="643">
        <v>3088</v>
      </c>
    </row>
    <row r="101" spans="1:13" s="55" customFormat="1" ht="12" customHeight="1">
      <c r="A101" s="1898" t="s">
        <v>930</v>
      </c>
      <c r="B101" s="1898"/>
      <c r="C101" s="1898"/>
      <c r="D101" s="1899"/>
      <c r="E101" s="638">
        <v>-7519</v>
      </c>
      <c r="F101" s="639">
        <v>-3685.1250910403501</v>
      </c>
      <c r="G101" s="643">
        <v>-5411</v>
      </c>
      <c r="H101" s="638">
        <v>-8863.0451053245015</v>
      </c>
      <c r="I101" s="643">
        <v>-4554</v>
      </c>
      <c r="J101" s="643">
        <v>-7180</v>
      </c>
    </row>
    <row r="102" spans="1:13" s="55" customFormat="1" ht="12" customHeight="1">
      <c r="A102" s="1898" t="s">
        <v>1002</v>
      </c>
      <c r="B102" s="1898"/>
      <c r="C102" s="1898"/>
      <c r="D102" s="1899"/>
      <c r="E102" s="638">
        <v>-18274</v>
      </c>
      <c r="F102" s="639">
        <v>-17574.355</v>
      </c>
      <c r="G102" s="643">
        <v>-10474</v>
      </c>
      <c r="H102" s="638">
        <v>-18274.355</v>
      </c>
      <c r="I102" s="643">
        <v>-18274</v>
      </c>
      <c r="J102" s="643">
        <v>-11174</v>
      </c>
    </row>
    <row r="103" spans="1:13" s="55" customFormat="1" ht="12" customHeight="1">
      <c r="A103" s="1808" t="s">
        <v>1003</v>
      </c>
      <c r="B103" s="1808"/>
      <c r="C103" s="1808"/>
      <c r="D103" s="1809"/>
      <c r="E103" s="1089">
        <v>-430</v>
      </c>
      <c r="F103" s="639">
        <v>-277.90423999999837</v>
      </c>
      <c r="G103" s="643">
        <v>-261.44600000000003</v>
      </c>
      <c r="H103" s="1089">
        <v>-429.64704300000147</v>
      </c>
      <c r="I103" s="643">
        <v>-271</v>
      </c>
      <c r="J103" s="643">
        <v>-261</v>
      </c>
      <c r="K103" s="92"/>
    </row>
    <row r="104" spans="1:13" s="55" customFormat="1" ht="12" customHeight="1">
      <c r="A104" s="1900" t="s">
        <v>1004</v>
      </c>
      <c r="B104" s="1900"/>
      <c r="C104" s="1900"/>
      <c r="D104" s="1901"/>
      <c r="E104" s="695">
        <v>204774</v>
      </c>
      <c r="F104" s="690">
        <v>201276.09244178463</v>
      </c>
      <c r="G104" s="1678">
        <v>193360</v>
      </c>
      <c r="H104" s="695">
        <v>228792.63830684646</v>
      </c>
      <c r="I104" s="1678">
        <v>243120</v>
      </c>
      <c r="J104" s="1678">
        <v>214023</v>
      </c>
      <c r="L104" s="1090"/>
      <c r="M104" s="1091"/>
    </row>
    <row r="105" spans="1:13" s="55" customFormat="1" ht="12" customHeight="1">
      <c r="A105" s="1904" t="s">
        <v>1005</v>
      </c>
      <c r="B105" s="1904"/>
      <c r="C105" s="1904"/>
      <c r="D105" s="1905"/>
      <c r="E105" s="1092"/>
      <c r="F105" s="612"/>
      <c r="G105" s="612"/>
      <c r="H105" s="1092"/>
      <c r="I105" s="1462"/>
      <c r="J105" s="612"/>
    </row>
    <row r="106" spans="1:13" s="55" customFormat="1" ht="12" customHeight="1">
      <c r="A106" s="1898" t="s">
        <v>1006</v>
      </c>
      <c r="B106" s="1898"/>
      <c r="C106" s="1898"/>
      <c r="D106" s="1899"/>
      <c r="E106" s="1092">
        <v>-40.544930463203997</v>
      </c>
      <c r="F106" s="612"/>
      <c r="G106" s="612"/>
      <c r="H106" s="1092">
        <v>-40.544930463203997</v>
      </c>
      <c r="I106" s="612"/>
      <c r="J106" s="612">
        <v>-3</v>
      </c>
    </row>
    <row r="107" spans="1:13" s="55" customFormat="1" ht="12" customHeight="1">
      <c r="A107" s="1898" t="s">
        <v>526</v>
      </c>
      <c r="B107" s="1898"/>
      <c r="C107" s="1898"/>
      <c r="D107" s="1899"/>
      <c r="E107" s="1089">
        <v>-6427</v>
      </c>
      <c r="F107" s="643">
        <v>-2410.2207586846998</v>
      </c>
      <c r="G107" s="643">
        <v>-2386</v>
      </c>
      <c r="H107" s="1089">
        <v>-9473</v>
      </c>
      <c r="I107" s="643">
        <v>-9481</v>
      </c>
      <c r="J107" s="643">
        <v>-8864</v>
      </c>
    </row>
    <row r="108" spans="1:13" s="55" customFormat="1" ht="12" customHeight="1">
      <c r="A108" s="1898" t="s">
        <v>1007</v>
      </c>
      <c r="B108" s="1898"/>
      <c r="C108" s="1898"/>
      <c r="D108" s="1899"/>
      <c r="E108" s="1089">
        <v>-24</v>
      </c>
      <c r="F108" s="643">
        <v>-23.616</v>
      </c>
      <c r="G108" s="643">
        <v>-25</v>
      </c>
      <c r="H108" s="1089">
        <v>-409</v>
      </c>
      <c r="I108" s="643">
        <v>-408</v>
      </c>
      <c r="J108" s="643">
        <v>-440</v>
      </c>
    </row>
    <row r="109" spans="1:13" s="55" customFormat="1" ht="12" customHeight="1">
      <c r="A109" s="1898" t="s">
        <v>1008</v>
      </c>
      <c r="B109" s="1898"/>
      <c r="C109" s="1898"/>
      <c r="D109" s="1899"/>
      <c r="E109" s="1089">
        <v>-1545</v>
      </c>
      <c r="F109" s="643">
        <v>-1117.6440809999999</v>
      </c>
      <c r="G109" s="643">
        <v>-818</v>
      </c>
      <c r="H109" s="1089">
        <v>-2527</v>
      </c>
      <c r="I109" s="643">
        <v>-2500</v>
      </c>
      <c r="J109" s="643">
        <v>-1951</v>
      </c>
    </row>
    <row r="110" spans="1:13" s="55" customFormat="1" ht="12" customHeight="1">
      <c r="A110" s="1898" t="s">
        <v>1009</v>
      </c>
      <c r="B110" s="1898"/>
      <c r="C110" s="1898"/>
      <c r="D110" s="1899"/>
      <c r="E110" s="1089"/>
      <c r="F110" s="643"/>
      <c r="G110" s="643"/>
      <c r="H110" s="1089"/>
      <c r="I110" s="643">
        <v>-19316</v>
      </c>
      <c r="J110" s="643"/>
    </row>
    <row r="111" spans="1:13" s="55" customFormat="1" ht="12" customHeight="1">
      <c r="A111" s="426" t="s">
        <v>1010</v>
      </c>
      <c r="B111" s="426"/>
      <c r="C111" s="426"/>
      <c r="D111" s="1018"/>
      <c r="E111" s="1089"/>
      <c r="F111" s="643">
        <v>-493.78436342175013</v>
      </c>
      <c r="G111" s="643"/>
      <c r="H111" s="1089"/>
      <c r="I111" s="1733">
        <v>-494</v>
      </c>
      <c r="J111" s="1733"/>
    </row>
    <row r="112" spans="1:13" s="55" customFormat="1" ht="12" customHeight="1">
      <c r="A112" s="1898" t="s">
        <v>1011</v>
      </c>
      <c r="B112" s="1898"/>
      <c r="C112" s="1898"/>
      <c r="D112" s="1899"/>
      <c r="E112" s="1089"/>
      <c r="F112" s="643"/>
      <c r="G112" s="643"/>
      <c r="H112" s="1089">
        <v>-4542.9992943745528</v>
      </c>
      <c r="I112" s="643">
        <v>-4641</v>
      </c>
      <c r="J112" s="643">
        <v>-5832</v>
      </c>
      <c r="K112" s="92"/>
    </row>
    <row r="113" spans="1:12" s="55" customFormat="1" ht="12" customHeight="1">
      <c r="A113" s="1898" t="s">
        <v>1012</v>
      </c>
      <c r="B113" s="1898"/>
      <c r="C113" s="1898"/>
      <c r="D113" s="1899"/>
      <c r="E113" s="1089">
        <v>-1703</v>
      </c>
      <c r="F113" s="643">
        <v>-1530.7208432171158</v>
      </c>
      <c r="G113" s="643">
        <v>-1660</v>
      </c>
      <c r="H113" s="1089">
        <v>-3023</v>
      </c>
      <c r="I113" s="643">
        <v>-2894</v>
      </c>
      <c r="J113" s="643">
        <v>-2832</v>
      </c>
    </row>
    <row r="114" spans="1:12" s="55" customFormat="1" ht="12" customHeight="1">
      <c r="A114" s="1898" t="s">
        <v>1013</v>
      </c>
      <c r="B114" s="1898"/>
      <c r="C114" s="1898"/>
      <c r="D114" s="1899"/>
      <c r="E114" s="1089">
        <v>-1152</v>
      </c>
      <c r="F114" s="643">
        <v>-1110.0745079821213</v>
      </c>
      <c r="G114" s="643">
        <v>-1045</v>
      </c>
      <c r="H114" s="1089">
        <v>-1264</v>
      </c>
      <c r="I114" s="643">
        <v>-1232</v>
      </c>
      <c r="J114" s="643">
        <v>-1210</v>
      </c>
    </row>
    <row r="115" spans="1:12" s="55" customFormat="1" ht="12" customHeight="1">
      <c r="A115" s="1898" t="s">
        <v>1014</v>
      </c>
      <c r="B115" s="1898"/>
      <c r="C115" s="1898"/>
      <c r="D115" s="1899"/>
      <c r="E115" s="1089">
        <v>-160</v>
      </c>
      <c r="F115" s="643">
        <v>-610.51297499999998</v>
      </c>
      <c r="G115" s="643"/>
      <c r="H115" s="1089">
        <v>-254</v>
      </c>
      <c r="I115" s="643">
        <v>-657</v>
      </c>
      <c r="J115" s="643">
        <v>-29</v>
      </c>
    </row>
    <row r="116" spans="1:12" s="55" customFormat="1" ht="12" customHeight="1">
      <c r="A116" s="1898" t="s">
        <v>1015</v>
      </c>
      <c r="B116" s="1898"/>
      <c r="C116" s="1898"/>
      <c r="D116" s="1899"/>
      <c r="E116" s="1089">
        <v>-85</v>
      </c>
      <c r="F116" s="643">
        <v>-65.662000000000006</v>
      </c>
      <c r="G116" s="643">
        <v>-56</v>
      </c>
      <c r="H116" s="1089">
        <v>-193</v>
      </c>
      <c r="I116" s="643">
        <v>-177</v>
      </c>
      <c r="J116" s="643">
        <v>-161</v>
      </c>
    </row>
    <row r="117" spans="1:12" s="55" customFormat="1" ht="12" customHeight="1">
      <c r="A117" s="1808" t="s">
        <v>1016</v>
      </c>
      <c r="B117" s="1808"/>
      <c r="C117" s="1808"/>
      <c r="D117" s="1809"/>
      <c r="E117" s="1093">
        <v>-571</v>
      </c>
      <c r="F117" s="1094">
        <v>-543.29231396900707</v>
      </c>
      <c r="G117" s="1094">
        <v>-467</v>
      </c>
      <c r="H117" s="1093">
        <v>-233</v>
      </c>
      <c r="I117" s="643">
        <v>-231</v>
      </c>
      <c r="J117" s="1094">
        <v>-249</v>
      </c>
      <c r="K117" s="92"/>
    </row>
    <row r="118" spans="1:12" s="91" customFormat="1" ht="12" customHeight="1">
      <c r="A118" s="1902" t="s">
        <v>1017</v>
      </c>
      <c r="B118" s="1902"/>
      <c r="C118" s="1902"/>
      <c r="D118" s="1903"/>
      <c r="E118" s="1095">
        <v>193066.45506953681</v>
      </c>
      <c r="F118" s="1096">
        <v>193370.56459850993</v>
      </c>
      <c r="G118" s="1096">
        <v>186903</v>
      </c>
      <c r="H118" s="1095">
        <v>206833.09408200873</v>
      </c>
      <c r="I118" s="1549">
        <v>201091.07199999999</v>
      </c>
      <c r="J118" s="1097">
        <v>192614</v>
      </c>
      <c r="K118" s="1098"/>
    </row>
    <row r="119" spans="1:12" s="55" customFormat="1" ht="12" customHeight="1">
      <c r="A119" s="1898" t="s">
        <v>1018</v>
      </c>
      <c r="B119" s="1898"/>
      <c r="C119" s="1898"/>
      <c r="D119" s="1899"/>
      <c r="E119" s="1099">
        <v>18274.355</v>
      </c>
      <c r="F119" s="643">
        <v>17574.355</v>
      </c>
      <c r="G119" s="643">
        <v>10474</v>
      </c>
      <c r="H119" s="1099">
        <v>18274.355</v>
      </c>
      <c r="I119" s="643">
        <v>18274</v>
      </c>
      <c r="J119" s="643">
        <v>11174</v>
      </c>
    </row>
    <row r="120" spans="1:12" s="55" customFormat="1" ht="12" customHeight="1">
      <c r="A120" s="1898" t="s">
        <v>1019</v>
      </c>
      <c r="B120" s="1898"/>
      <c r="C120" s="1898"/>
      <c r="D120" s="1899"/>
      <c r="E120" s="1089"/>
      <c r="F120" s="643"/>
      <c r="G120" s="643"/>
      <c r="H120" s="1089">
        <v>-1500</v>
      </c>
      <c r="I120" s="643">
        <v>-1500</v>
      </c>
      <c r="J120" s="643">
        <v>-1500</v>
      </c>
    </row>
    <row r="121" spans="1:12" s="55" customFormat="1" ht="12" customHeight="1">
      <c r="A121" s="1808" t="s">
        <v>1020</v>
      </c>
      <c r="B121" s="1808"/>
      <c r="C121" s="1808"/>
      <c r="D121" s="1809"/>
      <c r="E121" s="1092"/>
      <c r="F121" s="643"/>
      <c r="G121" s="643"/>
      <c r="H121" s="1092"/>
      <c r="I121" s="643">
        <v>-102</v>
      </c>
      <c r="J121" s="643">
        <v>-133.875</v>
      </c>
    </row>
    <row r="122" spans="1:12" s="55" customFormat="1" ht="12" customHeight="1">
      <c r="A122" s="1900" t="s">
        <v>935</v>
      </c>
      <c r="B122" s="1900"/>
      <c r="C122" s="1900"/>
      <c r="D122" s="1901"/>
      <c r="E122" s="1690">
        <v>18274</v>
      </c>
      <c r="F122" s="1678">
        <v>17574.355</v>
      </c>
      <c r="G122" s="1678">
        <v>10474</v>
      </c>
      <c r="H122" s="1690">
        <v>16774.355</v>
      </c>
      <c r="I122" s="1678">
        <v>16672.514999999999</v>
      </c>
      <c r="J122" s="1678">
        <v>9540</v>
      </c>
      <c r="L122" s="340"/>
    </row>
    <row r="123" spans="1:12" s="55" customFormat="1" ht="12" customHeight="1">
      <c r="A123" s="1896" t="s">
        <v>946</v>
      </c>
      <c r="B123" s="1896"/>
      <c r="C123" s="1896"/>
      <c r="D123" s="1897"/>
      <c r="E123" s="1089">
        <v>211340.45506953681</v>
      </c>
      <c r="F123" s="643">
        <v>210945</v>
      </c>
      <c r="G123" s="643">
        <v>197378</v>
      </c>
      <c r="H123" s="1089">
        <v>223607.44908200874</v>
      </c>
      <c r="I123" s="643">
        <v>217764</v>
      </c>
      <c r="J123" s="643">
        <v>202155</v>
      </c>
    </row>
    <row r="124" spans="1:12" s="55" customFormat="1" ht="12" customHeight="1">
      <c r="A124" s="1898" t="s">
        <v>1021</v>
      </c>
      <c r="B124" s="1898"/>
      <c r="C124" s="1898"/>
      <c r="D124" s="1899"/>
      <c r="E124" s="1089"/>
      <c r="F124" s="643"/>
      <c r="G124" s="643">
        <v>5602</v>
      </c>
      <c r="H124" s="1089"/>
      <c r="I124" s="643"/>
      <c r="J124" s="643">
        <v>5602</v>
      </c>
    </row>
    <row r="125" spans="1:12" s="55" customFormat="1" ht="12" customHeight="1">
      <c r="A125" s="1898" t="s">
        <v>1022</v>
      </c>
      <c r="B125" s="1898"/>
      <c r="C125" s="1898"/>
      <c r="D125" s="1899"/>
      <c r="E125" s="1089">
        <v>33407.439539999999</v>
      </c>
      <c r="F125" s="643">
        <v>24632.864369999999</v>
      </c>
      <c r="G125" s="643">
        <v>21128</v>
      </c>
      <c r="H125" s="1089">
        <v>33407.439539999999</v>
      </c>
      <c r="I125" s="643">
        <v>25533</v>
      </c>
      <c r="J125" s="643">
        <v>22028</v>
      </c>
    </row>
    <row r="126" spans="1:12" s="55" customFormat="1" ht="12" customHeight="1">
      <c r="A126" s="1898" t="s">
        <v>1023</v>
      </c>
      <c r="B126" s="1898"/>
      <c r="C126" s="1898"/>
      <c r="D126" s="1899"/>
      <c r="E126" s="638"/>
      <c r="F126" s="639"/>
      <c r="G126" s="639"/>
      <c r="H126" s="638">
        <v>-5588</v>
      </c>
      <c r="I126" s="639">
        <v>-5588</v>
      </c>
      <c r="J126" s="639">
        <v>-5588</v>
      </c>
    </row>
    <row r="127" spans="1:12" s="55" customFormat="1" ht="12" customHeight="1">
      <c r="A127" s="1808" t="s">
        <v>1024</v>
      </c>
      <c r="B127" s="1808"/>
      <c r="C127" s="1808"/>
      <c r="D127" s="1809"/>
      <c r="E127" s="1089"/>
      <c r="F127" s="643"/>
      <c r="G127" s="643"/>
      <c r="H127" s="1089"/>
      <c r="I127" s="643">
        <v>-102</v>
      </c>
      <c r="J127" s="643">
        <v>-149.82400000000001</v>
      </c>
    </row>
    <row r="128" spans="1:12" s="55" customFormat="1" ht="12" customHeight="1">
      <c r="A128" s="1900" t="s">
        <v>937</v>
      </c>
      <c r="B128" s="1900"/>
      <c r="C128" s="1900"/>
      <c r="D128" s="1901"/>
      <c r="E128" s="1690">
        <v>33407.439539999999</v>
      </c>
      <c r="F128" s="1678">
        <v>24632.864369999999</v>
      </c>
      <c r="G128" s="1678">
        <v>26730</v>
      </c>
      <c r="H128" s="1690">
        <v>27819.439539999999</v>
      </c>
      <c r="I128" s="1678">
        <v>19842.846000000001</v>
      </c>
      <c r="J128" s="1678">
        <v>21892</v>
      </c>
    </row>
    <row r="129" spans="1:10" s="55" customFormat="1" ht="12" customHeight="1">
      <c r="A129" s="1900" t="s">
        <v>938</v>
      </c>
      <c r="B129" s="1900"/>
      <c r="C129" s="1900"/>
      <c r="D129" s="1901"/>
      <c r="E129" s="1089">
        <v>244747.8946095368</v>
      </c>
      <c r="F129" s="643">
        <v>235577.8</v>
      </c>
      <c r="G129" s="643">
        <v>224108</v>
      </c>
      <c r="H129" s="1089">
        <v>251426.88862200873</v>
      </c>
      <c r="I129" s="455">
        <v>237606.43299999999</v>
      </c>
      <c r="J129" s="643">
        <v>224047</v>
      </c>
    </row>
    <row r="130" spans="1:10" s="55" customFormat="1" ht="12" customHeight="1">
      <c r="A130" s="1470"/>
      <c r="B130" s="1550"/>
      <c r="C130" s="1550"/>
      <c r="D130" s="1550"/>
      <c r="E130" s="1476"/>
      <c r="F130" s="1476"/>
      <c r="G130" s="1476"/>
      <c r="H130" s="1476"/>
      <c r="I130" s="1476"/>
      <c r="J130" s="1476"/>
    </row>
    <row r="131" spans="1:10" s="55" customFormat="1" ht="12" customHeight="1">
      <c r="A131" s="1896" t="s">
        <v>939</v>
      </c>
      <c r="B131" s="1896"/>
      <c r="C131" s="1896"/>
      <c r="D131" s="1897"/>
      <c r="E131" s="1551">
        <v>965474</v>
      </c>
      <c r="F131" s="1548">
        <v>920104.58372300002</v>
      </c>
      <c r="G131" s="1548">
        <v>908786</v>
      </c>
      <c r="H131" s="1551">
        <v>1095070.4322444401</v>
      </c>
      <c r="I131" s="1548">
        <v>1080106</v>
      </c>
      <c r="J131" s="1548">
        <v>1070703</v>
      </c>
    </row>
    <row r="132" spans="1:10" s="55" customFormat="1" ht="12" customHeight="1">
      <c r="A132" s="1808" t="s">
        <v>940</v>
      </c>
      <c r="B132" s="1808"/>
      <c r="C132" s="1808"/>
      <c r="D132" s="1809"/>
      <c r="E132" s="1093">
        <v>77237.919999999998</v>
      </c>
      <c r="F132" s="1094">
        <v>73608.36669784</v>
      </c>
      <c r="G132" s="1094">
        <v>72703</v>
      </c>
      <c r="H132" s="1093">
        <v>87605.634579555204</v>
      </c>
      <c r="I132" s="1094">
        <v>86408</v>
      </c>
      <c r="J132" s="1094">
        <v>85656</v>
      </c>
    </row>
    <row r="133" spans="1:10" s="55" customFormat="1" ht="12" customHeight="1">
      <c r="A133" s="1470"/>
      <c r="B133" s="1550"/>
      <c r="C133" s="1550"/>
      <c r="D133" s="1550"/>
      <c r="E133" s="1476"/>
      <c r="F133" s="1476"/>
      <c r="G133" s="1476"/>
      <c r="H133" s="1476"/>
      <c r="I133" s="1476"/>
      <c r="J133" s="1476"/>
    </row>
    <row r="134" spans="1:10" s="55" customFormat="1" ht="12" customHeight="1">
      <c r="A134" s="1896" t="s">
        <v>1025</v>
      </c>
      <c r="B134" s="1896"/>
      <c r="C134" s="1896"/>
      <c r="D134" s="1897"/>
      <c r="E134" s="1089"/>
      <c r="F134" s="643"/>
      <c r="G134" s="643"/>
      <c r="H134" s="1089"/>
      <c r="I134" s="643"/>
      <c r="J134" s="643"/>
    </row>
    <row r="135" spans="1:10" s="55" customFormat="1" ht="12" customHeight="1">
      <c r="A135" s="1898" t="s">
        <v>1026</v>
      </c>
      <c r="B135" s="1898"/>
      <c r="C135" s="1898"/>
      <c r="D135" s="1899"/>
      <c r="E135" s="1100">
        <v>19.997064143574743</v>
      </c>
      <c r="F135" s="1101">
        <v>21.02</v>
      </c>
      <c r="G135" s="1101">
        <v>20.6</v>
      </c>
      <c r="H135" s="1100">
        <v>18.887652153851576</v>
      </c>
      <c r="I135" s="1101">
        <v>18.617719999999998</v>
      </c>
      <c r="J135" s="1101">
        <v>18</v>
      </c>
    </row>
    <row r="136" spans="1:10" s="55" customFormat="1" ht="12" customHeight="1">
      <c r="A136" s="1898" t="s">
        <v>1027</v>
      </c>
      <c r="B136" s="1898"/>
      <c r="C136" s="1898"/>
      <c r="D136" s="1899"/>
      <c r="E136" s="1100">
        <v>21.889813197407367</v>
      </c>
      <c r="F136" s="1101">
        <v>22.9</v>
      </c>
      <c r="G136" s="1101">
        <v>21.7</v>
      </c>
      <c r="H136" s="1100">
        <v>20.419458191717059</v>
      </c>
      <c r="I136" s="1101">
        <v>20.2</v>
      </c>
      <c r="J136" s="1101">
        <v>18.899999999999999</v>
      </c>
    </row>
    <row r="137" spans="1:10" s="55" customFormat="1" ht="12" customHeight="1">
      <c r="A137" s="1808" t="s">
        <v>1028</v>
      </c>
      <c r="B137" s="1808"/>
      <c r="C137" s="1808"/>
      <c r="D137" s="1809"/>
      <c r="E137" s="1102">
        <v>25.350024403509241</v>
      </c>
      <c r="F137" s="1103">
        <v>25.6</v>
      </c>
      <c r="G137" s="1103">
        <v>24.7</v>
      </c>
      <c r="H137" s="1102">
        <v>22.959882873167157</v>
      </c>
      <c r="I137" s="1103">
        <v>22</v>
      </c>
      <c r="J137" s="1103">
        <v>20.9</v>
      </c>
    </row>
    <row r="138" spans="1:10" s="49" customFormat="1" ht="6.75" customHeight="1">
      <c r="A138" s="1104"/>
      <c r="B138" s="1104"/>
      <c r="C138" s="1104"/>
      <c r="D138" s="1104"/>
      <c r="E138" s="1105"/>
      <c r="F138" s="1106"/>
      <c r="G138" s="1106"/>
      <c r="H138" s="1106"/>
      <c r="I138" s="1106"/>
      <c r="J138" s="1106"/>
    </row>
    <row r="139" spans="1:10" s="96" customFormat="1" ht="24" customHeight="1">
      <c r="A139" s="1892" t="s">
        <v>1029</v>
      </c>
      <c r="B139" s="1893"/>
      <c r="C139" s="1893"/>
      <c r="D139" s="1893"/>
      <c r="E139" s="1893"/>
      <c r="F139" s="1893"/>
      <c r="G139" s="1893"/>
      <c r="H139" s="1893"/>
      <c r="I139" s="1893"/>
      <c r="J139" s="1893"/>
    </row>
    <row r="140" spans="1:10" s="96" customFormat="1" ht="12" customHeight="1">
      <c r="A140" s="1892" t="s">
        <v>1030</v>
      </c>
      <c r="B140" s="1894"/>
      <c r="C140" s="1894"/>
      <c r="D140" s="1894"/>
      <c r="E140" s="1894"/>
      <c r="F140" s="1894"/>
      <c r="G140" s="1894"/>
      <c r="H140" s="1894"/>
      <c r="I140" s="1894"/>
      <c r="J140" s="1894"/>
    </row>
    <row r="141" spans="1:10" s="96" customFormat="1" ht="12" customHeight="1">
      <c r="A141" s="1107" t="s">
        <v>1031</v>
      </c>
      <c r="B141" s="1036"/>
      <c r="C141" s="1036"/>
      <c r="D141" s="1036"/>
      <c r="E141" s="1036"/>
      <c r="F141" s="1036"/>
      <c r="G141" s="1036"/>
      <c r="H141" s="1036"/>
      <c r="I141" s="1036"/>
      <c r="J141" s="1036"/>
    </row>
    <row r="142" spans="1:10" s="23" customFormat="1" ht="15.75" customHeight="1">
      <c r="A142" s="1895"/>
      <c r="B142" s="1895"/>
      <c r="C142" s="1895"/>
      <c r="D142" s="1895"/>
      <c r="E142" s="1895"/>
      <c r="F142" s="1895"/>
      <c r="G142" s="1895"/>
      <c r="H142" s="1895"/>
      <c r="I142" s="1895"/>
      <c r="J142" s="1895"/>
    </row>
    <row r="143" spans="1:10" s="23" customFormat="1" ht="22.5" customHeight="1">
      <c r="A143" s="197"/>
      <c r="B143" s="408"/>
      <c r="C143" s="408"/>
      <c r="D143" s="408"/>
      <c r="E143" s="408"/>
      <c r="F143" s="408"/>
      <c r="G143" s="408"/>
      <c r="H143" s="408"/>
      <c r="I143" s="408"/>
      <c r="J143" s="408"/>
    </row>
    <row r="144" spans="1:10" s="24" customFormat="1" ht="18.75" customHeight="1">
      <c r="A144" s="409" t="s">
        <v>1032</v>
      </c>
      <c r="B144" s="385"/>
      <c r="C144" s="385"/>
      <c r="D144" s="385"/>
      <c r="E144" s="385"/>
      <c r="F144" s="385"/>
      <c r="G144" s="385"/>
      <c r="H144" s="385"/>
      <c r="I144" s="385"/>
      <c r="J144" s="385"/>
    </row>
    <row r="145" spans="1:14" s="25" customFormat="1" ht="12" customHeight="1">
      <c r="A145" s="386"/>
      <c r="B145" s="386"/>
      <c r="C145" s="386"/>
      <c r="D145" s="386"/>
      <c r="E145" s="386"/>
      <c r="F145" s="386"/>
      <c r="G145" s="386"/>
      <c r="H145" s="386"/>
      <c r="I145" s="386"/>
      <c r="J145" s="386"/>
    </row>
    <row r="146" spans="1:14" s="25" customFormat="1" ht="52.5" customHeight="1">
      <c r="A146" s="1895" t="s">
        <v>1033</v>
      </c>
      <c r="B146" s="1895"/>
      <c r="C146" s="1895"/>
      <c r="D146" s="1895"/>
      <c r="E146" s="1895"/>
      <c r="F146" s="1895"/>
      <c r="G146" s="1895"/>
      <c r="H146" s="1895"/>
      <c r="I146" s="1895"/>
      <c r="J146" s="1895"/>
    </row>
    <row r="147" spans="1:14" s="97" customFormat="1" ht="11.1" customHeight="1">
      <c r="A147" s="1016"/>
      <c r="B147" s="1532" t="s">
        <v>295</v>
      </c>
      <c r="C147" s="1533" t="s">
        <v>296</v>
      </c>
      <c r="D147" s="1533" t="s">
        <v>297</v>
      </c>
      <c r="E147" s="1533" t="s">
        <v>298</v>
      </c>
      <c r="F147" s="1533" t="s">
        <v>295</v>
      </c>
      <c r="G147" s="1533" t="s">
        <v>296</v>
      </c>
      <c r="H147" s="1533" t="s">
        <v>297</v>
      </c>
      <c r="I147" s="1533" t="s">
        <v>298</v>
      </c>
      <c r="J147" s="1533" t="s">
        <v>295</v>
      </c>
      <c r="K147" s="1057"/>
    </row>
    <row r="148" spans="1:14" s="55" customFormat="1" ht="11.1" customHeight="1">
      <c r="A148" s="222" t="s">
        <v>213</v>
      </c>
      <c r="B148" s="1017" t="s">
        <v>300</v>
      </c>
      <c r="C148" s="786" t="s">
        <v>300</v>
      </c>
      <c r="D148" s="786" t="s">
        <v>270</v>
      </c>
      <c r="E148" s="786" t="s">
        <v>1034</v>
      </c>
      <c r="F148" s="786" t="s">
        <v>270</v>
      </c>
      <c r="G148" s="786" t="s">
        <v>270</v>
      </c>
      <c r="H148" s="786" t="s">
        <v>271</v>
      </c>
      <c r="I148" s="786" t="s">
        <v>271</v>
      </c>
      <c r="J148" s="786" t="s">
        <v>271</v>
      </c>
      <c r="K148" s="1057"/>
      <c r="N148" s="1108"/>
    </row>
    <row r="149" spans="1:14" s="55" customFormat="1" ht="12" customHeight="1">
      <c r="A149" s="1480" t="s">
        <v>1035</v>
      </c>
      <c r="B149" s="1496">
        <v>209318.449595952</v>
      </c>
      <c r="C149" s="1497">
        <v>204658.288</v>
      </c>
      <c r="D149" s="1497">
        <v>196759.908</v>
      </c>
      <c r="E149" s="1497">
        <v>195753.986131735</v>
      </c>
      <c r="F149" s="1497">
        <v>191317.33025360099</v>
      </c>
      <c r="G149" s="1497">
        <v>180716.82075355999</v>
      </c>
      <c r="H149" s="1497">
        <v>168970.928118271</v>
      </c>
      <c r="I149" s="1497">
        <v>171838.578254522</v>
      </c>
      <c r="J149" s="1497">
        <v>171743.27900000001</v>
      </c>
      <c r="K149" s="1022"/>
      <c r="N149" s="1108"/>
    </row>
    <row r="150" spans="1:14" s="33" customFormat="1" ht="21" customHeight="1">
      <c r="A150" s="1020" t="s">
        <v>1036</v>
      </c>
      <c r="B150" s="1109">
        <v>14746.4856988993</v>
      </c>
      <c r="C150" s="1110">
        <v>16876.079000000002</v>
      </c>
      <c r="D150" s="1110">
        <v>17445.404999999999</v>
      </c>
      <c r="E150" s="1110">
        <v>16716.542239718099</v>
      </c>
      <c r="F150" s="1110">
        <v>16986.961793112499</v>
      </c>
      <c r="G150" s="1110">
        <v>18008.9647529713</v>
      </c>
      <c r="H150" s="1110">
        <v>19229.967699620898</v>
      </c>
      <c r="I150" s="1110">
        <v>19142.0376740795</v>
      </c>
      <c r="J150" s="1110">
        <v>20189.623</v>
      </c>
      <c r="K150" s="1051"/>
      <c r="N150" s="1111"/>
    </row>
    <row r="151" spans="1:14" s="55" customFormat="1" ht="12" customHeight="1">
      <c r="A151" s="1112" t="s">
        <v>1037</v>
      </c>
      <c r="B151" s="1113">
        <v>224064.93529485131</v>
      </c>
      <c r="C151" s="1114">
        <v>221534.367</v>
      </c>
      <c r="D151" s="1114">
        <v>214205.31299999999</v>
      </c>
      <c r="E151" s="1114">
        <v>212470.52837145311</v>
      </c>
      <c r="F151" s="1114">
        <v>208304.2920467135</v>
      </c>
      <c r="G151" s="1114">
        <v>198725.78550653131</v>
      </c>
      <c r="H151" s="1114">
        <v>188200.8958178919</v>
      </c>
      <c r="I151" s="1114">
        <v>190980.6159286015</v>
      </c>
      <c r="J151" s="1114">
        <v>191932.902</v>
      </c>
      <c r="K151" s="1022"/>
      <c r="N151" s="1108"/>
    </row>
    <row r="152" spans="1:14" s="33" customFormat="1" ht="21" customHeight="1">
      <c r="A152" s="1552" t="s">
        <v>1038</v>
      </c>
      <c r="B152" s="1553">
        <v>253124.8</v>
      </c>
      <c r="C152" s="1554">
        <v>244111.91500000001</v>
      </c>
      <c r="D152" s="1554">
        <v>243170.74100000001</v>
      </c>
      <c r="E152" s="1554">
        <v>234526.118767849</v>
      </c>
      <c r="F152" s="1554">
        <v>228731.42017428306</v>
      </c>
      <c r="G152" s="1554">
        <v>225960.48299056801</v>
      </c>
      <c r="H152" s="1554">
        <v>246074.212</v>
      </c>
      <c r="I152" s="1554">
        <v>233487.24912488399</v>
      </c>
      <c r="J152" s="1554">
        <v>224403.19999999998</v>
      </c>
      <c r="K152" s="1051"/>
    </row>
    <row r="153" spans="1:14" s="55" customFormat="1" ht="12" customHeight="1">
      <c r="A153" s="778" t="s">
        <v>1039</v>
      </c>
      <c r="B153" s="602">
        <v>-31697.127</v>
      </c>
      <c r="C153" s="393">
        <v>-31697.127</v>
      </c>
      <c r="D153" s="393">
        <v>-31697.127</v>
      </c>
      <c r="E153" s="393">
        <v>-31697.126799999998</v>
      </c>
      <c r="F153" s="393">
        <v>-31697.126799999998</v>
      </c>
      <c r="G153" s="393">
        <v>-31697.126799999998</v>
      </c>
      <c r="H153" s="393">
        <v>-31697.126799999998</v>
      </c>
      <c r="I153" s="393">
        <v>-31784.596000000001</v>
      </c>
      <c r="J153" s="393">
        <v>-31784.596000000001</v>
      </c>
      <c r="K153" s="1022"/>
    </row>
    <row r="154" spans="1:14" s="55" customFormat="1" ht="12" customHeight="1">
      <c r="A154" s="778" t="s">
        <v>1040</v>
      </c>
      <c r="B154" s="1115">
        <v>34277.720999999998</v>
      </c>
      <c r="C154" s="1116">
        <v>32045.871999999999</v>
      </c>
      <c r="D154" s="1116">
        <v>32887.464</v>
      </c>
      <c r="E154" s="1116">
        <v>33989.931201701802</v>
      </c>
      <c r="F154" s="1116">
        <v>34294.295084837402</v>
      </c>
      <c r="G154" s="1116">
        <v>32939.855353316001</v>
      </c>
      <c r="H154" s="1116">
        <v>36815.617803271198</v>
      </c>
      <c r="I154" s="1116">
        <v>38085.535161995198</v>
      </c>
      <c r="J154" s="1116">
        <v>38561.557999999997</v>
      </c>
      <c r="K154" s="1022"/>
    </row>
    <row r="155" spans="1:14" s="55" customFormat="1" ht="12" customHeight="1">
      <c r="A155" s="1679" t="s">
        <v>1041</v>
      </c>
      <c r="B155" s="1117">
        <v>255705.39399999997</v>
      </c>
      <c r="C155" s="1007">
        <v>244460.66</v>
      </c>
      <c r="D155" s="1007">
        <v>244361.07800000001</v>
      </c>
      <c r="E155" s="1007">
        <v>236818.92316955081</v>
      </c>
      <c r="F155" s="1007">
        <v>231328.58845912048</v>
      </c>
      <c r="G155" s="1007">
        <v>227203.21154388401</v>
      </c>
      <c r="H155" s="1007">
        <v>251192.70300327119</v>
      </c>
      <c r="I155" s="1007">
        <v>239788.18828687922</v>
      </c>
      <c r="J155" s="1007">
        <v>231180.16199999998</v>
      </c>
      <c r="K155" s="1022"/>
    </row>
    <row r="156" spans="1:14" s="55" customFormat="1" ht="12" customHeight="1">
      <c r="A156" s="1112" t="s">
        <v>1042</v>
      </c>
      <c r="B156" s="1113">
        <v>31640.45870514866</v>
      </c>
      <c r="C156" s="1114">
        <v>22926.293000000005</v>
      </c>
      <c r="D156" s="1114">
        <v>30155.765000000014</v>
      </c>
      <c r="E156" s="1114">
        <v>24348.394798097695</v>
      </c>
      <c r="F156" s="1114">
        <v>23024.296412406984</v>
      </c>
      <c r="G156" s="1114">
        <v>28477.426037352707</v>
      </c>
      <c r="H156" s="1114">
        <v>62991.807185379294</v>
      </c>
      <c r="I156" s="1114">
        <v>48807.572358277714</v>
      </c>
      <c r="J156" s="1114">
        <v>39247.25999999998</v>
      </c>
      <c r="K156" s="1022"/>
    </row>
    <row r="157" spans="1:14" s="53" customFormat="1"/>
  </sheetData>
  <mergeCells count="54">
    <mergeCell ref="A4:J4"/>
    <mergeCell ref="A5:J5"/>
    <mergeCell ref="A47:J47"/>
    <mergeCell ref="B49:D49"/>
    <mergeCell ref="E49:G49"/>
    <mergeCell ref="H49:J49"/>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118:D118"/>
    <mergeCell ref="A105:D105"/>
    <mergeCell ref="A107:D107"/>
    <mergeCell ref="A108:D108"/>
    <mergeCell ref="A109:D109"/>
    <mergeCell ref="A110:D110"/>
    <mergeCell ref="A112:D112"/>
    <mergeCell ref="A113:D113"/>
    <mergeCell ref="A114:D114"/>
    <mergeCell ref="A115:D115"/>
    <mergeCell ref="A116:D116"/>
    <mergeCell ref="A117:D117"/>
    <mergeCell ref="A106:D106"/>
    <mergeCell ref="A131:D131"/>
    <mergeCell ref="A119:D119"/>
    <mergeCell ref="A120:D120"/>
    <mergeCell ref="A121:D121"/>
    <mergeCell ref="A122:D122"/>
    <mergeCell ref="A123:D123"/>
    <mergeCell ref="A124:D124"/>
    <mergeCell ref="A125:D125"/>
    <mergeCell ref="A126:D126"/>
    <mergeCell ref="A127:D127"/>
    <mergeCell ref="A128:D128"/>
    <mergeCell ref="A129:D129"/>
    <mergeCell ref="A139:J139"/>
    <mergeCell ref="A140:J140"/>
    <mergeCell ref="A142:J142"/>
    <mergeCell ref="A146:J146"/>
    <mergeCell ref="A132:D132"/>
    <mergeCell ref="A134:D134"/>
    <mergeCell ref="A135:D135"/>
    <mergeCell ref="A136:D136"/>
    <mergeCell ref="A137:D137"/>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3" manualBreakCount="3">
    <brk id="45" max="16383" man="1"/>
    <brk id="89" max="16383" man="1"/>
    <brk id="142"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3.8"/>
  <cols>
    <col min="1" max="1" width="7.09765625" customWidth="1"/>
    <col min="2" max="2" width="68.69921875" customWidth="1"/>
    <col min="3" max="3" width="7.09765625" customWidth="1"/>
  </cols>
  <sheetData>
    <row r="1" spans="1:3">
      <c r="A1" s="98" t="s">
        <v>209</v>
      </c>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4.6">
      <c r="A9" s="1"/>
      <c r="B9" s="220" t="s">
        <v>1043</v>
      </c>
      <c r="C9" s="1"/>
    </row>
    <row r="10" spans="1:3">
      <c r="A10" s="1"/>
      <c r="B10" s="20"/>
      <c r="C10" s="1"/>
    </row>
    <row r="11" spans="1:3" s="18" customFormat="1" ht="11.1" customHeight="1">
      <c r="A11" s="1118"/>
      <c r="B11" s="379" t="s">
        <v>160</v>
      </c>
      <c r="C11" s="1119"/>
    </row>
    <row r="12" spans="1:3" ht="8.25" customHeight="1">
      <c r="A12" s="1120"/>
      <c r="B12" s="379"/>
      <c r="C12" s="1121"/>
    </row>
    <row r="13" spans="1:3" ht="11.1" customHeight="1">
      <c r="A13" s="1118"/>
      <c r="B13" s="382" t="s">
        <v>164</v>
      </c>
      <c r="C13" s="1122"/>
    </row>
    <row r="14" spans="1:3" ht="8.25" customHeight="1">
      <c r="A14" s="1120"/>
      <c r="B14" s="379"/>
      <c r="C14" s="1121"/>
    </row>
    <row r="15" spans="1:3" ht="11.1" customHeight="1">
      <c r="A15" s="1118"/>
      <c r="B15" s="382" t="s">
        <v>429</v>
      </c>
      <c r="C15" s="1122"/>
    </row>
    <row r="16" spans="1:3" ht="8.25" customHeight="1">
      <c r="A16" s="1120"/>
      <c r="B16" s="379"/>
      <c r="C16" s="1121"/>
    </row>
    <row r="17" spans="1:3" ht="11.1" customHeight="1">
      <c r="A17" s="1123"/>
      <c r="B17" s="382" t="s">
        <v>430</v>
      </c>
      <c r="C17" s="1122"/>
    </row>
    <row r="18" spans="1:3" ht="8.25" customHeight="1">
      <c r="A18" s="1120"/>
      <c r="B18" s="379"/>
      <c r="C18" s="1121"/>
    </row>
    <row r="19" spans="1:3" ht="11.1" customHeight="1">
      <c r="A19" s="1123"/>
      <c r="B19" s="382" t="s">
        <v>181</v>
      </c>
      <c r="C19" s="1122"/>
    </row>
    <row r="20" spans="1:3" ht="8.25" customHeight="1">
      <c r="A20" s="1120"/>
      <c r="B20" s="379"/>
      <c r="C20" s="1121"/>
    </row>
    <row r="21" spans="1:3" s="18" customFormat="1" ht="11.1" customHeight="1">
      <c r="A21" s="1123"/>
      <c r="B21" s="382" t="s">
        <v>182</v>
      </c>
      <c r="C21" s="1124"/>
    </row>
    <row r="22" spans="1:3">
      <c r="A22" s="1"/>
      <c r="B22" s="21"/>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2Q23</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373380</xdr:colOff>
                <xdr:row>0</xdr:row>
                <xdr:rowOff>0</xdr:rowOff>
              </to>
            </anchor>
          </controlPr>
        </control>
      </mc:Choice>
      <mc:Fallback>
        <control shapeId="124929"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59765625" defaultRowHeight="13.8"/>
  <cols>
    <col min="1" max="1" width="26.59765625" customWidth="1"/>
    <col min="2" max="11" width="5.59765625" customWidth="1"/>
  </cols>
  <sheetData>
    <row r="1" spans="1:17" s="68" customFormat="1" ht="22.5" customHeight="1">
      <c r="A1" s="187"/>
      <c r="B1" s="991"/>
      <c r="C1" s="991"/>
      <c r="D1" s="991"/>
      <c r="E1" s="991"/>
      <c r="F1" s="991"/>
      <c r="G1" s="991"/>
      <c r="H1" s="991"/>
      <c r="I1" s="991"/>
      <c r="J1" s="991"/>
      <c r="K1" s="991"/>
      <c r="L1" s="1125"/>
      <c r="M1" s="1125"/>
    </row>
    <row r="2" spans="1:17" s="3" customFormat="1" ht="18.75" customHeight="1">
      <c r="A2" s="971" t="s">
        <v>1044</v>
      </c>
      <c r="B2" s="350"/>
      <c r="C2" s="350"/>
      <c r="D2" s="350"/>
      <c r="E2" s="350"/>
      <c r="F2" s="350"/>
      <c r="G2" s="350"/>
      <c r="H2" s="350"/>
      <c r="I2" s="350"/>
      <c r="J2" s="350"/>
      <c r="K2" s="350"/>
    </row>
    <row r="3" spans="1:17" s="90" customFormat="1" ht="12" customHeight="1">
      <c r="A3" s="992"/>
      <c r="B3" s="992"/>
      <c r="C3" s="992"/>
      <c r="D3" s="992"/>
      <c r="E3" s="992"/>
      <c r="F3" s="992"/>
      <c r="G3" s="992"/>
      <c r="H3" s="992"/>
      <c r="I3" s="992"/>
      <c r="J3" s="992"/>
      <c r="K3" s="992"/>
    </row>
    <row r="4" spans="1:17" s="80" customFormat="1" ht="24" customHeight="1">
      <c r="A4" s="860"/>
      <c r="B4" s="1931" t="s">
        <v>1045</v>
      </c>
      <c r="C4" s="1931"/>
      <c r="D4" s="1931" t="s">
        <v>1046</v>
      </c>
      <c r="E4" s="1931"/>
      <c r="F4" s="1931" t="s">
        <v>1047</v>
      </c>
      <c r="G4" s="1931"/>
      <c r="H4" s="1931" t="s">
        <v>528</v>
      </c>
      <c r="I4" s="1931"/>
      <c r="J4" s="1931" t="s">
        <v>1048</v>
      </c>
      <c r="K4" s="1931"/>
      <c r="L4" s="1933"/>
      <c r="M4" s="1933"/>
    </row>
    <row r="5" spans="1:17" s="80" customFormat="1" ht="11.1" customHeight="1">
      <c r="A5" s="213" t="s">
        <v>213</v>
      </c>
      <c r="B5" s="1127" t="s">
        <v>1049</v>
      </c>
      <c r="C5" s="1128" t="s">
        <v>1050</v>
      </c>
      <c r="D5" s="1127" t="s">
        <v>1049</v>
      </c>
      <c r="E5" s="1128" t="s">
        <v>1050</v>
      </c>
      <c r="F5" s="1127" t="s">
        <v>1049</v>
      </c>
      <c r="G5" s="1128" t="s">
        <v>1050</v>
      </c>
      <c r="H5" s="1127" t="s">
        <v>1049</v>
      </c>
      <c r="I5" s="1128" t="s">
        <v>1050</v>
      </c>
      <c r="J5" s="1127" t="s">
        <v>1049</v>
      </c>
      <c r="K5" s="1128" t="s">
        <v>1050</v>
      </c>
      <c r="L5" s="1129"/>
      <c r="M5" s="1129"/>
    </row>
    <row r="6" spans="1:17" s="80" customFormat="1" ht="12" customHeight="1">
      <c r="A6" s="646" t="s">
        <v>80</v>
      </c>
      <c r="B6" s="1468">
        <v>5202.5231366913404</v>
      </c>
      <c r="C6" s="1555">
        <v>3945.5263253990001</v>
      </c>
      <c r="D6" s="1468">
        <v>9506.7607815595602</v>
      </c>
      <c r="E6" s="1555">
        <v>7128.28238162667</v>
      </c>
      <c r="F6" s="1468">
        <v>522.75299999999879</v>
      </c>
      <c r="G6" s="1555">
        <v>451.00573478857996</v>
      </c>
      <c r="H6" s="1468"/>
      <c r="I6" s="1555"/>
      <c r="J6" s="1468">
        <v>15232.038</v>
      </c>
      <c r="K6" s="1555">
        <v>11524.814441814198</v>
      </c>
      <c r="L6" s="1130"/>
      <c r="M6" s="1130"/>
    </row>
    <row r="7" spans="1:17" s="80" customFormat="1" ht="12" customHeight="1">
      <c r="A7" s="1088" t="s">
        <v>83</v>
      </c>
      <c r="B7" s="689">
        <v>1467.2017277733601</v>
      </c>
      <c r="C7" s="1131">
        <v>1340.6414319046</v>
      </c>
      <c r="D7" s="689">
        <v>2725.1553399333898</v>
      </c>
      <c r="E7" s="1131">
        <v>2661.1693827456997</v>
      </c>
      <c r="F7" s="689">
        <v>514.89999999999986</v>
      </c>
      <c r="G7" s="1131">
        <v>994.29172088327789</v>
      </c>
      <c r="H7" s="689">
        <v>263.68601739874998</v>
      </c>
      <c r="I7" s="1131">
        <v>-133.07437327639602</v>
      </c>
      <c r="J7" s="689">
        <v>4970.9409999999998</v>
      </c>
      <c r="K7" s="1131">
        <v>4863.0281622571792</v>
      </c>
      <c r="L7" s="1130"/>
      <c r="M7" s="1130"/>
    </row>
    <row r="8" spans="1:17" s="80" customFormat="1" ht="12" customHeight="1">
      <c r="A8" s="1470" t="s">
        <v>229</v>
      </c>
      <c r="B8" s="695">
        <v>6669.7248644647007</v>
      </c>
      <c r="C8" s="1132">
        <v>5286.1677573036004</v>
      </c>
      <c r="D8" s="695">
        <v>12231.916051492899</v>
      </c>
      <c r="E8" s="1132">
        <v>9789.4517643723684</v>
      </c>
      <c r="F8" s="695">
        <v>1037.653</v>
      </c>
      <c r="G8" s="1132">
        <v>1445.2974556716899</v>
      </c>
      <c r="H8" s="695">
        <v>263.68601739874998</v>
      </c>
      <c r="I8" s="1132">
        <v>-133.07437327639602</v>
      </c>
      <c r="J8" s="695">
        <v>20202.978999999999</v>
      </c>
      <c r="K8" s="1132">
        <v>16387.842604071302</v>
      </c>
      <c r="L8" s="1130"/>
      <c r="M8" s="1130"/>
    </row>
    <row r="9" spans="1:17" s="80" customFormat="1" ht="12" customHeight="1">
      <c r="A9" s="426" t="s">
        <v>89</v>
      </c>
      <c r="B9" s="638">
        <v>-2744.1031837258201</v>
      </c>
      <c r="C9" s="1133">
        <v>-2657.8077814016001</v>
      </c>
      <c r="D9" s="638">
        <v>-4067.3692918644197</v>
      </c>
      <c r="E9" s="1133">
        <v>-3624.85150874385</v>
      </c>
      <c r="F9" s="638">
        <v>-8.0749999999999886</v>
      </c>
      <c r="G9" s="1133">
        <v>-220.367182410315</v>
      </c>
      <c r="H9" s="638">
        <v>-263.68601739874998</v>
      </c>
      <c r="I9" s="1133">
        <v>133.07437327639602</v>
      </c>
      <c r="J9" s="638">
        <v>-7083.2330000000002</v>
      </c>
      <c r="K9" s="1133">
        <v>-6369.9520992793596</v>
      </c>
      <c r="L9" s="1130"/>
      <c r="M9" s="1130"/>
      <c r="Q9" s="1134"/>
    </row>
    <row r="10" spans="1:17" s="80" customFormat="1" ht="12" customHeight="1">
      <c r="A10" s="428" t="s">
        <v>231</v>
      </c>
      <c r="B10" s="1468">
        <v>3925.6216807388701</v>
      </c>
      <c r="C10" s="1555">
        <v>2628.3599759019999</v>
      </c>
      <c r="D10" s="1468">
        <v>8164.5467596285298</v>
      </c>
      <c r="E10" s="1555">
        <v>6164.6002556285193</v>
      </c>
      <c r="F10" s="1468">
        <v>1029.5780000000004</v>
      </c>
      <c r="G10" s="1555">
        <v>1224.9302732614501</v>
      </c>
      <c r="H10" s="1468"/>
      <c r="I10" s="1555"/>
      <c r="J10" s="1468">
        <v>13119.745999999999</v>
      </c>
      <c r="K10" s="1555">
        <v>10017.890504792</v>
      </c>
      <c r="L10" s="1130"/>
      <c r="M10" s="1130"/>
    </row>
    <row r="11" spans="1:17" s="80" customFormat="1" ht="12" customHeight="1">
      <c r="A11" s="459" t="s">
        <v>232</v>
      </c>
      <c r="B11" s="638"/>
      <c r="C11" s="1133">
        <v>0</v>
      </c>
      <c r="D11" s="638">
        <v>0.83578594694000008</v>
      </c>
      <c r="E11" s="1133">
        <v>0.578948519346</v>
      </c>
      <c r="F11" s="638">
        <v>13.669999999999998</v>
      </c>
      <c r="G11" s="1133">
        <v>-0.32782000000001299</v>
      </c>
      <c r="H11" s="638"/>
      <c r="I11" s="1133"/>
      <c r="J11" s="638">
        <v>14.571999999999999</v>
      </c>
      <c r="K11" s="1133">
        <v>0.251128519345999</v>
      </c>
      <c r="L11" s="1130"/>
      <c r="M11" s="1130"/>
      <c r="N11" s="214"/>
    </row>
    <row r="12" spans="1:17" s="80" customFormat="1" ht="12" customHeight="1">
      <c r="A12" s="459" t="s">
        <v>105</v>
      </c>
      <c r="B12" s="638">
        <v>-104.16640661151199</v>
      </c>
      <c r="C12" s="1133">
        <v>-65.474469709600001</v>
      </c>
      <c r="D12" s="638">
        <v>-765.334207260016</v>
      </c>
      <c r="E12" s="1133">
        <v>275.64324309520202</v>
      </c>
      <c r="F12" s="638">
        <v>-1.4100000000000819</v>
      </c>
      <c r="G12" s="1133">
        <v>-1.1124826810399999</v>
      </c>
      <c r="H12" s="638"/>
      <c r="I12" s="1133"/>
      <c r="J12" s="638">
        <v>-870.90899999999999</v>
      </c>
      <c r="K12" s="1133">
        <v>209.056290704562</v>
      </c>
      <c r="L12" s="1130"/>
      <c r="M12" s="1130"/>
      <c r="N12" s="214"/>
    </row>
    <row r="13" spans="1:17" s="80" customFormat="1" ht="12" customHeight="1">
      <c r="A13" s="910" t="s">
        <v>1051</v>
      </c>
      <c r="B13" s="689"/>
      <c r="C13" s="1131"/>
      <c r="D13" s="689">
        <v>13.83</v>
      </c>
      <c r="E13" s="1131">
        <v>85.569000000000003</v>
      </c>
      <c r="F13" s="689">
        <v>-13.83</v>
      </c>
      <c r="G13" s="1131">
        <v>-85.569000000000003</v>
      </c>
      <c r="H13" s="689"/>
      <c r="I13" s="1131"/>
      <c r="J13" s="689">
        <v>0</v>
      </c>
      <c r="K13" s="1131"/>
      <c r="L13" s="1130"/>
      <c r="M13" s="1130"/>
    </row>
    <row r="14" spans="1:17" s="80" customFormat="1" ht="12" customHeight="1">
      <c r="A14" s="646" t="s">
        <v>234</v>
      </c>
      <c r="B14" s="1468">
        <v>3821.5212741273599</v>
      </c>
      <c r="C14" s="1555">
        <v>2562.8855061924</v>
      </c>
      <c r="D14" s="1468">
        <v>7413.8783383154596</v>
      </c>
      <c r="E14" s="1555">
        <v>6526.3914472430597</v>
      </c>
      <c r="F14" s="1468">
        <v>1028.0089999999991</v>
      </c>
      <c r="G14" s="1555">
        <v>1137.9209705804101</v>
      </c>
      <c r="H14" s="1468"/>
      <c r="I14" s="1555"/>
      <c r="J14" s="1468">
        <v>12263.409</v>
      </c>
      <c r="K14" s="1555">
        <v>10227.1979240159</v>
      </c>
      <c r="L14" s="1130"/>
      <c r="M14" s="1130"/>
    </row>
    <row r="15" spans="1:17" s="80" customFormat="1" ht="12" customHeight="1">
      <c r="A15" s="426" t="s">
        <v>235</v>
      </c>
      <c r="B15" s="638">
        <v>-955.38031853183998</v>
      </c>
      <c r="C15" s="1133">
        <v>-640.72137654810001</v>
      </c>
      <c r="D15" s="638">
        <v>-1853.4695845788649</v>
      </c>
      <c r="E15" s="1133">
        <v>-1631.5978618107649</v>
      </c>
      <c r="F15" s="638">
        <v>-11.733999999999924</v>
      </c>
      <c r="G15" s="1133">
        <v>-78.983777877075127</v>
      </c>
      <c r="H15" s="638"/>
      <c r="I15" s="1133"/>
      <c r="J15" s="638">
        <v>-2820.5839999999998</v>
      </c>
      <c r="K15" s="1133">
        <v>-2351.30301623594</v>
      </c>
      <c r="L15" s="1130"/>
      <c r="M15" s="1130"/>
      <c r="N15" s="214"/>
    </row>
    <row r="16" spans="1:17" s="80" customFormat="1" ht="12" customHeight="1">
      <c r="A16" s="910" t="s">
        <v>236</v>
      </c>
      <c r="B16" s="689"/>
      <c r="C16" s="1131"/>
      <c r="D16" s="689"/>
      <c r="E16" s="1131"/>
      <c r="F16" s="689">
        <v>18.925000000000001</v>
      </c>
      <c r="G16" s="1131">
        <v>81.256124110999991</v>
      </c>
      <c r="H16" s="689"/>
      <c r="I16" s="1131"/>
      <c r="J16" s="689">
        <v>18.925000000000001</v>
      </c>
      <c r="K16" s="1131">
        <v>81.256124110999991</v>
      </c>
      <c r="L16" s="1130"/>
      <c r="M16" s="1130"/>
      <c r="N16" s="214"/>
    </row>
    <row r="17" spans="1:14" s="80" customFormat="1" ht="12" customHeight="1">
      <c r="A17" s="1470" t="s">
        <v>237</v>
      </c>
      <c r="B17" s="695">
        <v>2866.1409555955197</v>
      </c>
      <c r="C17" s="1132">
        <v>1922.1641296443001</v>
      </c>
      <c r="D17" s="695">
        <v>5560.4087537365949</v>
      </c>
      <c r="E17" s="1132">
        <v>4894.793585432295</v>
      </c>
      <c r="F17" s="695">
        <v>1035.2000000000007</v>
      </c>
      <c r="G17" s="1132">
        <v>1140.19331681433</v>
      </c>
      <c r="H17" s="695"/>
      <c r="I17" s="1132"/>
      <c r="J17" s="695">
        <v>9461.75</v>
      </c>
      <c r="K17" s="1132">
        <v>7957.1510318909395</v>
      </c>
      <c r="L17" s="1130"/>
      <c r="M17" s="1130"/>
      <c r="N17" s="214"/>
    </row>
    <row r="18" spans="1:14" s="80" customFormat="1" ht="22.5" customHeight="1">
      <c r="A18" s="1135"/>
      <c r="B18" s="1135"/>
      <c r="C18" s="1135"/>
      <c r="D18" s="1135"/>
      <c r="E18" s="1135"/>
      <c r="F18" s="1135"/>
      <c r="G18" s="1135"/>
      <c r="H18" s="1135"/>
      <c r="I18" s="1135"/>
      <c r="J18" s="1135"/>
      <c r="K18" s="1135"/>
      <c r="L18" s="1136"/>
      <c r="M18" s="1136"/>
    </row>
    <row r="19" spans="1:14" s="68" customFormat="1" ht="18.75" customHeight="1">
      <c r="A19" s="971" t="s">
        <v>1052</v>
      </c>
      <c r="B19" s="350"/>
      <c r="C19" s="350"/>
      <c r="D19" s="350"/>
      <c r="E19" s="350"/>
      <c r="F19" s="350"/>
      <c r="G19" s="350"/>
      <c r="H19" s="350"/>
      <c r="I19" s="350"/>
      <c r="J19" s="350"/>
      <c r="K19" s="350"/>
      <c r="L19" s="3"/>
      <c r="M19" s="3"/>
    </row>
    <row r="20" spans="1:14" s="3" customFormat="1" ht="12" customHeight="1">
      <c r="A20" s="350"/>
      <c r="B20" s="350"/>
      <c r="C20" s="350"/>
      <c r="D20" s="350"/>
      <c r="E20" s="350"/>
      <c r="F20" s="350"/>
      <c r="G20" s="350"/>
      <c r="H20" s="1137"/>
      <c r="I20" s="350"/>
      <c r="J20" s="350"/>
      <c r="K20" s="350"/>
    </row>
    <row r="21" spans="1:14" s="3" customFormat="1" ht="15" customHeight="1">
      <c r="A21" s="215" t="s">
        <v>1053</v>
      </c>
      <c r="B21" s="216"/>
      <c r="C21" s="216"/>
      <c r="D21" s="216"/>
      <c r="E21" s="216"/>
      <c r="F21" s="216"/>
      <c r="G21" s="216"/>
      <c r="H21" s="216"/>
      <c r="I21" s="216"/>
      <c r="J21" s="216"/>
      <c r="K21" s="216"/>
      <c r="L21" s="217"/>
      <c r="M21" s="217"/>
    </row>
    <row r="22" spans="1:14" s="100" customFormat="1" ht="24" customHeight="1">
      <c r="A22" s="860"/>
      <c r="B22" s="1932" t="s">
        <v>1045</v>
      </c>
      <c r="C22" s="1930"/>
      <c r="D22" s="1931" t="s">
        <v>1046</v>
      </c>
      <c r="E22" s="1931"/>
      <c r="F22" s="1931" t="s">
        <v>1047</v>
      </c>
      <c r="G22" s="1931"/>
      <c r="H22" s="1931" t="s">
        <v>528</v>
      </c>
      <c r="I22" s="1931"/>
      <c r="J22" s="1931" t="s">
        <v>1048</v>
      </c>
      <c r="K22" s="1931"/>
    </row>
    <row r="23" spans="1:14" s="80" customFormat="1" ht="11.1" customHeight="1">
      <c r="A23" s="218" t="s">
        <v>659</v>
      </c>
      <c r="B23" s="1127" t="s">
        <v>1049</v>
      </c>
      <c r="C23" s="1128" t="s">
        <v>1050</v>
      </c>
      <c r="D23" s="1127" t="s">
        <v>1049</v>
      </c>
      <c r="E23" s="1128" t="s">
        <v>1050</v>
      </c>
      <c r="F23" s="1127" t="s">
        <v>1049</v>
      </c>
      <c r="G23" s="1128" t="s">
        <v>1050</v>
      </c>
      <c r="H23" s="1127" t="s">
        <v>1049</v>
      </c>
      <c r="I23" s="1128" t="s">
        <v>1050</v>
      </c>
      <c r="J23" s="1127" t="s">
        <v>1049</v>
      </c>
      <c r="K23" s="1128" t="s">
        <v>1050</v>
      </c>
      <c r="L23" s="1138"/>
    </row>
    <row r="24" spans="1:14" s="80" customFormat="1" ht="12" customHeight="1">
      <c r="A24" s="646" t="s">
        <v>1054</v>
      </c>
      <c r="B24" s="1556">
        <v>960.0618993838691</v>
      </c>
      <c r="C24" s="1557">
        <v>925.95642355159305</v>
      </c>
      <c r="D24" s="1556">
        <v>955.37505355321105</v>
      </c>
      <c r="E24" s="1557">
        <v>848.68551458492607</v>
      </c>
      <c r="F24" s="1556">
        <v>112.381826997535</v>
      </c>
      <c r="G24" s="1557">
        <v>107.05596574086901</v>
      </c>
      <c r="H24" s="1556">
        <v>-8.6227401300336108</v>
      </c>
      <c r="I24" s="1557">
        <v>-8.7355041575654795</v>
      </c>
      <c r="J24" s="1556">
        <v>2019.1960398045799</v>
      </c>
      <c r="K24" s="1557">
        <v>1872.96239971982</v>
      </c>
      <c r="L24" s="1129"/>
    </row>
    <row r="25" spans="1:14" s="80" customFormat="1" ht="12" customHeight="1">
      <c r="A25" s="426" t="s">
        <v>1055</v>
      </c>
      <c r="B25" s="1139">
        <v>586.62251023489409</v>
      </c>
      <c r="C25" s="1140">
        <v>579.54149625916</v>
      </c>
      <c r="D25" s="1139">
        <v>864.43444168763403</v>
      </c>
      <c r="E25" s="1140">
        <v>760.22190569043391</v>
      </c>
      <c r="F25" s="1139">
        <v>68.453877037413889</v>
      </c>
      <c r="G25" s="1140">
        <v>28.1572988567737</v>
      </c>
      <c r="H25" s="1139">
        <v>-9.9642718033262607</v>
      </c>
      <c r="I25" s="1140">
        <v>-6.86815133819381</v>
      </c>
      <c r="J25" s="1139">
        <v>1509.5465571566201</v>
      </c>
      <c r="K25" s="1140">
        <v>1361.0525494681699</v>
      </c>
      <c r="L25" s="1130"/>
      <c r="N25" s="1141"/>
    </row>
    <row r="26" spans="1:14" s="80" customFormat="1" ht="12" customHeight="1">
      <c r="A26" s="426" t="s">
        <v>1056</v>
      </c>
      <c r="B26" s="1139">
        <v>219.25107508877099</v>
      </c>
      <c r="C26" s="1140">
        <v>200.283602880324</v>
      </c>
      <c r="D26" s="1139">
        <v>495.228220305744</v>
      </c>
      <c r="E26" s="1140">
        <v>454.49972100652701</v>
      </c>
      <c r="F26" s="1139">
        <v>188.74734333532092</v>
      </c>
      <c r="G26" s="1140">
        <v>195.983245016654</v>
      </c>
      <c r="H26" s="1139"/>
      <c r="I26" s="1140"/>
      <c r="J26" s="1139">
        <v>903.22663872983594</v>
      </c>
      <c r="K26" s="1140">
        <v>850.766568903505</v>
      </c>
      <c r="L26" s="1141"/>
      <c r="M26" s="1141"/>
    </row>
    <row r="27" spans="1:14" s="80" customFormat="1" ht="12" customHeight="1">
      <c r="A27" s="1088" t="s">
        <v>1057</v>
      </c>
      <c r="B27" s="1142">
        <v>63.1757827527423</v>
      </c>
      <c r="C27" s="1143">
        <v>56.603136114464597</v>
      </c>
      <c r="D27" s="1142">
        <v>107.070494755486</v>
      </c>
      <c r="E27" s="1143">
        <v>104.969277813178</v>
      </c>
      <c r="F27" s="1142">
        <v>26.520666700547299</v>
      </c>
      <c r="G27" s="1143">
        <v>26.7867871538439</v>
      </c>
      <c r="H27" s="1142"/>
      <c r="I27" s="1143"/>
      <c r="J27" s="1142"/>
      <c r="K27" s="1143"/>
      <c r="L27" s="1130"/>
    </row>
    <row r="28" spans="1:14" s="80" customFormat="1" ht="11.1" customHeight="1">
      <c r="A28" s="444"/>
      <c r="B28" s="444"/>
      <c r="C28" s="444"/>
      <c r="D28" s="444"/>
      <c r="E28" s="444"/>
      <c r="F28" s="444"/>
      <c r="G28" s="444"/>
      <c r="H28" s="444"/>
      <c r="I28" s="444"/>
      <c r="J28" s="444"/>
      <c r="K28" s="444"/>
      <c r="L28" s="23"/>
      <c r="M28" s="23"/>
      <c r="N28" s="1144"/>
    </row>
    <row r="29" spans="1:14" s="23" customFormat="1" ht="15" customHeight="1">
      <c r="A29" s="215" t="s">
        <v>1058</v>
      </c>
      <c r="B29" s="216"/>
      <c r="C29" s="216"/>
      <c r="D29" s="216"/>
      <c r="E29" s="216"/>
      <c r="F29" s="216"/>
      <c r="G29" s="216"/>
      <c r="H29" s="216"/>
      <c r="I29" s="216"/>
      <c r="J29" s="216"/>
      <c r="K29" s="216"/>
      <c r="L29" s="217"/>
      <c r="M29" s="217"/>
    </row>
    <row r="30" spans="1:14" s="100" customFormat="1" ht="24" customHeight="1">
      <c r="A30" s="860"/>
      <c r="B30" s="1931" t="s">
        <v>1045</v>
      </c>
      <c r="C30" s="1931"/>
      <c r="D30" s="1931" t="s">
        <v>1046</v>
      </c>
      <c r="E30" s="1931"/>
      <c r="F30" s="1931" t="s">
        <v>1047</v>
      </c>
      <c r="G30" s="1931"/>
      <c r="H30" s="1931" t="s">
        <v>528</v>
      </c>
      <c r="I30" s="1931"/>
      <c r="J30" s="1931" t="s">
        <v>1048</v>
      </c>
      <c r="K30" s="1931"/>
    </row>
    <row r="31" spans="1:14" s="80" customFormat="1" ht="11.1" customHeight="1">
      <c r="A31" s="218" t="s">
        <v>441</v>
      </c>
      <c r="B31" s="1127" t="s">
        <v>1049</v>
      </c>
      <c r="C31" s="1128" t="s">
        <v>1050</v>
      </c>
      <c r="D31" s="1127" t="s">
        <v>1049</v>
      </c>
      <c r="E31" s="1128" t="s">
        <v>1050</v>
      </c>
      <c r="F31" s="1127" t="s">
        <v>1049</v>
      </c>
      <c r="G31" s="1128" t="s">
        <v>1050</v>
      </c>
      <c r="H31" s="1127" t="s">
        <v>1049</v>
      </c>
      <c r="I31" s="1128" t="s">
        <v>1050</v>
      </c>
      <c r="J31" s="1127" t="s">
        <v>1049</v>
      </c>
      <c r="K31" s="1128" t="s">
        <v>1050</v>
      </c>
      <c r="L31" s="1138"/>
    </row>
    <row r="32" spans="1:14" s="80" customFormat="1" ht="12" customHeight="1">
      <c r="A32" s="646" t="s">
        <v>1059</v>
      </c>
      <c r="B32" s="1139">
        <v>41.142674390453386</v>
      </c>
      <c r="C32" s="1140">
        <v>50.278536426118094</v>
      </c>
      <c r="D32" s="1139">
        <v>33.255899077145102</v>
      </c>
      <c r="E32" s="1140">
        <v>37.028135956868404</v>
      </c>
      <c r="F32" s="1139"/>
      <c r="G32" s="1140"/>
      <c r="H32" s="1139"/>
      <c r="I32" s="1140"/>
      <c r="J32" s="1139">
        <v>35.060447725463</v>
      </c>
      <c r="K32" s="1140">
        <v>39.9756560251327</v>
      </c>
      <c r="L32" s="1129"/>
    </row>
    <row r="33" spans="1:17" s="80" customFormat="1" ht="12" customHeight="1">
      <c r="A33" s="426" t="s">
        <v>1060</v>
      </c>
      <c r="B33" s="1139">
        <v>61.102571679114227</v>
      </c>
      <c r="C33" s="1140">
        <v>62.588420093925592</v>
      </c>
      <c r="D33" s="1139">
        <v>90.481161139036203</v>
      </c>
      <c r="E33" s="1140">
        <v>89.576396984016199</v>
      </c>
      <c r="F33" s="1139"/>
      <c r="G33" s="1140"/>
      <c r="H33" s="1139"/>
      <c r="I33" s="1140"/>
      <c r="J33" s="1145">
        <v>74.759782103982104</v>
      </c>
      <c r="K33" s="1140">
        <v>72.668439562469203</v>
      </c>
      <c r="L33" s="1130"/>
    </row>
    <row r="34" spans="1:17" s="80" customFormat="1" ht="12" customHeight="1">
      <c r="A34" s="910" t="s">
        <v>1061</v>
      </c>
      <c r="B34" s="1142">
        <v>18.196940941487835</v>
      </c>
      <c r="C34" s="1143">
        <v>13.620763319067001</v>
      </c>
      <c r="D34" s="1142">
        <v>20.767393614578999</v>
      </c>
      <c r="E34" s="1143">
        <v>18.703532777629199</v>
      </c>
      <c r="F34" s="1142"/>
      <c r="G34" s="1143"/>
      <c r="H34" s="1142"/>
      <c r="I34" s="1143"/>
      <c r="J34" s="1146">
        <v>15.618297391623802</v>
      </c>
      <c r="K34" s="1143">
        <v>14.2</v>
      </c>
      <c r="L34" s="1130"/>
    </row>
    <row r="35" spans="1:17" s="80" customFormat="1" ht="11.1" customHeight="1">
      <c r="A35" s="444"/>
      <c r="B35" s="444"/>
      <c r="C35" s="444"/>
      <c r="D35" s="444"/>
      <c r="E35" s="444"/>
      <c r="F35" s="444"/>
      <c r="G35" s="444"/>
      <c r="H35" s="444"/>
      <c r="I35" s="444"/>
      <c r="J35" s="444"/>
      <c r="K35" s="444"/>
      <c r="L35" s="1130"/>
    </row>
    <row r="36" spans="1:17" s="23" customFormat="1" ht="15" customHeight="1">
      <c r="A36" s="215" t="s">
        <v>1062</v>
      </c>
      <c r="B36" s="216"/>
      <c r="C36" s="216"/>
      <c r="D36" s="216"/>
      <c r="E36" s="216"/>
      <c r="F36" s="216"/>
      <c r="G36" s="216"/>
      <c r="H36" s="216"/>
      <c r="I36" s="216"/>
      <c r="J36" s="216"/>
      <c r="K36" s="216"/>
    </row>
    <row r="37" spans="1:17" s="100" customFormat="1" ht="24" customHeight="1">
      <c r="A37" s="860"/>
      <c r="B37" s="1931" t="s">
        <v>1045</v>
      </c>
      <c r="C37" s="1931"/>
      <c r="D37" s="1931" t="s">
        <v>1046</v>
      </c>
      <c r="E37" s="1931"/>
      <c r="F37" s="1931" t="s">
        <v>1047</v>
      </c>
      <c r="G37" s="1931"/>
      <c r="H37" s="1931" t="s">
        <v>528</v>
      </c>
      <c r="I37" s="1931"/>
      <c r="J37" s="1931" t="s">
        <v>1048</v>
      </c>
      <c r="K37" s="1931"/>
    </row>
    <row r="38" spans="1:17" s="80" customFormat="1" ht="11.1" customHeight="1">
      <c r="A38" s="1064"/>
      <c r="B38" s="1929" t="s">
        <v>295</v>
      </c>
      <c r="C38" s="1930"/>
      <c r="D38" s="1929" t="s">
        <v>295</v>
      </c>
      <c r="E38" s="1930"/>
      <c r="F38" s="1929" t="s">
        <v>295</v>
      </c>
      <c r="G38" s="1930"/>
      <c r="H38" s="1929" t="s">
        <v>295</v>
      </c>
      <c r="I38" s="1930"/>
      <c r="J38" s="1929" t="s">
        <v>295</v>
      </c>
      <c r="K38" s="1930"/>
      <c r="L38" s="1138"/>
    </row>
    <row r="39" spans="1:17" s="80" customFormat="1" ht="11.1" customHeight="1">
      <c r="A39" s="218" t="s">
        <v>659</v>
      </c>
      <c r="B39" s="1147" t="s">
        <v>1063</v>
      </c>
      <c r="C39" s="1148" t="s">
        <v>1034</v>
      </c>
      <c r="D39" s="1147" t="s">
        <v>1063</v>
      </c>
      <c r="E39" s="1148" t="s">
        <v>1034</v>
      </c>
      <c r="F39" s="1147" t="s">
        <v>1063</v>
      </c>
      <c r="G39" s="1148" t="s">
        <v>1034</v>
      </c>
      <c r="H39" s="1147" t="s">
        <v>1063</v>
      </c>
      <c r="I39" s="1148" t="s">
        <v>1034</v>
      </c>
      <c r="J39" s="1147" t="s">
        <v>1063</v>
      </c>
      <c r="K39" s="1148" t="s">
        <v>1034</v>
      </c>
      <c r="L39" s="1126"/>
    </row>
    <row r="40" spans="1:17" s="80" customFormat="1" ht="12" customHeight="1">
      <c r="A40" s="646" t="s">
        <v>304</v>
      </c>
      <c r="B40" s="1556">
        <v>964.46033673620195</v>
      </c>
      <c r="C40" s="1557">
        <v>934.46740138574899</v>
      </c>
      <c r="D40" s="1556">
        <v>963.71769733541794</v>
      </c>
      <c r="E40" s="1557">
        <v>893.10737141309903</v>
      </c>
      <c r="F40" s="1556">
        <v>105.84217365260801</v>
      </c>
      <c r="G40" s="1557">
        <v>105.56295936774001</v>
      </c>
      <c r="H40" s="1556">
        <v>-8.5385216791835088</v>
      </c>
      <c r="I40" s="1557">
        <v>-8.6176324520316196</v>
      </c>
      <c r="J40" s="1556">
        <v>2025.4816860450399</v>
      </c>
      <c r="K40" s="1557">
        <v>1924.52009971456</v>
      </c>
      <c r="L40" s="1129"/>
      <c r="N40" s="1141"/>
    </row>
    <row r="41" spans="1:17" s="80" customFormat="1" ht="12" customHeight="1">
      <c r="A41" s="1088" t="s">
        <v>319</v>
      </c>
      <c r="B41" s="1142">
        <v>601.81456855259296</v>
      </c>
      <c r="C41" s="1143">
        <v>596.71665649012004</v>
      </c>
      <c r="D41" s="1142">
        <v>843.32972694165301</v>
      </c>
      <c r="E41" s="1143">
        <v>787.06023847384301</v>
      </c>
      <c r="F41" s="1142">
        <v>37.637047435970899</v>
      </c>
      <c r="G41" s="1143">
        <v>16.356492264814001</v>
      </c>
      <c r="H41" s="1142">
        <v>-9.9123758713442491</v>
      </c>
      <c r="I41" s="1143">
        <v>-6.7519585574137002</v>
      </c>
      <c r="J41" s="1142">
        <v>1472.8689670588701</v>
      </c>
      <c r="K41" s="1143">
        <v>1393.38142867136</v>
      </c>
      <c r="L41" s="1129"/>
    </row>
    <row r="42" spans="1:17" s="80" customFormat="1" ht="11.1" customHeight="1">
      <c r="A42" s="444"/>
      <c r="B42" s="444"/>
      <c r="C42" s="444"/>
      <c r="D42" s="444"/>
      <c r="E42" s="444"/>
      <c r="F42" s="444"/>
      <c r="G42" s="444"/>
      <c r="H42" s="444"/>
      <c r="I42" s="444"/>
      <c r="J42" s="444"/>
      <c r="K42" s="444"/>
      <c r="L42" s="23"/>
      <c r="M42" s="23"/>
      <c r="N42" s="1130"/>
    </row>
    <row r="43" spans="1:17" s="23" customFormat="1" ht="11.25" customHeight="1">
      <c r="A43" s="1924" t="s">
        <v>1064</v>
      </c>
      <c r="B43" s="1924"/>
      <c r="C43" s="1924"/>
      <c r="D43" s="1924"/>
      <c r="E43" s="1924"/>
      <c r="F43" s="1924"/>
      <c r="G43" s="1924"/>
      <c r="H43" s="1924"/>
      <c r="I43" s="1924"/>
      <c r="J43" s="1924"/>
      <c r="K43" s="1924"/>
      <c r="L43" s="1136"/>
      <c r="M43" s="1136"/>
    </row>
    <row r="44" spans="1:17" s="70" customFormat="1" ht="21" customHeight="1">
      <c r="A44" s="1924" t="s">
        <v>1622</v>
      </c>
      <c r="B44" s="1924"/>
      <c r="C44" s="1924"/>
      <c r="D44" s="1924"/>
      <c r="E44" s="1924"/>
      <c r="F44" s="1924"/>
      <c r="G44" s="1924"/>
      <c r="H44" s="1924"/>
      <c r="I44" s="1924"/>
      <c r="J44" s="1924"/>
      <c r="K44" s="1924"/>
      <c r="L44" s="1136"/>
      <c r="M44" s="1136"/>
    </row>
    <row r="45" spans="1:17" s="23" customFormat="1" ht="15" customHeight="1">
      <c r="A45" s="1924" t="s">
        <v>1065</v>
      </c>
      <c r="B45" s="1924"/>
      <c r="C45" s="1924"/>
      <c r="D45" s="1924"/>
      <c r="E45" s="1924"/>
      <c r="F45" s="1924"/>
      <c r="G45" s="1924"/>
      <c r="H45" s="1924"/>
      <c r="I45" s="1924"/>
      <c r="J45" s="1924"/>
      <c r="K45" s="1924"/>
      <c r="L45" s="1136"/>
      <c r="M45" s="1136"/>
      <c r="N45" s="201"/>
      <c r="O45" s="201"/>
      <c r="P45" s="201"/>
      <c r="Q45" s="201"/>
    </row>
    <row r="46" spans="1:17" s="68" customFormat="1" ht="22.5" customHeight="1">
      <c r="A46" s="187"/>
      <c r="B46" s="991"/>
      <c r="C46" s="991"/>
      <c r="D46" s="991"/>
      <c r="E46" s="991"/>
      <c r="F46" s="991"/>
      <c r="G46" s="991"/>
      <c r="H46" s="991"/>
      <c r="I46" s="991"/>
      <c r="J46" s="991"/>
      <c r="K46" s="991"/>
    </row>
    <row r="47" spans="1:17" s="3" customFormat="1" ht="18.75" customHeight="1">
      <c r="A47" s="971" t="s">
        <v>1066</v>
      </c>
      <c r="B47" s="350"/>
      <c r="C47" s="350"/>
      <c r="D47" s="350"/>
      <c r="E47" s="350"/>
      <c r="F47" s="350"/>
      <c r="G47" s="350"/>
      <c r="H47" s="350"/>
      <c r="I47" s="350"/>
      <c r="J47" s="350"/>
      <c r="K47" s="350"/>
    </row>
    <row r="48" spans="1:17" s="90" customFormat="1" ht="12" customHeight="1">
      <c r="A48" s="992"/>
      <c r="B48" s="992"/>
      <c r="C48" s="992"/>
      <c r="D48" s="992"/>
      <c r="E48" s="992"/>
      <c r="F48" s="992"/>
      <c r="G48" s="992"/>
      <c r="H48" s="992"/>
      <c r="I48" s="992"/>
      <c r="J48" s="992"/>
      <c r="K48" s="992"/>
    </row>
    <row r="49" spans="1:17" s="101" customFormat="1" ht="13.5" customHeight="1">
      <c r="A49" s="219" t="s">
        <v>441</v>
      </c>
      <c r="B49" s="219"/>
      <c r="C49" s="387" t="s">
        <v>214</v>
      </c>
      <c r="D49" s="388" t="s">
        <v>215</v>
      </c>
      <c r="E49" s="1149" t="s">
        <v>216</v>
      </c>
      <c r="F49" s="1149" t="s">
        <v>217</v>
      </c>
      <c r="G49" s="1149" t="s">
        <v>218</v>
      </c>
      <c r="H49" s="1149" t="s">
        <v>219</v>
      </c>
      <c r="I49" s="1149" t="s">
        <v>220</v>
      </c>
      <c r="J49" s="1149" t="s">
        <v>221</v>
      </c>
      <c r="K49" s="1149" t="s">
        <v>222</v>
      </c>
    </row>
    <row r="50" spans="1:17" s="101" customFormat="1" ht="12" customHeight="1">
      <c r="A50" s="1150" t="s">
        <v>1067</v>
      </c>
      <c r="B50" s="1558"/>
      <c r="C50" s="1559"/>
      <c r="D50" s="1560"/>
      <c r="E50" s="1560"/>
      <c r="F50" s="1560"/>
      <c r="G50" s="1560"/>
      <c r="H50" s="1560"/>
      <c r="I50" s="1560"/>
      <c r="J50" s="1560"/>
      <c r="K50" s="1560"/>
    </row>
    <row r="51" spans="1:17" s="101" customFormat="1" ht="12" customHeight="1">
      <c r="A51" s="1151" t="s">
        <v>1068</v>
      </c>
      <c r="B51" s="1152"/>
      <c r="C51" s="1153">
        <v>77.599999999999994</v>
      </c>
      <c r="D51" s="1154">
        <v>80.400000000000006</v>
      </c>
      <c r="E51" s="1154">
        <v>79.3</v>
      </c>
      <c r="F51" s="1154">
        <v>80.2</v>
      </c>
      <c r="G51" s="1154">
        <v>81.400000000000006</v>
      </c>
      <c r="H51" s="1154">
        <v>78.8</v>
      </c>
      <c r="I51" s="1154">
        <v>79.19</v>
      </c>
      <c r="J51" s="1154">
        <v>81.2</v>
      </c>
      <c r="K51" s="1154">
        <v>80.8</v>
      </c>
    </row>
    <row r="52" spans="1:17" s="101" customFormat="1" ht="12" customHeight="1">
      <c r="A52" s="1155" t="s">
        <v>1069</v>
      </c>
      <c r="B52" s="1156"/>
      <c r="C52" s="1153">
        <v>35.1</v>
      </c>
      <c r="D52" s="1154">
        <v>33</v>
      </c>
      <c r="E52" s="1154">
        <v>39.4</v>
      </c>
      <c r="F52" s="1154">
        <v>38.299999999999997</v>
      </c>
      <c r="G52" s="1154">
        <v>37.1</v>
      </c>
      <c r="H52" s="1154">
        <v>38.1</v>
      </c>
      <c r="I52" s="1154">
        <v>44.28</v>
      </c>
      <c r="J52" s="1154">
        <v>39.200000000000003</v>
      </c>
      <c r="K52" s="1154">
        <v>43.6</v>
      </c>
    </row>
    <row r="53" spans="1:17" s="101" customFormat="1" ht="12" customHeight="1">
      <c r="A53" s="1155" t="s">
        <v>1070</v>
      </c>
      <c r="B53" s="1156"/>
      <c r="C53" s="1153">
        <v>87.7</v>
      </c>
      <c r="D53" s="1154">
        <v>87.6</v>
      </c>
      <c r="E53" s="1154">
        <v>88</v>
      </c>
      <c r="F53" s="1154">
        <v>87.6</v>
      </c>
      <c r="G53" s="1154">
        <v>87.6</v>
      </c>
      <c r="H53" s="1154">
        <v>88.54</v>
      </c>
      <c r="I53" s="1154">
        <v>87.98</v>
      </c>
      <c r="J53" s="1154">
        <v>88</v>
      </c>
      <c r="K53" s="1154">
        <v>87.89</v>
      </c>
    </row>
    <row r="54" spans="1:17" s="101" customFormat="1" ht="21" customHeight="1">
      <c r="A54" s="1925" t="s">
        <v>1071</v>
      </c>
      <c r="B54" s="1926"/>
      <c r="C54" s="1157">
        <v>1.2</v>
      </c>
      <c r="D54" s="1158">
        <v>1.1000000000000001</v>
      </c>
      <c r="E54" s="1158">
        <v>1.3</v>
      </c>
      <c r="F54" s="1158">
        <v>1.4</v>
      </c>
      <c r="G54" s="1158">
        <v>1.5</v>
      </c>
      <c r="H54" s="1158">
        <v>1.46</v>
      </c>
      <c r="I54" s="1158">
        <v>1.64</v>
      </c>
      <c r="J54" s="1158">
        <v>1.7</v>
      </c>
      <c r="K54" s="1158">
        <v>1.64</v>
      </c>
    </row>
    <row r="55" spans="1:17" s="101" customFormat="1" ht="12" customHeight="1">
      <c r="A55" s="1155" t="s">
        <v>1072</v>
      </c>
      <c r="B55" s="1156"/>
      <c r="C55" s="1153">
        <v>27.6</v>
      </c>
      <c r="D55" s="1154">
        <v>31.7</v>
      </c>
      <c r="E55" s="1154">
        <v>28.2</v>
      </c>
      <c r="F55" s="1154">
        <v>26</v>
      </c>
      <c r="G55" s="1154">
        <v>25.13</v>
      </c>
      <c r="H55" s="1154">
        <v>26.72</v>
      </c>
      <c r="I55" s="1154">
        <v>29.34</v>
      </c>
      <c r="J55" s="1154">
        <v>31.6</v>
      </c>
      <c r="K55" s="1154">
        <v>33.81</v>
      </c>
    </row>
    <row r="56" spans="1:17" s="101" customFormat="1" ht="21" customHeight="1">
      <c r="A56" s="1927" t="s">
        <v>1073</v>
      </c>
      <c r="B56" s="1928"/>
      <c r="C56" s="1159">
        <v>0.04</v>
      </c>
      <c r="D56" s="1160">
        <v>0.04</v>
      </c>
      <c r="E56" s="1160">
        <v>-0.13</v>
      </c>
      <c r="F56" s="1160">
        <v>0.06</v>
      </c>
      <c r="G56" s="1160">
        <v>0.02</v>
      </c>
      <c r="H56" s="1160">
        <v>0.13</v>
      </c>
      <c r="I56" s="1160">
        <v>-0.15</v>
      </c>
      <c r="J56" s="1160">
        <v>-0.05</v>
      </c>
      <c r="K56" s="1160">
        <v>0.14000000000000001</v>
      </c>
      <c r="Q56" s="1161" t="s">
        <v>209</v>
      </c>
    </row>
    <row r="57" spans="1:17" s="101" customFormat="1" ht="12" customHeight="1">
      <c r="A57" s="1150" t="s">
        <v>1074</v>
      </c>
      <c r="B57" s="1558"/>
      <c r="C57" s="1559"/>
      <c r="D57" s="1560"/>
      <c r="E57" s="1560"/>
      <c r="F57" s="1560"/>
      <c r="G57" s="1560"/>
      <c r="H57" s="1560"/>
      <c r="I57" s="1560"/>
      <c r="J57" s="1560"/>
      <c r="K57" s="1560"/>
    </row>
    <row r="58" spans="1:17" s="101" customFormat="1" ht="12" customHeight="1">
      <c r="A58" s="1155" t="s">
        <v>1068</v>
      </c>
      <c r="B58" s="1156"/>
      <c r="C58" s="1153">
        <v>22.4</v>
      </c>
      <c r="D58" s="1154">
        <v>19.600000000000001</v>
      </c>
      <c r="E58" s="1154">
        <v>20.7</v>
      </c>
      <c r="F58" s="1154">
        <v>19.8</v>
      </c>
      <c r="G58" s="1154">
        <v>18.600000000000001</v>
      </c>
      <c r="H58" s="1154">
        <v>21.2</v>
      </c>
      <c r="I58" s="1154">
        <v>20.81</v>
      </c>
      <c r="J58" s="1154">
        <v>18.8</v>
      </c>
      <c r="K58" s="1154">
        <v>19.2</v>
      </c>
    </row>
    <row r="59" spans="1:17" s="101" customFormat="1" ht="12" customHeight="1">
      <c r="A59" s="1155" t="s">
        <v>1075</v>
      </c>
      <c r="B59" s="1156"/>
      <c r="C59" s="1153">
        <v>34.9</v>
      </c>
      <c r="D59" s="1154">
        <v>37.799999999999997</v>
      </c>
      <c r="E59" s="1154">
        <v>40.700000000000003</v>
      </c>
      <c r="F59" s="1154">
        <v>41.4</v>
      </c>
      <c r="G59" s="1154">
        <v>46.6</v>
      </c>
      <c r="H59" s="1154">
        <v>39.6</v>
      </c>
      <c r="I59" s="1154">
        <v>42.55</v>
      </c>
      <c r="J59" s="1154">
        <v>44.2</v>
      </c>
      <c r="K59" s="1154">
        <v>47.7</v>
      </c>
    </row>
    <row r="60" spans="1:17" s="101" customFormat="1" ht="12" customHeight="1">
      <c r="A60" s="1155" t="s">
        <v>1070</v>
      </c>
      <c r="B60" s="1156"/>
      <c r="C60" s="1153">
        <v>12.3</v>
      </c>
      <c r="D60" s="1154">
        <v>12.4</v>
      </c>
      <c r="E60" s="1154">
        <v>12</v>
      </c>
      <c r="F60" s="1154">
        <v>12.4</v>
      </c>
      <c r="G60" s="1154">
        <v>12.4</v>
      </c>
      <c r="H60" s="1154">
        <v>11.455</v>
      </c>
      <c r="I60" s="1154">
        <v>12.02</v>
      </c>
      <c r="J60" s="1154">
        <v>12</v>
      </c>
      <c r="K60" s="1154">
        <v>12.1</v>
      </c>
    </row>
    <row r="61" spans="1:17" s="101" customFormat="1" ht="21" customHeight="1">
      <c r="A61" s="1925" t="s">
        <v>1071</v>
      </c>
      <c r="B61" s="1926"/>
      <c r="C61" s="1157">
        <v>0.6</v>
      </c>
      <c r="D61" s="1158">
        <v>1.1000000000000001</v>
      </c>
      <c r="E61" s="1158">
        <v>1.1000000000000001</v>
      </c>
      <c r="F61" s="1158">
        <v>1</v>
      </c>
      <c r="G61" s="1158">
        <v>0.8</v>
      </c>
      <c r="H61" s="1158">
        <v>0.84499999999999997</v>
      </c>
      <c r="I61" s="1158">
        <v>0.98</v>
      </c>
      <c r="J61" s="1158">
        <v>0.8</v>
      </c>
      <c r="K61" s="1158">
        <v>0.9</v>
      </c>
    </row>
    <row r="62" spans="1:17" s="101" customFormat="1" ht="12" customHeight="1">
      <c r="A62" s="1155" t="s">
        <v>1072</v>
      </c>
      <c r="B62" s="1156"/>
      <c r="C62" s="1153">
        <v>56.6</v>
      </c>
      <c r="D62" s="1154">
        <v>25.9</v>
      </c>
      <c r="E62" s="1154">
        <v>25.6</v>
      </c>
      <c r="F62" s="1154">
        <v>30.9</v>
      </c>
      <c r="G62" s="1154">
        <v>50.3</v>
      </c>
      <c r="H62" s="1154">
        <v>53.747999999999998</v>
      </c>
      <c r="I62" s="1154">
        <v>51.61</v>
      </c>
      <c r="J62" s="1154">
        <v>60.4</v>
      </c>
      <c r="K62" s="1154">
        <v>64</v>
      </c>
    </row>
    <row r="63" spans="1:17" s="101" customFormat="1" ht="21" customHeight="1">
      <c r="A63" s="1927" t="s">
        <v>1073</v>
      </c>
      <c r="B63" s="1928"/>
      <c r="C63" s="1159">
        <v>-0.64</v>
      </c>
      <c r="D63" s="1160">
        <v>-0.05</v>
      </c>
      <c r="E63" s="1160">
        <v>-0.23</v>
      </c>
      <c r="F63" s="1160">
        <v>-7.0000000000000007E-2</v>
      </c>
      <c r="G63" s="1160">
        <v>0.08</v>
      </c>
      <c r="H63" s="1160">
        <v>8.9899999999999994E-2</v>
      </c>
      <c r="I63" s="1160">
        <v>0.19</v>
      </c>
      <c r="J63" s="1160">
        <v>0.1</v>
      </c>
      <c r="K63" s="1160">
        <v>0.03</v>
      </c>
    </row>
    <row r="64" spans="1:17" s="101" customFormat="1" ht="7.5" customHeight="1">
      <c r="A64" s="1162"/>
      <c r="B64" s="1163"/>
      <c r="C64" s="1163"/>
      <c r="D64" s="1163"/>
      <c r="E64" s="1163"/>
      <c r="F64" s="1163"/>
      <c r="G64" s="1163"/>
      <c r="H64" s="1163"/>
      <c r="I64" s="1163"/>
      <c r="J64" s="1163"/>
      <c r="K64" s="1164"/>
    </row>
    <row r="65" spans="1:245" s="102" customFormat="1" ht="19.5" customHeight="1">
      <c r="A65" s="1924" t="s">
        <v>1076</v>
      </c>
      <c r="B65" s="1924"/>
      <c r="C65" s="1924"/>
      <c r="D65" s="1924"/>
      <c r="E65" s="1924"/>
      <c r="F65" s="1924"/>
      <c r="G65" s="1924"/>
      <c r="H65" s="1924"/>
      <c r="I65" s="1924"/>
      <c r="J65" s="1924"/>
      <c r="K65" s="1924"/>
    </row>
    <row r="66" spans="1:245" s="102" customFormat="1" ht="7.35" customHeight="1">
      <c r="A66" s="1104"/>
      <c r="B66" s="1104"/>
      <c r="C66" s="1104"/>
      <c r="D66" s="1104"/>
      <c r="E66" s="1104"/>
      <c r="F66" s="1104"/>
      <c r="G66" s="1104"/>
      <c r="H66" s="1104"/>
      <c r="I66" s="1104"/>
      <c r="J66" s="1104"/>
      <c r="K66" s="792"/>
      <c r="L66" s="1165"/>
      <c r="M66" s="1165"/>
      <c r="N66" s="1165"/>
      <c r="O66" s="1165"/>
      <c r="P66" s="1165"/>
      <c r="Q66" s="1165"/>
      <c r="R66" s="1165"/>
      <c r="S66" s="1165"/>
      <c r="T66" s="1165"/>
      <c r="U66" s="1165"/>
      <c r="V66" s="1165"/>
      <c r="W66" s="1165"/>
      <c r="X66" s="1165"/>
      <c r="Y66" s="1165"/>
      <c r="Z66" s="1165"/>
      <c r="AA66" s="1165"/>
      <c r="AB66" s="1165"/>
      <c r="AC66" s="1165"/>
      <c r="AD66" s="1165"/>
      <c r="AE66" s="1165"/>
      <c r="AF66" s="1165"/>
      <c r="AG66" s="1165"/>
      <c r="AH66" s="1165"/>
      <c r="AI66" s="1165"/>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c r="CB66" s="1165"/>
      <c r="CC66" s="1165"/>
      <c r="CD66" s="1165"/>
      <c r="CE66" s="1165"/>
      <c r="CF66" s="1165"/>
      <c r="CG66" s="1165"/>
      <c r="CH66" s="1165"/>
      <c r="CI66" s="1165"/>
      <c r="CJ66" s="1165"/>
      <c r="CK66" s="1165"/>
      <c r="CL66" s="1165"/>
      <c r="CM66" s="1165"/>
      <c r="CN66" s="1165"/>
      <c r="CO66" s="1165"/>
      <c r="CP66" s="1165"/>
      <c r="CQ66" s="1165"/>
      <c r="CR66" s="1165"/>
      <c r="CS66" s="1165"/>
      <c r="CT66" s="1165"/>
      <c r="CU66" s="1165"/>
      <c r="CV66" s="1165"/>
      <c r="CW66" s="1165"/>
      <c r="CX66" s="1165"/>
      <c r="CY66" s="1165"/>
      <c r="CZ66" s="1165"/>
      <c r="DA66" s="1165"/>
      <c r="DB66" s="1165"/>
      <c r="DC66" s="1165"/>
      <c r="DD66" s="1165"/>
      <c r="DE66" s="1165"/>
      <c r="DF66" s="1165"/>
      <c r="DG66" s="1165"/>
      <c r="DH66" s="1165"/>
      <c r="DI66" s="1165"/>
      <c r="DJ66" s="1165"/>
      <c r="DK66" s="1165"/>
      <c r="DL66" s="1165"/>
      <c r="DM66" s="1165"/>
      <c r="DN66" s="1165"/>
      <c r="DO66" s="1165"/>
      <c r="DP66" s="1165"/>
      <c r="DQ66" s="1165"/>
      <c r="DR66" s="1165"/>
      <c r="DS66" s="1165"/>
      <c r="DT66" s="1165"/>
      <c r="DU66" s="1165"/>
      <c r="DV66" s="1165"/>
      <c r="DW66" s="1165"/>
      <c r="DX66" s="1165"/>
      <c r="DY66" s="1165"/>
      <c r="DZ66" s="1165"/>
      <c r="EA66" s="1165"/>
      <c r="EB66" s="1165"/>
      <c r="EC66" s="1165"/>
      <c r="ED66" s="1165"/>
      <c r="EE66" s="1165"/>
      <c r="EF66" s="1165"/>
      <c r="EG66" s="1165"/>
      <c r="EH66" s="1165"/>
      <c r="EI66" s="1165"/>
      <c r="EJ66" s="1165"/>
      <c r="EK66" s="1165"/>
      <c r="EL66" s="1165"/>
      <c r="EM66" s="1165"/>
      <c r="EN66" s="1165"/>
      <c r="EO66" s="1165"/>
      <c r="EP66" s="1165"/>
      <c r="EQ66" s="1165"/>
      <c r="ER66" s="1165"/>
      <c r="ES66" s="1165"/>
      <c r="ET66" s="1165"/>
      <c r="EU66" s="1165"/>
      <c r="EV66" s="1165"/>
      <c r="EW66" s="1165"/>
      <c r="EX66" s="1165"/>
      <c r="EY66" s="1165"/>
      <c r="EZ66" s="1165"/>
      <c r="FA66" s="1165"/>
      <c r="FB66" s="1165"/>
      <c r="FC66" s="1165"/>
      <c r="FD66" s="1165"/>
      <c r="FE66" s="1165"/>
      <c r="FF66" s="1165"/>
      <c r="FG66" s="1165"/>
      <c r="FH66" s="1165"/>
      <c r="FI66" s="1165"/>
      <c r="FJ66" s="1165"/>
      <c r="FK66" s="1165"/>
      <c r="FL66" s="1165"/>
      <c r="FM66" s="1165"/>
      <c r="FN66" s="1165"/>
      <c r="FO66" s="1165"/>
      <c r="FP66" s="1165"/>
      <c r="FQ66" s="1165"/>
      <c r="FR66" s="1165"/>
      <c r="FS66" s="1165"/>
      <c r="FT66" s="1165"/>
      <c r="FU66" s="1165"/>
      <c r="FV66" s="1165"/>
      <c r="FW66" s="1165"/>
      <c r="FX66" s="1165"/>
      <c r="FY66" s="1165"/>
      <c r="FZ66" s="1165"/>
      <c r="GA66" s="1165"/>
      <c r="GB66" s="1165"/>
      <c r="GC66" s="1165"/>
      <c r="GD66" s="1165"/>
      <c r="GE66" s="1165"/>
      <c r="GF66" s="1165"/>
      <c r="GG66" s="1165"/>
      <c r="GH66" s="1165"/>
      <c r="GI66" s="1165"/>
      <c r="GJ66" s="1165"/>
      <c r="GK66" s="1165"/>
      <c r="GL66" s="1165"/>
      <c r="GM66" s="1165"/>
      <c r="GN66" s="1165"/>
      <c r="GO66" s="1165"/>
      <c r="GP66" s="1165"/>
      <c r="GQ66" s="1165"/>
      <c r="GR66" s="1165"/>
      <c r="GS66" s="1165"/>
      <c r="GT66" s="1165"/>
      <c r="GU66" s="1165"/>
      <c r="GV66" s="1165"/>
      <c r="GW66" s="1165"/>
      <c r="GX66" s="1165"/>
      <c r="GY66" s="1165"/>
      <c r="GZ66" s="1165"/>
      <c r="HA66" s="1165"/>
      <c r="HB66" s="1165"/>
      <c r="HC66" s="1165"/>
      <c r="HD66" s="1165"/>
      <c r="HE66" s="1165"/>
      <c r="HF66" s="1165"/>
      <c r="HG66" s="1165"/>
      <c r="HH66" s="1165"/>
      <c r="HI66" s="1165"/>
      <c r="HJ66" s="1165"/>
      <c r="HK66" s="1165"/>
      <c r="HL66" s="1165"/>
      <c r="HM66" s="1165"/>
      <c r="HN66" s="1165"/>
      <c r="HO66" s="1165"/>
      <c r="HP66" s="1165"/>
      <c r="HQ66" s="1165"/>
      <c r="HR66" s="1165"/>
      <c r="HS66" s="1165"/>
      <c r="HT66" s="1165"/>
      <c r="HU66" s="1165"/>
      <c r="HV66" s="1165"/>
      <c r="HW66" s="1165"/>
      <c r="HX66" s="1165"/>
      <c r="HY66" s="1165"/>
      <c r="HZ66" s="1165"/>
      <c r="IA66" s="1165"/>
      <c r="IB66" s="1165"/>
      <c r="IC66" s="1165"/>
      <c r="ID66" s="1165"/>
      <c r="IE66" s="1165"/>
      <c r="IF66" s="1165"/>
      <c r="IG66" s="1165"/>
      <c r="IH66" s="1165"/>
      <c r="II66" s="1165"/>
      <c r="IJ66" s="1165"/>
      <c r="IK66" s="1165"/>
    </row>
    <row r="67" spans="1:245" s="102" customFormat="1" ht="12.75" customHeight="1">
      <c r="A67" s="1781" t="s">
        <v>1077</v>
      </c>
      <c r="B67" s="1781"/>
      <c r="C67" s="1781"/>
      <c r="D67" s="1781"/>
      <c r="E67" s="1781"/>
      <c r="F67" s="1781"/>
      <c r="G67" s="1781"/>
      <c r="H67" s="1781"/>
      <c r="I67" s="1781"/>
      <c r="J67" s="1781"/>
      <c r="K67" s="1166"/>
    </row>
  </sheetData>
  <sheetProtection formatCells="0" insertRows="0" deleteRows="0"/>
  <mergeCells count="35">
    <mergeCell ref="L4:M4"/>
    <mergeCell ref="B4:C4"/>
    <mergeCell ref="D4:E4"/>
    <mergeCell ref="F4:G4"/>
    <mergeCell ref="H4:I4"/>
    <mergeCell ref="J4:K4"/>
    <mergeCell ref="B22:C22"/>
    <mergeCell ref="D22:E22"/>
    <mergeCell ref="F22:G22"/>
    <mergeCell ref="H22:I22"/>
    <mergeCell ref="J22:K22"/>
    <mergeCell ref="B37:C37"/>
    <mergeCell ref="D37:E37"/>
    <mergeCell ref="F37:G37"/>
    <mergeCell ref="H37:I37"/>
    <mergeCell ref="J37:K37"/>
    <mergeCell ref="B30:C30"/>
    <mergeCell ref="D30:E30"/>
    <mergeCell ref="F30:G30"/>
    <mergeCell ref="H30:I30"/>
    <mergeCell ref="J30:K30"/>
    <mergeCell ref="B38:C38"/>
    <mergeCell ref="D38:E38"/>
    <mergeCell ref="F38:G38"/>
    <mergeCell ref="H38:I38"/>
    <mergeCell ref="J38:K38"/>
    <mergeCell ref="A65:K65"/>
    <mergeCell ref="A67:J67"/>
    <mergeCell ref="A43:K43"/>
    <mergeCell ref="A45:K45"/>
    <mergeCell ref="A44:K44"/>
    <mergeCell ref="A54:B54"/>
    <mergeCell ref="A56:B56"/>
    <mergeCell ref="A61:B61"/>
    <mergeCell ref="A63:B63"/>
  </mergeCells>
  <pageMargins left="0.86614173228346458" right="0.86614173228346458" top="0.6692913385826772" bottom="0.39370078740157483" header="0.51181102362204722" footer="0"/>
  <pageSetup paperSize="9" scale="92" fitToHeight="0" orientation="portrait" r:id="rId1"/>
  <headerFooter scaleWithDoc="0">
    <oddHeader>&amp;C&amp;8Financial performance&amp;R&amp;8CHAPTER 2 – SEGMENTAL REPORTING&amp;L&amp;"Arial"&amp;8FACTBOOK DNB – 2Q23</oddHeader>
  </headerFooter>
  <rowBreaks count="1" manualBreakCount="1">
    <brk id="45"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3"/>
  <sheetViews>
    <sheetView showGridLines="0" zoomScale="150" zoomScaleNormal="150" workbookViewId="0"/>
  </sheetViews>
  <sheetFormatPr baseColWidth="10" defaultColWidth="8.59765625" defaultRowHeight="13.8"/>
  <cols>
    <col min="1" max="1" width="11.59765625" customWidth="1"/>
    <col min="2" max="2" width="9.09765625" customWidth="1"/>
    <col min="3" max="3" width="13.69921875" customWidth="1"/>
    <col min="4" max="4" width="23.59765625" customWidth="1"/>
    <col min="5" max="5" width="24.59765625" customWidth="1"/>
  </cols>
  <sheetData>
    <row r="1" spans="1:5" s="2" customFormat="1" ht="22.5" customHeight="1">
      <c r="C1" s="345"/>
    </row>
    <row r="2" spans="1:5" s="2" customFormat="1" ht="24.6">
      <c r="A2" s="159" t="s">
        <v>1</v>
      </c>
      <c r="B2" s="159"/>
      <c r="C2" s="160"/>
      <c r="D2" s="346"/>
      <c r="E2" s="346"/>
    </row>
    <row r="3" spans="1:5" s="3" customFormat="1" ht="12" customHeight="1"/>
    <row r="4" spans="1:5" s="4" customFormat="1" ht="15" customHeight="1">
      <c r="A4" s="161" t="s">
        <v>2</v>
      </c>
      <c r="B4" s="161"/>
      <c r="C4" s="162"/>
      <c r="D4" s="347"/>
      <c r="E4" s="347"/>
    </row>
    <row r="5" spans="1:5" s="5" customFormat="1" ht="13.35" customHeight="1">
      <c r="A5" s="348" t="s">
        <v>3</v>
      </c>
      <c r="B5" s="348"/>
      <c r="C5" s="348"/>
      <c r="D5" s="348"/>
      <c r="E5" s="348"/>
    </row>
    <row r="6" spans="1:5" s="5" customFormat="1" ht="13.35" customHeight="1">
      <c r="A6" s="348" t="s">
        <v>4</v>
      </c>
      <c r="B6" s="348"/>
      <c r="C6" s="348"/>
      <c r="D6" s="348"/>
      <c r="E6" s="349"/>
    </row>
    <row r="7" spans="1:5" s="3" customFormat="1" ht="12" customHeight="1">
      <c r="A7" s="350"/>
      <c r="B7" s="350"/>
      <c r="C7" s="350"/>
      <c r="D7" s="350"/>
      <c r="E7" s="350"/>
    </row>
    <row r="8" spans="1:5" s="4" customFormat="1" ht="15" customHeight="1">
      <c r="A8" s="161" t="s">
        <v>5</v>
      </c>
      <c r="B8" s="161"/>
      <c r="C8" s="162"/>
      <c r="D8" s="347"/>
      <c r="E8" s="347"/>
    </row>
    <row r="9" spans="1:5" s="5" customFormat="1" ht="13.35" customHeight="1">
      <c r="A9" s="348" t="s">
        <v>6</v>
      </c>
      <c r="B9" s="348"/>
      <c r="C9" s="348"/>
      <c r="D9" s="348" t="s">
        <v>7</v>
      </c>
      <c r="E9" s="351" t="s">
        <v>8</v>
      </c>
    </row>
    <row r="10" spans="1:5" s="5" customFormat="1" ht="13.35" customHeight="1">
      <c r="A10" s="348" t="s">
        <v>9</v>
      </c>
      <c r="B10" s="348"/>
      <c r="C10" s="348"/>
      <c r="D10" s="348" t="s">
        <v>10</v>
      </c>
      <c r="E10" s="351" t="s">
        <v>11</v>
      </c>
    </row>
    <row r="11" spans="1:5" s="5" customFormat="1" ht="13.35" customHeight="1">
      <c r="A11" s="352" t="s">
        <v>12</v>
      </c>
      <c r="B11" s="352"/>
      <c r="C11" s="352"/>
      <c r="D11" s="348" t="s">
        <v>13</v>
      </c>
      <c r="E11" s="353" t="s">
        <v>14</v>
      </c>
    </row>
    <row r="12" spans="1:5" s="5" customFormat="1" ht="13.35" customHeight="1">
      <c r="A12" s="348" t="s">
        <v>15</v>
      </c>
      <c r="B12" s="348"/>
      <c r="C12" s="348"/>
      <c r="D12" s="348" t="s">
        <v>16</v>
      </c>
      <c r="E12" s="349" t="s">
        <v>17</v>
      </c>
    </row>
    <row r="13" spans="1:5" s="5" customFormat="1" ht="13.35" customHeight="1">
      <c r="A13" s="348" t="s">
        <v>18</v>
      </c>
      <c r="B13" s="348"/>
      <c r="C13" s="348"/>
      <c r="D13" s="348" t="s">
        <v>19</v>
      </c>
      <c r="E13" s="349" t="s">
        <v>20</v>
      </c>
    </row>
    <row r="14" spans="1:5" s="3" customFormat="1" ht="12" customHeight="1">
      <c r="A14" s="350"/>
      <c r="B14" s="350"/>
      <c r="C14" s="350"/>
      <c r="D14" s="350"/>
      <c r="E14" s="350"/>
    </row>
    <row r="15" spans="1:5" s="4" customFormat="1" ht="15" customHeight="1">
      <c r="A15" s="161" t="s">
        <v>21</v>
      </c>
      <c r="B15" s="161"/>
      <c r="C15" s="162"/>
      <c r="D15" s="347"/>
      <c r="E15" s="349"/>
    </row>
    <row r="16" spans="1:5" s="5" customFormat="1" ht="13.35" customHeight="1">
      <c r="A16" s="348" t="s">
        <v>22</v>
      </c>
      <c r="B16" s="348"/>
      <c r="C16" s="348"/>
      <c r="D16" s="348"/>
      <c r="E16" s="349"/>
    </row>
    <row r="17" spans="1:6" s="5" customFormat="1" ht="13.35" customHeight="1">
      <c r="A17" s="348" t="s">
        <v>1621</v>
      </c>
      <c r="B17" s="348"/>
      <c r="C17" s="348"/>
      <c r="D17" s="348"/>
      <c r="E17" s="349"/>
    </row>
    <row r="18" spans="1:6" s="3" customFormat="1" ht="12" customHeight="1">
      <c r="A18" s="350"/>
      <c r="B18" s="350"/>
      <c r="C18" s="350"/>
      <c r="D18" s="350"/>
      <c r="E18" s="350"/>
    </row>
    <row r="19" spans="1:6" s="4" customFormat="1" ht="15" customHeight="1">
      <c r="A19" s="161" t="s">
        <v>23</v>
      </c>
      <c r="B19" s="161"/>
      <c r="C19" s="162"/>
      <c r="D19" s="347"/>
      <c r="E19" s="349"/>
    </row>
    <row r="20" spans="1:6" s="5" customFormat="1" ht="13.35" customHeight="1">
      <c r="A20" s="354" t="s">
        <v>24</v>
      </c>
      <c r="B20" s="354"/>
      <c r="C20" s="348"/>
      <c r="D20" s="348"/>
      <c r="E20" s="349"/>
    </row>
    <row r="21" spans="1:6" s="5" customFormat="1" ht="13.35" customHeight="1">
      <c r="A21" s="348"/>
      <c r="B21" s="348"/>
      <c r="C21" s="348"/>
      <c r="D21" s="348"/>
      <c r="E21" s="349"/>
    </row>
    <row r="22" spans="1:6" s="4" customFormat="1" ht="15" customHeight="1">
      <c r="A22" s="161" t="s">
        <v>25</v>
      </c>
      <c r="B22" s="161"/>
      <c r="C22" s="162"/>
      <c r="D22" s="347"/>
      <c r="E22" s="347"/>
    </row>
    <row r="23" spans="1:6" s="5" customFormat="1" ht="13.35" customHeight="1">
      <c r="A23" s="348" t="s">
        <v>26</v>
      </c>
      <c r="B23" s="348"/>
      <c r="C23" s="348"/>
      <c r="D23" s="348"/>
      <c r="E23" s="349"/>
    </row>
    <row r="24" spans="1:6" s="6" customFormat="1" ht="30" customHeight="1">
      <c r="A24" s="355"/>
      <c r="B24" s="355"/>
      <c r="C24" s="355"/>
      <c r="D24" s="355"/>
      <c r="E24" s="355"/>
    </row>
    <row r="25" spans="1:6" s="7" customFormat="1" ht="24.6">
      <c r="A25" s="163" t="s">
        <v>27</v>
      </c>
      <c r="B25" s="163"/>
      <c r="C25" s="164"/>
      <c r="D25" s="356"/>
      <c r="E25" s="357"/>
    </row>
    <row r="26" spans="1:6" s="6" customFormat="1" ht="9" customHeight="1">
      <c r="A26" s="355"/>
      <c r="B26" s="355"/>
      <c r="C26" s="355"/>
      <c r="D26" s="355"/>
      <c r="E26" s="355"/>
    </row>
    <row r="27" spans="1:6" s="4" customFormat="1" ht="15" customHeight="1">
      <c r="A27" s="1388">
        <v>2023</v>
      </c>
      <c r="B27" s="161"/>
      <c r="C27" s="162"/>
      <c r="D27" s="347"/>
      <c r="E27" s="347"/>
    </row>
    <row r="28" spans="1:6" s="5" customFormat="1" ht="13.35" customHeight="1">
      <c r="A28" s="358" t="s">
        <v>28</v>
      </c>
      <c r="B28" s="348" t="s">
        <v>29</v>
      </c>
      <c r="C28" s="348"/>
      <c r="D28" s="348"/>
      <c r="E28" s="349"/>
      <c r="F28" s="360"/>
    </row>
    <row r="29" spans="1:6" s="5" customFormat="1" ht="13.35" customHeight="1">
      <c r="A29" s="358"/>
      <c r="B29" s="348"/>
      <c r="C29" s="348"/>
      <c r="D29" s="348"/>
      <c r="E29" s="349"/>
      <c r="F29" s="360"/>
    </row>
    <row r="30" spans="1:6" s="4" customFormat="1" ht="15" customHeight="1">
      <c r="A30" s="1388">
        <v>2024</v>
      </c>
      <c r="B30" s="161"/>
      <c r="C30" s="162"/>
      <c r="D30" s="347"/>
      <c r="E30" s="347"/>
    </row>
    <row r="31" spans="1:6" s="8" customFormat="1" ht="13.35" customHeight="1">
      <c r="A31" s="358" t="s">
        <v>30</v>
      </c>
      <c r="B31" s="348" t="s">
        <v>31</v>
      </c>
      <c r="C31" s="348"/>
      <c r="D31" s="359"/>
      <c r="E31" s="359"/>
    </row>
    <row r="32" spans="1:6" s="8" customFormat="1" ht="13.35" customHeight="1">
      <c r="A32" s="358" t="s">
        <v>32</v>
      </c>
      <c r="B32" s="348" t="s">
        <v>33</v>
      </c>
      <c r="C32" s="348"/>
      <c r="D32" s="359"/>
      <c r="E32" s="359"/>
    </row>
    <row r="33" spans="1:6" s="8" customFormat="1" ht="13.35" customHeight="1">
      <c r="A33" s="358" t="s">
        <v>34</v>
      </c>
      <c r="B33" s="348" t="s">
        <v>35</v>
      </c>
      <c r="C33" s="348"/>
      <c r="D33" s="359"/>
      <c r="E33" s="359"/>
    </row>
    <row r="34" spans="1:6" s="8" customFormat="1" ht="13.35" customHeight="1">
      <c r="A34" s="358" t="s">
        <v>36</v>
      </c>
      <c r="B34" s="348" t="s">
        <v>37</v>
      </c>
      <c r="C34" s="348"/>
      <c r="D34" s="359"/>
      <c r="E34" s="359"/>
    </row>
    <row r="35" spans="1:6" s="8" customFormat="1" ht="13.35" customHeight="1">
      <c r="A35" s="358" t="s">
        <v>38</v>
      </c>
      <c r="B35" s="348" t="s">
        <v>39</v>
      </c>
      <c r="C35" s="348"/>
      <c r="D35" s="359"/>
      <c r="E35" s="359"/>
    </row>
    <row r="36" spans="1:6" s="8" customFormat="1" ht="13.35" customHeight="1">
      <c r="A36" s="358" t="s">
        <v>40</v>
      </c>
      <c r="B36" s="348" t="s">
        <v>41</v>
      </c>
      <c r="C36" s="348"/>
      <c r="D36" s="359"/>
      <c r="E36" s="359"/>
    </row>
    <row r="37" spans="1:6" s="8" customFormat="1" ht="13.35" customHeight="1">
      <c r="A37" s="358" t="s">
        <v>42</v>
      </c>
      <c r="B37" s="348" t="s">
        <v>43</v>
      </c>
      <c r="C37" s="348"/>
      <c r="D37" s="359"/>
      <c r="E37" s="359"/>
    </row>
    <row r="38" spans="1:6" s="5" customFormat="1" ht="13.35" customHeight="1">
      <c r="A38" s="358" t="s">
        <v>44</v>
      </c>
      <c r="B38" s="348" t="s">
        <v>45</v>
      </c>
      <c r="C38" s="348"/>
      <c r="D38" s="348"/>
      <c r="E38" s="349"/>
      <c r="F38" s="360"/>
    </row>
    <row r="39" spans="1:6" s="6" customFormat="1" ht="21" customHeight="1">
      <c r="A39" s="1780" t="s">
        <v>46</v>
      </c>
      <c r="B39" s="1780"/>
      <c r="C39" s="1780"/>
      <c r="D39" s="1780"/>
      <c r="E39" s="1780"/>
    </row>
    <row r="40" spans="1:6">
      <c r="A40" s="358"/>
    </row>
    <row r="43" spans="1:6">
      <c r="A43" t="s">
        <v>0</v>
      </c>
    </row>
  </sheetData>
  <sheetProtection formatCells="0" insertRows="0" deleteRows="0"/>
  <mergeCells count="1">
    <mergeCell ref="A39:E39"/>
  </mergeCells>
  <pageMargins left="0.86614173228346458" right="0.86614173228346458" top="0.6692913385826772" bottom="0.39370078740157483" header="0.51181102362204722" footer="0"/>
  <pageSetup paperSize="9" scale="92"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22860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7"/>
      <c r="B1" s="991"/>
      <c r="C1" s="991"/>
      <c r="D1" s="991"/>
      <c r="E1" s="991"/>
      <c r="F1" s="991"/>
      <c r="G1" s="991"/>
      <c r="H1" s="991"/>
      <c r="I1" s="991"/>
      <c r="J1" s="991"/>
    </row>
    <row r="2" spans="1:10" s="3" customFormat="1" ht="18.75" customHeight="1">
      <c r="A2" s="971" t="s">
        <v>1078</v>
      </c>
      <c r="B2" s="350"/>
      <c r="C2" s="350"/>
      <c r="D2" s="350"/>
      <c r="E2" s="350"/>
      <c r="F2" s="350"/>
      <c r="G2" s="350"/>
      <c r="H2" s="350"/>
      <c r="I2" s="350"/>
      <c r="J2" s="350"/>
    </row>
    <row r="3" spans="1:10" s="3" customFormat="1" ht="12" customHeight="1">
      <c r="A3" s="350"/>
      <c r="B3" s="350"/>
      <c r="C3" s="350"/>
      <c r="D3" s="350"/>
      <c r="E3" s="350"/>
      <c r="F3" s="350"/>
      <c r="G3" s="350"/>
      <c r="H3" s="350"/>
      <c r="I3" s="350"/>
      <c r="J3" s="350"/>
    </row>
    <row r="4" spans="1:10" s="103" customFormat="1" ht="23.25" customHeight="1">
      <c r="A4" s="1167"/>
      <c r="B4" s="1167"/>
      <c r="C4" s="1167"/>
      <c r="D4" s="1167"/>
      <c r="E4" s="1167"/>
      <c r="F4" s="1167"/>
      <c r="G4" s="1167"/>
      <c r="H4" s="1167"/>
      <c r="I4" s="1167"/>
      <c r="J4" s="1167"/>
    </row>
    <row r="5" spans="1:10" s="23" customFormat="1" ht="119.25" customHeight="1">
      <c r="A5" s="444"/>
      <c r="B5" s="444"/>
      <c r="C5" s="444"/>
      <c r="D5" s="444"/>
      <c r="E5" s="444"/>
      <c r="F5" s="444"/>
      <c r="G5" s="444"/>
      <c r="H5" s="444"/>
      <c r="I5" s="444"/>
      <c r="J5" s="444"/>
    </row>
    <row r="6" spans="1:10" s="70" customFormat="1" ht="12.75" customHeight="1">
      <c r="A6" s="1935" t="s">
        <v>1079</v>
      </c>
      <c r="B6" s="1935"/>
      <c r="C6" s="1935"/>
      <c r="D6" s="1935"/>
      <c r="E6" s="1935"/>
      <c r="F6" s="1935"/>
      <c r="G6" s="1935"/>
      <c r="H6" s="1935"/>
      <c r="I6" s="1935"/>
      <c r="J6" s="1935"/>
    </row>
    <row r="7" spans="1:10" s="104" customFormat="1" ht="12.75" customHeight="1">
      <c r="A7" s="989" t="s">
        <v>1080</v>
      </c>
      <c r="B7" s="1168"/>
      <c r="C7" s="1168"/>
      <c r="D7" s="1168"/>
      <c r="E7" s="1168"/>
      <c r="F7" s="1168"/>
      <c r="G7" s="1168"/>
      <c r="H7" s="1168"/>
      <c r="I7" s="1168"/>
      <c r="J7" s="1168"/>
    </row>
    <row r="8" spans="1:10" s="68" customFormat="1" ht="22.5" customHeight="1">
      <c r="A8" s="189"/>
      <c r="B8" s="1169"/>
      <c r="C8" s="1169"/>
      <c r="D8" s="1169"/>
      <c r="E8" s="1169"/>
      <c r="F8" s="1169"/>
      <c r="G8" s="1169"/>
      <c r="H8" s="1169"/>
      <c r="I8" s="1169"/>
      <c r="J8" s="1169"/>
    </row>
    <row r="9" spans="1:10" s="3" customFormat="1" ht="18.75" customHeight="1">
      <c r="A9" s="971" t="s">
        <v>1081</v>
      </c>
      <c r="B9" s="350"/>
      <c r="C9" s="350"/>
      <c r="D9" s="350"/>
      <c r="E9" s="350"/>
      <c r="F9" s="350"/>
      <c r="G9" s="350"/>
      <c r="H9" s="350"/>
      <c r="I9" s="350"/>
      <c r="J9" s="350"/>
    </row>
    <row r="10" spans="1:10" s="3" customFormat="1" ht="12" customHeight="1">
      <c r="A10" s="350"/>
      <c r="B10" s="350"/>
      <c r="C10" s="350"/>
      <c r="D10" s="350"/>
      <c r="E10" s="350"/>
      <c r="F10" s="350"/>
      <c r="G10" s="350"/>
      <c r="H10" s="350"/>
      <c r="I10" s="350"/>
      <c r="J10" s="350"/>
    </row>
    <row r="11" spans="1:10" s="4" customFormat="1" ht="15" customHeight="1">
      <c r="A11" s="211" t="s">
        <v>1082</v>
      </c>
      <c r="B11" s="347"/>
      <c r="C11" s="347"/>
      <c r="D11" s="347"/>
      <c r="E11" s="347"/>
      <c r="F11" s="347"/>
      <c r="G11" s="347"/>
      <c r="H11" s="347"/>
      <c r="I11" s="347"/>
      <c r="J11" s="347"/>
    </row>
    <row r="12" spans="1:10" s="105" customFormat="1" ht="11.1" customHeight="1">
      <c r="A12" s="212"/>
      <c r="B12" s="1561" t="s">
        <v>1083</v>
      </c>
      <c r="C12" s="1562" t="s">
        <v>296</v>
      </c>
      <c r="D12" s="1562" t="s">
        <v>297</v>
      </c>
      <c r="E12" s="1562" t="s">
        <v>298</v>
      </c>
      <c r="F12" s="1562" t="s">
        <v>295</v>
      </c>
      <c r="G12" s="1562" t="s">
        <v>296</v>
      </c>
      <c r="H12" s="1562" t="s">
        <v>297</v>
      </c>
      <c r="I12" s="1562" t="s">
        <v>298</v>
      </c>
      <c r="J12" s="1562" t="s">
        <v>295</v>
      </c>
    </row>
    <row r="13" spans="1:10" s="105" customFormat="1" ht="11.1" customHeight="1">
      <c r="A13" s="191" t="s">
        <v>441</v>
      </c>
      <c r="B13" s="1170" t="s">
        <v>1063</v>
      </c>
      <c r="C13" s="1171" t="s">
        <v>1063</v>
      </c>
      <c r="D13" s="1171">
        <v>2022</v>
      </c>
      <c r="E13" s="1172">
        <v>2022</v>
      </c>
      <c r="F13" s="1172">
        <v>2022</v>
      </c>
      <c r="G13" s="1172">
        <v>2022</v>
      </c>
      <c r="H13" s="1172">
        <v>2021</v>
      </c>
      <c r="I13" s="1172">
        <v>2021</v>
      </c>
      <c r="J13" s="1172">
        <v>2021</v>
      </c>
    </row>
    <row r="14" spans="1:10" s="105" customFormat="1" ht="12" customHeight="1">
      <c r="A14" s="674" t="s">
        <v>1084</v>
      </c>
      <c r="B14" s="1563">
        <v>23.94</v>
      </c>
      <c r="C14" s="1564">
        <v>24.02</v>
      </c>
      <c r="D14" s="1564">
        <v>24.16</v>
      </c>
      <c r="E14" s="1564">
        <v>24.15</v>
      </c>
      <c r="F14" s="1564">
        <v>24.2</v>
      </c>
      <c r="G14" s="1564">
        <v>22.05</v>
      </c>
      <c r="H14" s="1564">
        <v>22.4</v>
      </c>
      <c r="I14" s="1564">
        <v>22.67</v>
      </c>
      <c r="J14" s="1564">
        <v>22.79</v>
      </c>
    </row>
    <row r="15" spans="1:10" s="105" customFormat="1" ht="12" customHeight="1">
      <c r="A15" s="1173" t="s">
        <v>1085</v>
      </c>
      <c r="B15" s="1174">
        <v>31.4</v>
      </c>
      <c r="C15" s="1175">
        <v>31.5</v>
      </c>
      <c r="D15" s="1175">
        <v>31.8</v>
      </c>
      <c r="E15" s="1175">
        <v>32</v>
      </c>
      <c r="F15" s="1175">
        <v>32.200000000000003</v>
      </c>
      <c r="G15" s="1175">
        <v>28.3</v>
      </c>
      <c r="H15" s="1175">
        <v>28.7</v>
      </c>
      <c r="I15" s="1175">
        <v>28.8</v>
      </c>
      <c r="J15" s="1175">
        <v>28.8</v>
      </c>
    </row>
    <row r="16" spans="1:10" s="90" customFormat="1" ht="12" customHeight="1">
      <c r="A16" s="992"/>
      <c r="B16" s="992"/>
      <c r="C16" s="992"/>
      <c r="D16" s="992"/>
      <c r="E16" s="992"/>
      <c r="F16" s="992"/>
      <c r="G16" s="992"/>
      <c r="H16" s="992"/>
      <c r="I16" s="992"/>
      <c r="J16" s="992"/>
    </row>
    <row r="17" spans="1:10" s="4" customFormat="1" ht="15" customHeight="1">
      <c r="A17" s="211" t="s">
        <v>430</v>
      </c>
      <c r="B17" s="347"/>
      <c r="C17" s="347"/>
      <c r="D17" s="347"/>
      <c r="E17" s="347"/>
      <c r="F17" s="347"/>
      <c r="G17" s="347"/>
      <c r="H17" s="347"/>
      <c r="I17" s="347"/>
      <c r="J17" s="347"/>
    </row>
    <row r="18" spans="1:10" s="105" customFormat="1" ht="11.1" customHeight="1">
      <c r="A18" s="212"/>
      <c r="B18" s="1561" t="s">
        <v>1083</v>
      </c>
      <c r="C18" s="1562" t="s">
        <v>296</v>
      </c>
      <c r="D18" s="1562" t="s">
        <v>297</v>
      </c>
      <c r="E18" s="1562" t="s">
        <v>298</v>
      </c>
      <c r="F18" s="1562" t="s">
        <v>295</v>
      </c>
      <c r="G18" s="1562" t="s">
        <v>296</v>
      </c>
      <c r="H18" s="1562" t="s">
        <v>297</v>
      </c>
      <c r="I18" s="1562" t="s">
        <v>298</v>
      </c>
      <c r="J18" s="1562" t="s">
        <v>295</v>
      </c>
    </row>
    <row r="19" spans="1:10" s="105" customFormat="1" ht="11.1" customHeight="1">
      <c r="A19" s="191" t="s">
        <v>441</v>
      </c>
      <c r="B19" s="1170" t="s">
        <v>1063</v>
      </c>
      <c r="C19" s="1171" t="s">
        <v>1063</v>
      </c>
      <c r="D19" s="1171">
        <v>2022</v>
      </c>
      <c r="E19" s="1172">
        <v>2022</v>
      </c>
      <c r="F19" s="1172">
        <v>2022</v>
      </c>
      <c r="G19" s="1172">
        <v>2022</v>
      </c>
      <c r="H19" s="1172">
        <v>2021</v>
      </c>
      <c r="I19" s="1172">
        <v>2021</v>
      </c>
      <c r="J19" s="1172">
        <v>2021</v>
      </c>
    </row>
    <row r="20" spans="1:10" s="105" customFormat="1" ht="12" customHeight="1">
      <c r="A20" s="674" t="s">
        <v>1086</v>
      </c>
      <c r="B20" s="1563">
        <v>12.52</v>
      </c>
      <c r="C20" s="1564">
        <v>12.41</v>
      </c>
      <c r="D20" s="1564">
        <v>12.26</v>
      </c>
      <c r="E20" s="1564">
        <v>11.65</v>
      </c>
      <c r="F20" s="1564">
        <v>11.66</v>
      </c>
      <c r="G20" s="1564">
        <v>11.13</v>
      </c>
      <c r="H20" s="1564">
        <v>10.84</v>
      </c>
      <c r="I20" s="1564">
        <v>10.78</v>
      </c>
      <c r="J20" s="1564">
        <v>10.74</v>
      </c>
    </row>
    <row r="21" spans="1:10" s="105" customFormat="1" ht="12" customHeight="1">
      <c r="A21" s="1173" t="s">
        <v>1087</v>
      </c>
      <c r="B21" s="1174">
        <v>36.299999999999997</v>
      </c>
      <c r="C21" s="1175">
        <v>37.5</v>
      </c>
      <c r="D21" s="1175">
        <v>37.4</v>
      </c>
      <c r="E21" s="1175">
        <v>38.1</v>
      </c>
      <c r="F21" s="1175">
        <v>36.700000000000003</v>
      </c>
      <c r="G21" s="1175">
        <v>36</v>
      </c>
      <c r="H21" s="1175">
        <v>36.6</v>
      </c>
      <c r="I21" s="1175">
        <v>36.6</v>
      </c>
      <c r="J21" s="1175">
        <v>35.9</v>
      </c>
    </row>
    <row r="22" spans="1:10" s="23" customFormat="1" ht="7.5" customHeight="1">
      <c r="A22" s="444"/>
      <c r="B22" s="444"/>
      <c r="C22" s="444"/>
      <c r="D22" s="444"/>
      <c r="E22" s="444"/>
      <c r="F22" s="444"/>
      <c r="G22" s="444"/>
      <c r="H22" s="444"/>
      <c r="I22" s="444"/>
      <c r="J22" s="444"/>
    </row>
    <row r="23" spans="1:10" s="70" customFormat="1" ht="12.75" customHeight="1">
      <c r="A23" s="1895" t="s">
        <v>1088</v>
      </c>
      <c r="B23" s="1895"/>
      <c r="C23" s="1895"/>
      <c r="D23" s="1895"/>
      <c r="E23" s="1895"/>
      <c r="F23" s="1895"/>
      <c r="G23" s="1895"/>
      <c r="H23" s="1895"/>
      <c r="I23" s="1895"/>
      <c r="J23" s="1895"/>
    </row>
    <row r="24" spans="1:10" s="23" customFormat="1" ht="7.5" customHeight="1">
      <c r="A24" s="444"/>
      <c r="B24" s="444"/>
      <c r="C24" s="444"/>
      <c r="D24" s="444"/>
      <c r="E24" s="444"/>
      <c r="F24" s="444"/>
      <c r="G24" s="444"/>
      <c r="H24" s="444"/>
      <c r="I24" s="444"/>
      <c r="J24" s="444"/>
    </row>
    <row r="25" spans="1:10" s="70" customFormat="1" ht="19.5" customHeight="1">
      <c r="A25" s="1924" t="s">
        <v>1089</v>
      </c>
      <c r="B25" s="1924"/>
      <c r="C25" s="1924"/>
      <c r="D25" s="1924"/>
      <c r="E25" s="1924"/>
      <c r="F25" s="1924"/>
      <c r="G25" s="1924"/>
      <c r="H25" s="1924"/>
      <c r="I25" s="1924"/>
      <c r="J25" s="1924"/>
    </row>
    <row r="26" spans="1:10" s="70" customFormat="1" ht="19.5" customHeight="1">
      <c r="A26" s="1924" t="s">
        <v>1090</v>
      </c>
      <c r="B26" s="1924"/>
      <c r="C26" s="1924"/>
      <c r="D26" s="1924"/>
      <c r="E26" s="1924"/>
      <c r="F26" s="1924"/>
      <c r="G26" s="1924"/>
      <c r="H26" s="1924"/>
      <c r="I26" s="1924"/>
      <c r="J26" s="1924"/>
    </row>
    <row r="27" spans="1:10" s="70" customFormat="1" ht="12.75" customHeight="1">
      <c r="A27" s="1924" t="s">
        <v>1091</v>
      </c>
      <c r="B27" s="1924"/>
      <c r="C27" s="1924"/>
      <c r="D27" s="1924"/>
      <c r="E27" s="1924"/>
      <c r="F27" s="1924"/>
      <c r="G27" s="1924"/>
      <c r="H27" s="1924"/>
      <c r="I27" s="1924"/>
      <c r="J27" s="1924"/>
    </row>
    <row r="28" spans="1:10" s="70" customFormat="1" ht="30" customHeight="1">
      <c r="A28" s="1924" t="s">
        <v>1092</v>
      </c>
      <c r="B28" s="1924"/>
      <c r="C28" s="1924"/>
      <c r="D28" s="1924"/>
      <c r="E28" s="1924"/>
      <c r="F28" s="1924"/>
      <c r="G28" s="1924"/>
      <c r="H28" s="1924"/>
      <c r="I28" s="1924"/>
      <c r="J28" s="1924"/>
    </row>
    <row r="29" spans="1:10" s="70" customFormat="1" ht="12.75" customHeight="1">
      <c r="A29" s="1924" t="s">
        <v>1093</v>
      </c>
      <c r="B29" s="1924"/>
      <c r="C29" s="1924"/>
      <c r="D29" s="1924"/>
      <c r="E29" s="1924"/>
      <c r="F29" s="1924"/>
      <c r="G29" s="1924"/>
      <c r="H29" s="1924"/>
      <c r="I29" s="1924"/>
      <c r="J29" s="1924"/>
    </row>
    <row r="30" spans="1:10" s="23" customFormat="1" ht="7.5" customHeight="1">
      <c r="A30" s="444"/>
      <c r="B30" s="444"/>
      <c r="C30" s="444"/>
      <c r="D30" s="444"/>
      <c r="E30" s="444"/>
      <c r="F30" s="444"/>
      <c r="G30" s="444"/>
      <c r="H30" s="444"/>
      <c r="I30" s="444"/>
      <c r="J30" s="444"/>
    </row>
    <row r="31" spans="1:10" s="104" customFormat="1" ht="12.75" customHeight="1">
      <c r="A31" s="989" t="s">
        <v>1094</v>
      </c>
      <c r="B31" s="1168"/>
      <c r="C31" s="1168"/>
      <c r="D31" s="1168"/>
      <c r="E31" s="1168"/>
      <c r="F31" s="1168"/>
      <c r="G31" s="1168"/>
      <c r="H31" s="1168"/>
      <c r="I31" s="1168"/>
      <c r="J31" s="1168"/>
    </row>
    <row r="32" spans="1:10" s="68" customFormat="1" ht="22.5" customHeight="1">
      <c r="A32" s="187"/>
      <c r="B32" s="991"/>
      <c r="C32" s="991"/>
      <c r="D32" s="991"/>
      <c r="E32" s="991"/>
      <c r="F32" s="991"/>
      <c r="G32" s="991"/>
      <c r="H32" s="991"/>
      <c r="I32" s="991"/>
      <c r="J32" s="991"/>
    </row>
    <row r="33" spans="1:11" s="3" customFormat="1" ht="18.75" customHeight="1">
      <c r="A33" s="971" t="s">
        <v>1095</v>
      </c>
      <c r="B33" s="350"/>
      <c r="C33" s="350"/>
      <c r="D33" s="350"/>
      <c r="E33" s="350"/>
      <c r="F33" s="350"/>
      <c r="G33" s="350"/>
      <c r="H33" s="350"/>
      <c r="I33" s="350"/>
      <c r="J33" s="350"/>
    </row>
    <row r="34" spans="1:11" s="90" customFormat="1" ht="12" customHeight="1">
      <c r="A34" s="992"/>
      <c r="B34" s="992"/>
      <c r="C34" s="992"/>
      <c r="D34" s="992"/>
      <c r="E34" s="992"/>
      <c r="F34" s="992"/>
      <c r="G34" s="992"/>
      <c r="H34" s="992"/>
      <c r="I34" s="992"/>
      <c r="J34" s="992"/>
    </row>
    <row r="35" spans="1:11" s="105" customFormat="1" ht="11.1" customHeight="1">
      <c r="A35" s="212"/>
      <c r="B35" s="1561" t="s">
        <v>296</v>
      </c>
      <c r="C35" s="1562" t="s">
        <v>297</v>
      </c>
      <c r="D35" s="1562" t="s">
        <v>298</v>
      </c>
      <c r="E35" s="1562" t="s">
        <v>295</v>
      </c>
      <c r="F35" s="1562" t="s">
        <v>296</v>
      </c>
      <c r="G35" s="1562" t="s">
        <v>297</v>
      </c>
      <c r="H35" s="1562" t="s">
        <v>298</v>
      </c>
      <c r="I35" s="1562" t="s">
        <v>295</v>
      </c>
      <c r="J35" s="1562" t="s">
        <v>296</v>
      </c>
      <c r="K35" s="90"/>
    </row>
    <row r="36" spans="1:11" s="105" customFormat="1" ht="11.1" customHeight="1">
      <c r="A36" s="191" t="s">
        <v>441</v>
      </c>
      <c r="B36" s="1170" t="s">
        <v>1063</v>
      </c>
      <c r="C36" s="1171" t="s">
        <v>1034</v>
      </c>
      <c r="D36" s="1171">
        <v>2022</v>
      </c>
      <c r="E36" s="1171">
        <v>2022</v>
      </c>
      <c r="F36" s="1171">
        <v>2022</v>
      </c>
      <c r="G36" s="1171">
        <v>2021</v>
      </c>
      <c r="H36" s="1171">
        <v>2021</v>
      </c>
      <c r="I36" s="1171" t="s">
        <v>1096</v>
      </c>
      <c r="J36" s="1172">
        <v>2021</v>
      </c>
      <c r="K36" s="90"/>
    </row>
    <row r="37" spans="1:11" s="105" customFormat="1" ht="21" customHeight="1">
      <c r="A37" s="1176" t="s">
        <v>1097</v>
      </c>
      <c r="B37" s="1565">
        <v>18.354166094027399</v>
      </c>
      <c r="C37" s="1566">
        <v>18.3225816332397</v>
      </c>
      <c r="D37" s="1566">
        <v>18.557018453986501</v>
      </c>
      <c r="E37" s="1566">
        <v>18.255731585500499</v>
      </c>
      <c r="F37" s="1566">
        <v>18.7995834573575</v>
      </c>
      <c r="G37" s="1566">
        <v>19.360913566267001</v>
      </c>
      <c r="H37" s="1566">
        <v>19.687516777332199</v>
      </c>
      <c r="I37" s="1566">
        <v>19.8</v>
      </c>
      <c r="J37" s="1566">
        <v>20.2</v>
      </c>
      <c r="K37" s="90"/>
    </row>
    <row r="38" spans="1:11" s="105" customFormat="1" ht="12" customHeight="1">
      <c r="A38" s="937" t="s">
        <v>1098</v>
      </c>
      <c r="B38" s="1177">
        <v>40.250705484110497</v>
      </c>
      <c r="C38" s="1178">
        <v>40.412658789949901</v>
      </c>
      <c r="D38" s="1178">
        <v>40.380157716878102</v>
      </c>
      <c r="E38" s="1178">
        <v>40.335042676077997</v>
      </c>
      <c r="F38" s="1178">
        <v>40.327215771178103</v>
      </c>
      <c r="G38" s="1178">
        <v>40.354339849680898</v>
      </c>
      <c r="H38" s="1178">
        <v>40.800753557758497</v>
      </c>
      <c r="I38" s="1178">
        <v>40.700000000000003</v>
      </c>
      <c r="J38" s="1178">
        <v>41.1</v>
      </c>
      <c r="K38" s="90"/>
    </row>
    <row r="39" spans="1:11" s="105" customFormat="1" ht="12" customHeight="1">
      <c r="A39" s="937" t="s">
        <v>1099</v>
      </c>
      <c r="B39" s="1177">
        <v>29.588369960531001</v>
      </c>
      <c r="C39" s="1178">
        <v>29.920262490416999</v>
      </c>
      <c r="D39" s="1178">
        <v>29.5699950833895</v>
      </c>
      <c r="E39" s="1178">
        <v>29.696520390162298</v>
      </c>
      <c r="F39" s="1178">
        <v>29.550845152487899</v>
      </c>
      <c r="G39" s="1178">
        <v>29.282210435981</v>
      </c>
      <c r="H39" s="1178">
        <v>29.303129444573401</v>
      </c>
      <c r="I39" s="1178">
        <v>29.3</v>
      </c>
      <c r="J39" s="1178">
        <v>29.2</v>
      </c>
      <c r="K39" s="90"/>
    </row>
    <row r="40" spans="1:11" s="105" customFormat="1" ht="12" customHeight="1">
      <c r="A40" s="679" t="s">
        <v>1100</v>
      </c>
      <c r="B40" s="1179">
        <v>26.888756168614901</v>
      </c>
      <c r="C40" s="1180">
        <v>27.603761466769001</v>
      </c>
      <c r="D40" s="1180">
        <v>28.729767748786099</v>
      </c>
      <c r="E40" s="1180">
        <v>28.9106086226058</v>
      </c>
      <c r="F40" s="1180">
        <v>28.617534568465601</v>
      </c>
      <c r="G40" s="1180">
        <v>28.3541128802174</v>
      </c>
      <c r="H40" s="1180">
        <v>29.729293795854201</v>
      </c>
      <c r="I40" s="1180">
        <v>30.7</v>
      </c>
      <c r="J40" s="1180">
        <v>32.1</v>
      </c>
      <c r="K40" s="90"/>
    </row>
    <row r="41" spans="1:11" s="23" customFormat="1" ht="11.25" customHeight="1">
      <c r="A41" s="444"/>
      <c r="B41" s="444"/>
      <c r="C41" s="444"/>
      <c r="D41" s="444"/>
      <c r="E41" s="444"/>
      <c r="F41" s="444"/>
      <c r="G41" s="444"/>
      <c r="H41" s="444"/>
      <c r="I41" s="444"/>
      <c r="J41" s="444"/>
    </row>
    <row r="42" spans="1:11" s="70" customFormat="1" ht="19.5" customHeight="1">
      <c r="A42" s="1934" t="s">
        <v>1101</v>
      </c>
      <c r="B42" s="1934"/>
      <c r="C42" s="1934"/>
      <c r="D42" s="1934"/>
      <c r="E42" s="1934"/>
      <c r="F42" s="1934"/>
      <c r="G42" s="1934"/>
      <c r="H42" s="1934"/>
      <c r="I42" s="1934"/>
      <c r="J42" s="1934"/>
    </row>
    <row r="43" spans="1:11" s="104" customFormat="1" ht="12.75" customHeight="1">
      <c r="A43" s="989" t="s">
        <v>1102</v>
      </c>
      <c r="B43" s="1168"/>
      <c r="C43" s="1168"/>
      <c r="D43" s="1168"/>
      <c r="E43" s="1168"/>
      <c r="F43" s="1168"/>
      <c r="G43" s="1168"/>
      <c r="H43" s="1168"/>
      <c r="I43" s="1168"/>
      <c r="J43" s="1168"/>
    </row>
    <row r="44" spans="1:11" s="68" customFormat="1" ht="22.5" customHeight="1">
      <c r="A44" s="196"/>
      <c r="B44" s="1169"/>
      <c r="C44" s="1169"/>
      <c r="D44" s="1169"/>
      <c r="E44" s="1169"/>
      <c r="F44" s="1169"/>
      <c r="G44" s="1169"/>
      <c r="H44" s="1169"/>
      <c r="I44" s="1169"/>
      <c r="J44" s="1169"/>
    </row>
    <row r="45" spans="1:11" s="3" customFormat="1" ht="18.75" customHeight="1">
      <c r="A45" s="971" t="s">
        <v>1103</v>
      </c>
      <c r="B45" s="350"/>
      <c r="C45" s="350"/>
      <c r="D45" s="350"/>
      <c r="E45" s="350"/>
      <c r="F45" s="350"/>
      <c r="G45" s="350"/>
      <c r="H45" s="350"/>
      <c r="I45" s="350"/>
      <c r="J45" s="350"/>
    </row>
    <row r="46" spans="1:11" s="90" customFormat="1" ht="12" customHeight="1">
      <c r="A46" s="992"/>
      <c r="B46" s="992"/>
      <c r="C46" s="992"/>
      <c r="D46" s="992"/>
      <c r="E46" s="992"/>
      <c r="F46" s="992"/>
      <c r="G46" s="992"/>
      <c r="H46" s="992"/>
      <c r="I46" s="992"/>
      <c r="J46" s="992"/>
    </row>
    <row r="47" spans="1:11" s="105" customFormat="1" ht="11.1" customHeight="1">
      <c r="A47" s="212"/>
      <c r="B47" s="1561" t="s">
        <v>1083</v>
      </c>
      <c r="C47" s="1562" t="s">
        <v>296</v>
      </c>
      <c r="D47" s="1562" t="s">
        <v>297</v>
      </c>
      <c r="E47" s="1562" t="s">
        <v>298</v>
      </c>
      <c r="F47" s="1562" t="s">
        <v>295</v>
      </c>
      <c r="G47" s="1562" t="s">
        <v>296</v>
      </c>
      <c r="H47" s="1562" t="s">
        <v>297</v>
      </c>
      <c r="I47" s="1562" t="s">
        <v>298</v>
      </c>
      <c r="J47" s="1562" t="s">
        <v>295</v>
      </c>
    </row>
    <row r="48" spans="1:11" s="105" customFormat="1" ht="11.1" customHeight="1">
      <c r="A48" s="191" t="s">
        <v>441</v>
      </c>
      <c r="B48" s="1170" t="s">
        <v>1063</v>
      </c>
      <c r="C48" s="1171" t="s">
        <v>1063</v>
      </c>
      <c r="D48" s="1171">
        <v>2022</v>
      </c>
      <c r="E48" s="1171">
        <v>2022</v>
      </c>
      <c r="F48" s="1171">
        <v>2022</v>
      </c>
      <c r="G48" s="1171">
        <v>2022</v>
      </c>
      <c r="H48" s="1171" t="s">
        <v>1096</v>
      </c>
      <c r="I48" s="1171" t="s">
        <v>1096</v>
      </c>
      <c r="J48" s="1171" t="s">
        <v>1096</v>
      </c>
    </row>
    <row r="49" spans="1:10" s="105" customFormat="1" ht="12" customHeight="1">
      <c r="A49" s="1567" t="s">
        <v>1104</v>
      </c>
      <c r="B49" s="1181">
        <v>35.492346663430432</v>
      </c>
      <c r="C49" s="1182">
        <v>34.554379599009657</v>
      </c>
      <c r="D49" s="1182">
        <v>35.080083703247901</v>
      </c>
      <c r="E49" s="1182">
        <v>35.526793912065465</v>
      </c>
      <c r="F49" s="1182">
        <v>35.60564357892801</v>
      </c>
      <c r="G49" s="1182">
        <v>34.258304807156996</v>
      </c>
      <c r="H49" s="1182">
        <v>34.5</v>
      </c>
      <c r="I49" s="1182">
        <v>35.324115232647571</v>
      </c>
      <c r="J49" s="1182">
        <v>35.852391361726539</v>
      </c>
    </row>
    <row r="50" spans="1:10" s="105" customFormat="1" ht="12" customHeight="1">
      <c r="A50" s="673" t="s">
        <v>1105</v>
      </c>
      <c r="B50" s="1181">
        <v>41.076069994983698</v>
      </c>
      <c r="C50" s="1182">
        <v>41.064977826663593</v>
      </c>
      <c r="D50" s="1182">
        <v>41.119822390062993</v>
      </c>
      <c r="E50" s="1182">
        <v>40.936493519394233</v>
      </c>
      <c r="F50" s="1182">
        <v>41.029564158617255</v>
      </c>
      <c r="G50" s="1182">
        <v>40.503085042473778</v>
      </c>
      <c r="H50" s="1182">
        <v>40.5</v>
      </c>
      <c r="I50" s="1182">
        <v>40.405804911317283</v>
      </c>
      <c r="J50" s="1182">
        <v>39.27941749653381</v>
      </c>
    </row>
    <row r="51" spans="1:10" s="105" customFormat="1" ht="12" customHeight="1">
      <c r="A51" s="673" t="s">
        <v>1106</v>
      </c>
      <c r="B51" s="1181">
        <v>48.664441025284916</v>
      </c>
      <c r="C51" s="1182">
        <v>48.544313237469396</v>
      </c>
      <c r="D51" s="1182">
        <v>50.799119095127864</v>
      </c>
      <c r="E51" s="1182">
        <v>48.9032725999528</v>
      </c>
      <c r="F51" s="1182">
        <v>49.816159880790764</v>
      </c>
      <c r="G51" s="1182">
        <v>50.83424499441265</v>
      </c>
      <c r="H51" s="1182">
        <v>51.1</v>
      </c>
      <c r="I51" s="1182">
        <v>52.219316532385541</v>
      </c>
      <c r="J51" s="1182">
        <v>52.238488120375827</v>
      </c>
    </row>
    <row r="52" spans="1:10" s="105" customFormat="1" ht="12" customHeight="1">
      <c r="A52" s="1568" t="s">
        <v>1107</v>
      </c>
      <c r="B52" s="1183">
        <v>38.13099168948461</v>
      </c>
      <c r="C52" s="1184">
        <v>37.495388961074596</v>
      </c>
      <c r="D52" s="1184">
        <v>38.370444604051897</v>
      </c>
      <c r="E52" s="1184">
        <v>38.345392110837153</v>
      </c>
      <c r="F52" s="1184">
        <v>38.493256052031775</v>
      </c>
      <c r="G52" s="1184">
        <v>37.547235507922316</v>
      </c>
      <c r="H52" s="1184">
        <v>37.700000000000003</v>
      </c>
      <c r="I52" s="1184">
        <v>38.536338369735034</v>
      </c>
      <c r="J52" s="1184">
        <v>38.691546724317085</v>
      </c>
    </row>
    <row r="53" spans="1:10" s="23" customFormat="1" ht="11.25" customHeight="1">
      <c r="A53" s="444"/>
      <c r="B53" s="444"/>
      <c r="C53" s="444"/>
      <c r="D53" s="444"/>
      <c r="E53" s="444"/>
      <c r="F53" s="444"/>
      <c r="G53" s="444"/>
      <c r="H53" s="444"/>
      <c r="I53" s="444"/>
      <c r="J53" s="444"/>
    </row>
    <row r="54" spans="1:10" s="70" customFormat="1" ht="12.75" customHeight="1">
      <c r="A54" s="1924" t="s">
        <v>1108</v>
      </c>
      <c r="B54" s="1924"/>
      <c r="C54" s="1924"/>
      <c r="D54" s="1924"/>
      <c r="E54" s="1924"/>
      <c r="F54" s="1924"/>
      <c r="G54" s="1924"/>
      <c r="H54" s="1924"/>
      <c r="I54" s="1924"/>
      <c r="J54" s="1924"/>
    </row>
    <row r="55" spans="1:10" s="23" customFormat="1" ht="7.5" customHeight="1">
      <c r="A55" s="1924"/>
      <c r="B55" s="1924"/>
      <c r="C55" s="1924"/>
      <c r="D55" s="1924"/>
      <c r="E55" s="1924"/>
      <c r="F55" s="1924"/>
      <c r="G55" s="1924"/>
      <c r="H55" s="1924"/>
      <c r="I55" s="1924"/>
      <c r="J55" s="1924"/>
    </row>
    <row r="56" spans="1:10" s="104" customFormat="1" ht="12.75" customHeight="1">
      <c r="A56" s="989" t="s">
        <v>1109</v>
      </c>
      <c r="B56" s="1168"/>
      <c r="C56" s="1168"/>
      <c r="D56" s="1168"/>
      <c r="E56" s="1168"/>
      <c r="F56" s="1168"/>
      <c r="G56" s="1168"/>
      <c r="H56" s="1168"/>
      <c r="I56" s="1168"/>
      <c r="J56" s="1168"/>
    </row>
    <row r="57" spans="1:10" s="53" customFormat="1"/>
    <row r="58" spans="1:10" s="53"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&amp;C&amp;8Market shares&amp;R&amp;8CHAPTER 2 – SEGMENTAL REPORTING&amp;L&amp;"Arial"&amp;8FACTBOOK DNB – 2Q23</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3"/>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7"/>
      <c r="B1" s="991"/>
      <c r="C1" s="991"/>
      <c r="D1" s="991"/>
      <c r="E1" s="991"/>
      <c r="F1" s="991"/>
      <c r="G1" s="991"/>
      <c r="H1" s="991"/>
      <c r="I1" s="991"/>
      <c r="J1" s="1185"/>
    </row>
    <row r="2" spans="1:10" s="3" customFormat="1" ht="18.75" customHeight="1">
      <c r="A2" s="971" t="s">
        <v>1110</v>
      </c>
      <c r="B2" s="350"/>
      <c r="C2" s="350"/>
      <c r="D2" s="350"/>
      <c r="E2" s="350"/>
      <c r="F2" s="350"/>
      <c r="G2" s="350"/>
      <c r="H2" s="350"/>
      <c r="I2" s="350"/>
      <c r="J2" s="350"/>
    </row>
    <row r="3" spans="1:10" s="90" customFormat="1" ht="12" customHeight="1">
      <c r="A3" s="992"/>
      <c r="B3" s="992"/>
      <c r="C3" s="992"/>
      <c r="D3" s="992"/>
      <c r="E3" s="992"/>
      <c r="F3" s="992"/>
      <c r="G3" s="992"/>
      <c r="H3" s="992"/>
      <c r="I3" s="992"/>
      <c r="J3" s="992"/>
    </row>
    <row r="4" spans="1:10" s="62" customFormat="1" ht="13.5" customHeight="1">
      <c r="A4" s="188" t="s">
        <v>213</v>
      </c>
      <c r="B4" s="387" t="s">
        <v>214</v>
      </c>
      <c r="C4" s="388" t="s">
        <v>215</v>
      </c>
      <c r="D4" s="1149" t="s">
        <v>216</v>
      </c>
      <c r="E4" s="1149" t="s">
        <v>217</v>
      </c>
      <c r="F4" s="1149" t="s">
        <v>218</v>
      </c>
      <c r="G4" s="1149" t="s">
        <v>219</v>
      </c>
      <c r="H4" s="1149" t="s">
        <v>220</v>
      </c>
      <c r="I4" s="1149" t="s">
        <v>221</v>
      </c>
      <c r="J4" s="1149" t="s">
        <v>222</v>
      </c>
    </row>
    <row r="5" spans="1:10" s="62" customFormat="1" ht="12" customHeight="1">
      <c r="A5" s="1186" t="s">
        <v>80</v>
      </c>
      <c r="B5" s="1569">
        <v>5202.5231366913404</v>
      </c>
      <c r="C5" s="1570">
        <v>5244.7039999999997</v>
      </c>
      <c r="D5" s="1570">
        <v>4793.4585944062801</v>
      </c>
      <c r="E5" s="1570">
        <v>3936.37056455733</v>
      </c>
      <c r="F5" s="1570">
        <v>3945.5263253990001</v>
      </c>
      <c r="G5" s="1570">
        <v>3231.8890000000001</v>
      </c>
      <c r="H5" s="1570">
        <v>3069.8256972065001</v>
      </c>
      <c r="I5" s="1570">
        <v>3148.1362257217002</v>
      </c>
      <c r="J5" s="1570">
        <v>3244.16</v>
      </c>
    </row>
    <row r="6" spans="1:10" s="62" customFormat="1" ht="12" customHeight="1">
      <c r="A6" s="721" t="s">
        <v>83</v>
      </c>
      <c r="B6" s="741">
        <v>1467.2017277733601</v>
      </c>
      <c r="C6" s="722">
        <v>1296.0920000000001</v>
      </c>
      <c r="D6" s="722">
        <v>1486.6278767799199</v>
      </c>
      <c r="E6" s="722">
        <v>1404.2989125187701</v>
      </c>
      <c r="F6" s="722">
        <v>1340.6414319046</v>
      </c>
      <c r="G6" s="722">
        <v>1240.905</v>
      </c>
      <c r="H6" s="722">
        <v>1282.1016785569998</v>
      </c>
      <c r="I6" s="722">
        <v>1310.7189982901</v>
      </c>
      <c r="J6" s="722">
        <v>1399.838</v>
      </c>
    </row>
    <row r="7" spans="1:10" s="62" customFormat="1" ht="12" customHeight="1">
      <c r="A7" s="1571" t="s">
        <v>229</v>
      </c>
      <c r="B7" s="1187">
        <v>6669.7248644647007</v>
      </c>
      <c r="C7" s="1188">
        <v>6540.7960000000003</v>
      </c>
      <c r="D7" s="1188">
        <v>6280.0864711862005</v>
      </c>
      <c r="E7" s="1188">
        <v>5340.6694770761005</v>
      </c>
      <c r="F7" s="1188">
        <v>5286.1677573036004</v>
      </c>
      <c r="G7" s="1188">
        <v>4472.7939999999999</v>
      </c>
      <c r="H7" s="1188">
        <v>4351.9273757635001</v>
      </c>
      <c r="I7" s="1188">
        <v>4458.8552240118006</v>
      </c>
      <c r="J7" s="1188">
        <v>4643.9979999999996</v>
      </c>
    </row>
    <row r="8" spans="1:10" s="62" customFormat="1" ht="12" customHeight="1">
      <c r="A8" s="1571" t="s">
        <v>1111</v>
      </c>
      <c r="B8" s="1187">
        <v>-2744.1031837258201</v>
      </c>
      <c r="C8" s="1188">
        <v>-2695.4259999999999</v>
      </c>
      <c r="D8" s="1188">
        <v>-2752.6288001560602</v>
      </c>
      <c r="E8" s="1188">
        <v>-2565.64014522668</v>
      </c>
      <c r="F8" s="1188">
        <v>-2657.8077814016001</v>
      </c>
      <c r="G8" s="1188">
        <v>-2269.7719999999999</v>
      </c>
      <c r="H8" s="1188">
        <v>-2307.3547675155</v>
      </c>
      <c r="I8" s="1188">
        <v>-2177.1867284663999</v>
      </c>
      <c r="J8" s="1188">
        <v>-2321.7359999999999</v>
      </c>
    </row>
    <row r="9" spans="1:10" s="62" customFormat="1" ht="12" customHeight="1">
      <c r="A9" s="737" t="s">
        <v>231</v>
      </c>
      <c r="B9" s="1569">
        <v>3925.6216807388701</v>
      </c>
      <c r="C9" s="1570">
        <v>3845.37</v>
      </c>
      <c r="D9" s="1570">
        <v>3527.4576710301499</v>
      </c>
      <c r="E9" s="1570">
        <v>2775.02933184942</v>
      </c>
      <c r="F9" s="1570">
        <v>2628.3599759019999</v>
      </c>
      <c r="G9" s="1570">
        <v>2203.0219999999999</v>
      </c>
      <c r="H9" s="1570">
        <v>2044.5726082480001</v>
      </c>
      <c r="I9" s="1570">
        <v>2281.6684955453998</v>
      </c>
      <c r="J9" s="1570">
        <v>2322.2620000000002</v>
      </c>
    </row>
    <row r="10" spans="1:10" s="62" customFormat="1" ht="12" customHeight="1">
      <c r="A10" s="718" t="s">
        <v>232</v>
      </c>
      <c r="B10" s="1189"/>
      <c r="C10" s="1190"/>
      <c r="D10" s="1190">
        <v>0</v>
      </c>
      <c r="E10" s="1190">
        <v>0</v>
      </c>
      <c r="F10" s="1190">
        <v>0</v>
      </c>
      <c r="G10" s="1190"/>
      <c r="H10" s="1190"/>
      <c r="I10" s="1190"/>
      <c r="J10" s="1190">
        <v>0.435</v>
      </c>
    </row>
    <row r="11" spans="1:10" s="62" customFormat="1" ht="12" customHeight="1">
      <c r="A11" s="718" t="s">
        <v>105</v>
      </c>
      <c r="B11" s="1189">
        <v>-104.16640661151199</v>
      </c>
      <c r="C11" s="1190">
        <v>-146.714</v>
      </c>
      <c r="D11" s="1190">
        <v>-136.18686609776998</v>
      </c>
      <c r="E11" s="1190">
        <v>-97.888327452743994</v>
      </c>
      <c r="F11" s="1190">
        <v>-65.474469709600001</v>
      </c>
      <c r="G11" s="1190">
        <v>12.042999999999999</v>
      </c>
      <c r="H11" s="1190">
        <v>-23.601586754200003</v>
      </c>
      <c r="I11" s="1190">
        <v>21.659721516299999</v>
      </c>
      <c r="J11" s="1190">
        <v>113.82</v>
      </c>
    </row>
    <row r="12" spans="1:10" s="62" customFormat="1" ht="12" customHeight="1">
      <c r="A12" s="737" t="s">
        <v>234</v>
      </c>
      <c r="B12" s="1569">
        <v>3821.5212741273599</v>
      </c>
      <c r="C12" s="1570">
        <v>3698.71</v>
      </c>
      <c r="D12" s="1570">
        <v>3391.2708049323801</v>
      </c>
      <c r="E12" s="1570">
        <v>2677.1410043966798</v>
      </c>
      <c r="F12" s="1570">
        <v>2562.8855061924</v>
      </c>
      <c r="G12" s="1570">
        <v>2215.0650000000001</v>
      </c>
      <c r="H12" s="1570">
        <v>2020.9710214938</v>
      </c>
      <c r="I12" s="1570">
        <v>2303.3972170616998</v>
      </c>
      <c r="J12" s="1570">
        <v>2436.5169999999998</v>
      </c>
    </row>
    <row r="13" spans="1:10" s="62" customFormat="1" ht="12" customHeight="1">
      <c r="A13" s="718" t="s">
        <v>235</v>
      </c>
      <c r="B13" s="1189">
        <v>-955.38031853183998</v>
      </c>
      <c r="C13" s="1190">
        <v>-924.67750000000001</v>
      </c>
      <c r="D13" s="1190">
        <v>-847.81770123309502</v>
      </c>
      <c r="E13" s="1190">
        <v>-669.28525109916995</v>
      </c>
      <c r="F13" s="1190">
        <v>-640.72137654810001</v>
      </c>
      <c r="G13" s="1190">
        <v>-553.76625000000001</v>
      </c>
      <c r="H13" s="1190">
        <v>-505.24275537345</v>
      </c>
      <c r="I13" s="1190">
        <v>-575.84930426542496</v>
      </c>
      <c r="J13" s="1190">
        <v>-609.12924999999996</v>
      </c>
    </row>
    <row r="14" spans="1:10" s="62" customFormat="1" ht="12" customHeight="1">
      <c r="A14" s="1485" t="s">
        <v>237</v>
      </c>
      <c r="B14" s="1191">
        <v>2866.1409555955197</v>
      </c>
      <c r="C14" s="1192">
        <v>2774.0325000000003</v>
      </c>
      <c r="D14" s="1192">
        <v>2543.4531036992853</v>
      </c>
      <c r="E14" s="1192">
        <v>2007.8557532975099</v>
      </c>
      <c r="F14" s="1192">
        <v>1922.1641296443001</v>
      </c>
      <c r="G14" s="1192">
        <v>1661.2987499999999</v>
      </c>
      <c r="H14" s="1192">
        <v>1515.7282661203501</v>
      </c>
      <c r="I14" s="1192">
        <v>1727.5479127962747</v>
      </c>
      <c r="J14" s="1192">
        <v>1827.3877499999999</v>
      </c>
    </row>
    <row r="15" spans="1:10" s="68" customFormat="1" ht="7.5" customHeight="1">
      <c r="A15" s="198"/>
      <c r="B15" s="664"/>
      <c r="C15" s="664"/>
      <c r="D15" s="664"/>
      <c r="E15" s="664"/>
      <c r="F15" s="664"/>
      <c r="G15" s="664"/>
      <c r="H15" s="664"/>
      <c r="I15" s="664"/>
      <c r="J15" s="664"/>
    </row>
    <row r="16" spans="1:10" s="68" customFormat="1" ht="12" customHeight="1">
      <c r="A16" s="1193" t="s">
        <v>1112</v>
      </c>
      <c r="B16" s="1572"/>
      <c r="C16" s="1573"/>
      <c r="D16" s="1573"/>
      <c r="E16" s="1573"/>
      <c r="F16" s="1573"/>
      <c r="G16" s="1573"/>
      <c r="H16" s="1573"/>
      <c r="I16" s="1573"/>
      <c r="J16" s="1573"/>
    </row>
    <row r="17" spans="1:19" s="68" customFormat="1" ht="12" customHeight="1">
      <c r="A17" s="1194" t="s">
        <v>1054</v>
      </c>
      <c r="B17" s="1195">
        <v>960.0618993838691</v>
      </c>
      <c r="C17" s="1196">
        <v>954.52482409105301</v>
      </c>
      <c r="D17" s="1196">
        <v>952.32340528260897</v>
      </c>
      <c r="E17" s="1196">
        <v>936.19400511328695</v>
      </c>
      <c r="F17" s="1196">
        <v>925.95642355159305</v>
      </c>
      <c r="G17" s="1196">
        <v>835.62061485809204</v>
      </c>
      <c r="H17" s="1196">
        <v>840.11984499607604</v>
      </c>
      <c r="I17" s="1196">
        <v>834.50851824205802</v>
      </c>
      <c r="J17" s="1196">
        <v>825.15164568877094</v>
      </c>
    </row>
    <row r="18" spans="1:19" s="68" customFormat="1" ht="12" customHeight="1">
      <c r="A18" s="846" t="s">
        <v>1055</v>
      </c>
      <c r="B18" s="1195">
        <v>586.62251023489409</v>
      </c>
      <c r="C18" s="1196">
        <v>581.48711571231695</v>
      </c>
      <c r="D18" s="1196">
        <v>584.63999588922798</v>
      </c>
      <c r="E18" s="1196">
        <v>591.24389604261796</v>
      </c>
      <c r="F18" s="1196">
        <v>579.54149625916</v>
      </c>
      <c r="G18" s="1196">
        <v>497.38036369583597</v>
      </c>
      <c r="H18" s="1196">
        <v>490.69257019210801</v>
      </c>
      <c r="I18" s="1196">
        <v>490.65212942663999</v>
      </c>
      <c r="J18" s="1196">
        <v>477.20813480634496</v>
      </c>
    </row>
    <row r="19" spans="1:19" s="68" customFormat="1" ht="12" customHeight="1">
      <c r="A19" s="846" t="s">
        <v>1056</v>
      </c>
      <c r="B19" s="1195">
        <v>219.25107508877099</v>
      </c>
      <c r="C19" s="1196">
        <v>206.148078403911</v>
      </c>
      <c r="D19" s="1196">
        <v>195.01395974364101</v>
      </c>
      <c r="E19" s="1196">
        <v>194.12952861244401</v>
      </c>
      <c r="F19" s="1196">
        <v>200.283602880324</v>
      </c>
      <c r="G19" s="1196">
        <v>209.63694096273198</v>
      </c>
      <c r="H19" s="1196">
        <v>209.677183803861</v>
      </c>
      <c r="I19" s="1196">
        <v>200.97873515884902</v>
      </c>
      <c r="J19" s="1196">
        <v>190.885078704178</v>
      </c>
    </row>
    <row r="20" spans="1:19" s="68" customFormat="1" ht="12" customHeight="1">
      <c r="A20" s="1197" t="s">
        <v>1057</v>
      </c>
      <c r="B20" s="1198">
        <v>63.1757827527423</v>
      </c>
      <c r="C20" s="1199">
        <v>62.294841166666004</v>
      </c>
      <c r="D20" s="1199">
        <v>60.698545625894702</v>
      </c>
      <c r="E20" s="1199">
        <v>57.900472787133502</v>
      </c>
      <c r="F20" s="1199">
        <v>56.603136114464597</v>
      </c>
      <c r="G20" s="1199">
        <v>48.854305499999498</v>
      </c>
      <c r="H20" s="1199">
        <v>48.548826687037597</v>
      </c>
      <c r="I20" s="1199">
        <v>48.123571778981905</v>
      </c>
      <c r="J20" s="1199">
        <v>47.3299248589706</v>
      </c>
    </row>
    <row r="21" spans="1:19" s="68" customFormat="1" ht="7.5" customHeight="1">
      <c r="A21" s="198"/>
      <c r="B21" s="664"/>
      <c r="C21" s="664"/>
      <c r="D21" s="664"/>
      <c r="E21" s="664"/>
      <c r="F21" s="664"/>
      <c r="G21" s="664"/>
      <c r="H21" s="664"/>
      <c r="I21" s="664"/>
      <c r="J21" s="664"/>
    </row>
    <row r="22" spans="1:19" s="68" customFormat="1" ht="12" customHeight="1">
      <c r="A22" s="1193" t="s">
        <v>1113</v>
      </c>
      <c r="B22" s="1572"/>
      <c r="C22" s="1573"/>
      <c r="D22" s="1573"/>
      <c r="E22" s="1573"/>
      <c r="F22" s="1573"/>
      <c r="G22" s="1573"/>
      <c r="H22" s="1573"/>
      <c r="I22" s="1573"/>
      <c r="J22" s="1573"/>
    </row>
    <row r="23" spans="1:19" s="144" customFormat="1" ht="12" customHeight="1">
      <c r="A23" s="1200" t="s">
        <v>1059</v>
      </c>
      <c r="B23" s="812">
        <v>41.142674390453386</v>
      </c>
      <c r="C23" s="813">
        <v>41.209444290819299</v>
      </c>
      <c r="D23" s="813">
        <v>43.831065269331205</v>
      </c>
      <c r="E23" s="813">
        <v>48.039672858229601</v>
      </c>
      <c r="F23" s="813">
        <v>50.278536426118094</v>
      </c>
      <c r="G23" s="813">
        <v>50.746179425703204</v>
      </c>
      <c r="H23" s="813">
        <v>53.019146881114899</v>
      </c>
      <c r="I23" s="813">
        <v>48.828379014008505</v>
      </c>
      <c r="J23" s="813">
        <v>49.994339571801099</v>
      </c>
    </row>
    <row r="24" spans="1:19" s="144" customFormat="1" ht="12" customHeight="1">
      <c r="A24" s="1200" t="s">
        <v>1114</v>
      </c>
      <c r="B24" s="812">
        <v>61.102571679114227</v>
      </c>
      <c r="C24" s="813">
        <v>60.919014470476306</v>
      </c>
      <c r="D24" s="813">
        <v>61.390909080485095</v>
      </c>
      <c r="E24" s="813">
        <v>63.153992955880199</v>
      </c>
      <c r="F24" s="813">
        <v>62.588420093925592</v>
      </c>
      <c r="G24" s="813">
        <v>59.522270615631399</v>
      </c>
      <c r="H24" s="813">
        <v>58.407449022276104</v>
      </c>
      <c r="I24" s="813">
        <v>58.795341054184561</v>
      </c>
      <c r="J24" s="813">
        <v>57.832779865331204</v>
      </c>
    </row>
    <row r="25" spans="1:19" s="144" customFormat="1" ht="12" customHeight="1">
      <c r="A25" s="1201" t="s">
        <v>1061</v>
      </c>
      <c r="B25" s="1202">
        <v>18.196940941487835</v>
      </c>
      <c r="C25" s="1203">
        <v>18.0596707593545</v>
      </c>
      <c r="D25" s="1203">
        <v>16.6245725043009</v>
      </c>
      <c r="E25" s="1203">
        <v>13.758004162251799</v>
      </c>
      <c r="F25" s="1203">
        <v>13.620763319067001</v>
      </c>
      <c r="G25" s="1203">
        <v>13.8038739537119</v>
      </c>
      <c r="H25" s="1203">
        <v>12.386472656744299</v>
      </c>
      <c r="I25" s="1203">
        <v>14.24220670599853</v>
      </c>
      <c r="J25" s="1203">
        <v>15.486254649898601</v>
      </c>
    </row>
    <row r="26" spans="1:19" s="68" customFormat="1" ht="7.5" customHeight="1">
      <c r="A26" s="1169"/>
      <c r="B26" s="1169"/>
      <c r="C26" s="1169"/>
      <c r="D26" s="1169"/>
      <c r="E26" s="1169"/>
      <c r="F26" s="1169"/>
      <c r="G26" s="1169"/>
      <c r="H26" s="1169"/>
      <c r="I26" s="1169"/>
      <c r="J26" s="1169"/>
    </row>
    <row r="27" spans="1:19" s="141" customFormat="1" ht="10.5" customHeight="1">
      <c r="A27" s="1944" t="s">
        <v>1115</v>
      </c>
      <c r="B27" s="1944"/>
      <c r="C27" s="1944"/>
      <c r="D27" s="1944"/>
      <c r="E27" s="1944"/>
      <c r="F27" s="1944"/>
      <c r="G27" s="1944"/>
      <c r="H27" s="1944"/>
      <c r="I27" s="1944"/>
      <c r="J27" s="1944"/>
      <c r="K27" s="1205"/>
      <c r="L27" s="1205"/>
      <c r="M27" s="1205"/>
      <c r="N27" s="1205"/>
      <c r="O27" s="1205"/>
      <c r="P27" s="199"/>
      <c r="Q27" s="199"/>
      <c r="R27" s="199"/>
      <c r="S27" s="199"/>
    </row>
    <row r="28" spans="1:19" s="141" customFormat="1" ht="10.5" customHeight="1">
      <c r="A28" s="1944" t="s">
        <v>1116</v>
      </c>
      <c r="B28" s="1944"/>
      <c r="C28" s="1944"/>
      <c r="D28" s="1944"/>
      <c r="E28" s="1944"/>
      <c r="F28" s="1944"/>
      <c r="G28" s="1944"/>
      <c r="H28" s="1944"/>
      <c r="I28" s="1944"/>
      <c r="J28" s="1944"/>
      <c r="K28" s="1205"/>
      <c r="L28" s="1205"/>
      <c r="M28" s="1205"/>
      <c r="N28" s="1205"/>
      <c r="O28" s="1205"/>
      <c r="P28" s="199"/>
      <c r="Q28" s="199"/>
      <c r="R28" s="199"/>
      <c r="S28" s="199"/>
    </row>
    <row r="29" spans="1:19" s="141" customFormat="1" ht="14.1" customHeight="1">
      <c r="A29" s="1945"/>
      <c r="B29" s="1945"/>
      <c r="C29" s="1945"/>
      <c r="D29" s="1945"/>
      <c r="E29" s="1945"/>
      <c r="F29" s="1945"/>
      <c r="G29" s="1945"/>
      <c r="H29" s="1945"/>
      <c r="I29" s="1945"/>
      <c r="J29" s="1945"/>
      <c r="K29" s="1205"/>
      <c r="L29" s="1205"/>
      <c r="M29" s="1205"/>
      <c r="N29" s="1205"/>
      <c r="O29" s="1205"/>
      <c r="P29" s="199"/>
      <c r="Q29" s="199"/>
      <c r="R29" s="199"/>
      <c r="S29" s="199"/>
    </row>
    <row r="30" spans="1:19" s="68" customFormat="1" ht="22.5" customHeight="1">
      <c r="A30" s="187"/>
      <c r="B30" s="991"/>
      <c r="C30" s="991"/>
      <c r="D30" s="991"/>
      <c r="E30" s="991"/>
      <c r="F30" s="991"/>
      <c r="G30" s="991"/>
      <c r="H30" s="991"/>
      <c r="I30" s="991"/>
      <c r="J30" s="1185"/>
    </row>
    <row r="31" spans="1:19" s="142" customFormat="1" ht="18.75" customHeight="1">
      <c r="A31" s="971" t="s">
        <v>1117</v>
      </c>
      <c r="B31" s="1206"/>
      <c r="C31" s="1206"/>
      <c r="D31" s="1206"/>
      <c r="E31" s="1206"/>
      <c r="F31" s="1206"/>
      <c r="G31" s="1206"/>
      <c r="H31" s="1206"/>
      <c r="I31" s="1206"/>
      <c r="J31" s="1206"/>
    </row>
    <row r="32" spans="1:19" s="3" customFormat="1" ht="12" customHeight="1">
      <c r="A32" s="350"/>
      <c r="B32" s="350"/>
      <c r="C32" s="350"/>
      <c r="D32" s="350"/>
      <c r="E32" s="350"/>
      <c r="F32" s="350"/>
      <c r="G32" s="350"/>
      <c r="H32" s="350"/>
      <c r="I32" s="350"/>
      <c r="J32" s="350"/>
    </row>
    <row r="33" spans="1:19" s="68" customFormat="1" ht="12" customHeight="1">
      <c r="A33" s="200" t="s">
        <v>1118</v>
      </c>
      <c r="B33" s="1204"/>
      <c r="C33" s="1204"/>
      <c r="D33" s="1204"/>
      <c r="E33" s="1204"/>
      <c r="F33" s="1204"/>
      <c r="G33" s="1204"/>
      <c r="H33" s="1204"/>
      <c r="I33" s="1204"/>
      <c r="J33" s="1204"/>
    </row>
    <row r="34" spans="1:19" s="62" customFormat="1" ht="13.5" customHeight="1">
      <c r="A34" s="188" t="s">
        <v>213</v>
      </c>
      <c r="B34" s="387" t="s">
        <v>214</v>
      </c>
      <c r="C34" s="388" t="s">
        <v>215</v>
      </c>
      <c r="D34" s="1149" t="s">
        <v>216</v>
      </c>
      <c r="E34" s="1149" t="s">
        <v>217</v>
      </c>
      <c r="F34" s="1149" t="s">
        <v>218</v>
      </c>
      <c r="G34" s="1149" t="s">
        <v>219</v>
      </c>
      <c r="H34" s="1149" t="s">
        <v>220</v>
      </c>
      <c r="I34" s="1149" t="s">
        <v>221</v>
      </c>
      <c r="J34" s="1149" t="s">
        <v>222</v>
      </c>
    </row>
    <row r="35" spans="1:19" s="23" customFormat="1" ht="12" customHeight="1">
      <c r="A35" s="1207" t="s">
        <v>80</v>
      </c>
      <c r="B35" s="1574"/>
      <c r="C35" s="1575"/>
      <c r="D35" s="1575"/>
      <c r="E35" s="1575"/>
      <c r="F35" s="1575"/>
      <c r="G35" s="1575"/>
      <c r="H35" s="1575"/>
      <c r="I35" s="1575"/>
      <c r="J35" s="1575"/>
      <c r="K35" s="1208"/>
      <c r="L35" s="1208"/>
      <c r="M35" s="1208"/>
      <c r="N35" s="1208"/>
      <c r="O35" s="1208"/>
      <c r="P35" s="201"/>
      <c r="Q35" s="201"/>
      <c r="R35" s="201"/>
      <c r="S35" s="201"/>
    </row>
    <row r="36" spans="1:19" s="23" customFormat="1" ht="12" customHeight="1">
      <c r="A36" s="1209" t="s">
        <v>1119</v>
      </c>
      <c r="B36" s="1189">
        <v>478.53978733373901</v>
      </c>
      <c r="C36" s="1210">
        <v>443.40412082718001</v>
      </c>
      <c r="D36" s="1210">
        <v>488.19705853808301</v>
      </c>
      <c r="E36" s="1210">
        <v>419.86221194042901</v>
      </c>
      <c r="F36" s="1210">
        <v>340.50651406499998</v>
      </c>
      <c r="G36" s="1210">
        <v>299.99090988</v>
      </c>
      <c r="H36" s="1210">
        <v>255.548534045</v>
      </c>
      <c r="I36" s="1210">
        <v>225.3008633</v>
      </c>
      <c r="J36" s="1210">
        <v>205.38475266699999</v>
      </c>
      <c r="K36" s="1208"/>
      <c r="L36" s="1208"/>
      <c r="M36" s="1208"/>
      <c r="N36" s="1208"/>
      <c r="O36" s="1208"/>
      <c r="P36" s="201"/>
      <c r="Q36" s="201"/>
      <c r="R36" s="201"/>
      <c r="S36" s="201"/>
    </row>
    <row r="37" spans="1:19" s="23" customFormat="1" ht="12" customHeight="1">
      <c r="A37" s="1211" t="s">
        <v>573</v>
      </c>
      <c r="B37" s="741">
        <v>4723.9833493576016</v>
      </c>
      <c r="C37" s="1212">
        <v>4801.2999344823993</v>
      </c>
      <c r="D37" s="1212">
        <v>4305.2615358681969</v>
      </c>
      <c r="E37" s="1212">
        <v>3516.508352616901</v>
      </c>
      <c r="F37" s="1212">
        <v>3605.0198113340002</v>
      </c>
      <c r="G37" s="1212">
        <v>2931.8977271149997</v>
      </c>
      <c r="H37" s="1212">
        <v>2814.2771631615001</v>
      </c>
      <c r="I37" s="1212">
        <v>2922.8353624217002</v>
      </c>
      <c r="J37" s="1212">
        <v>3038.7755731151997</v>
      </c>
      <c r="K37" s="1208"/>
      <c r="L37" s="1208"/>
      <c r="M37" s="1208"/>
      <c r="N37" s="1208"/>
      <c r="O37" s="1208"/>
      <c r="P37" s="201"/>
      <c r="Q37" s="201"/>
      <c r="R37" s="201"/>
      <c r="S37" s="201"/>
    </row>
    <row r="38" spans="1:19" s="23" customFormat="1" ht="12" customHeight="1">
      <c r="A38" s="1213" t="s">
        <v>227</v>
      </c>
      <c r="B38" s="1214"/>
      <c r="C38" s="1215"/>
      <c r="D38" s="1215"/>
      <c r="E38" s="1215"/>
      <c r="F38" s="1215"/>
      <c r="G38" s="1215"/>
      <c r="H38" s="1215"/>
      <c r="I38" s="1215"/>
      <c r="J38" s="1215"/>
      <c r="K38" s="1208"/>
      <c r="L38" s="1208"/>
      <c r="M38" s="1208"/>
      <c r="N38" s="1208"/>
      <c r="O38" s="1208"/>
      <c r="P38" s="201"/>
      <c r="Q38" s="201"/>
      <c r="R38" s="201"/>
      <c r="S38" s="201"/>
    </row>
    <row r="39" spans="1:19" s="23" customFormat="1" ht="12" customHeight="1">
      <c r="A39" s="1209" t="s">
        <v>1119</v>
      </c>
      <c r="B39" s="1189">
        <v>247.407406632158</v>
      </c>
      <c r="C39" s="1210">
        <v>238.57215711346001</v>
      </c>
      <c r="D39" s="1210">
        <v>253.92770271792099</v>
      </c>
      <c r="E39" s="1210">
        <v>225.08619595507099</v>
      </c>
      <c r="F39" s="1210">
        <v>226.66259846</v>
      </c>
      <c r="G39" s="1210">
        <v>244.88650104599998</v>
      </c>
      <c r="H39" s="1210">
        <v>245.06387864000001</v>
      </c>
      <c r="I39" s="1210">
        <v>225.09556260700001</v>
      </c>
      <c r="J39" s="1210">
        <v>257.672656797</v>
      </c>
      <c r="K39" s="1208"/>
      <c r="L39" s="1208"/>
      <c r="M39" s="1208"/>
      <c r="N39" s="1208"/>
      <c r="O39" s="1208"/>
      <c r="P39" s="201"/>
      <c r="Q39" s="201"/>
      <c r="R39" s="201"/>
      <c r="S39" s="201"/>
    </row>
    <row r="40" spans="1:19" s="23" customFormat="1" ht="12" customHeight="1">
      <c r="A40" s="1211" t="s">
        <v>573</v>
      </c>
      <c r="B40" s="741">
        <v>1219.7943211412021</v>
      </c>
      <c r="C40" s="1212">
        <v>1057.5195542588001</v>
      </c>
      <c r="D40" s="1212">
        <v>1232.700174061999</v>
      </c>
      <c r="E40" s="1212">
        <v>1179.2127165636991</v>
      </c>
      <c r="F40" s="1212">
        <v>1113.9788334446</v>
      </c>
      <c r="G40" s="1212">
        <v>996.01897449379999</v>
      </c>
      <c r="H40" s="1212">
        <v>1037.0377999169998</v>
      </c>
      <c r="I40" s="1212">
        <v>1085.6234356831001</v>
      </c>
      <c r="J40" s="1212">
        <v>1142.1652020356</v>
      </c>
      <c r="K40" s="1208"/>
      <c r="L40" s="1208"/>
      <c r="M40" s="1208"/>
      <c r="N40" s="1208"/>
      <c r="O40" s="1208"/>
      <c r="P40" s="201"/>
      <c r="Q40" s="201"/>
      <c r="R40" s="201"/>
      <c r="S40" s="201"/>
    </row>
    <row r="41" spans="1:19" s="23" customFormat="1" ht="12" customHeight="1">
      <c r="A41" s="1213" t="s">
        <v>105</v>
      </c>
      <c r="B41" s="1214"/>
      <c r="C41" s="1215"/>
      <c r="D41" s="1215"/>
      <c r="E41" s="1215"/>
      <c r="F41" s="1215"/>
      <c r="G41" s="1215"/>
      <c r="H41" s="1215"/>
      <c r="I41" s="1215"/>
      <c r="J41" s="1215"/>
      <c r="K41" s="1208"/>
      <c r="L41" s="1208"/>
      <c r="M41" s="1208"/>
      <c r="N41" s="1208"/>
      <c r="O41" s="1208"/>
      <c r="P41" s="201"/>
      <c r="Q41" s="201"/>
      <c r="R41" s="201"/>
      <c r="S41" s="201"/>
    </row>
    <row r="42" spans="1:19" s="23" customFormat="1" ht="12" customHeight="1">
      <c r="A42" s="1209" t="s">
        <v>1119</v>
      </c>
      <c r="B42" s="1189">
        <v>-49.941883704311998</v>
      </c>
      <c r="C42" s="1210">
        <v>-59.697741913839998</v>
      </c>
      <c r="D42" s="1210">
        <v>-0.97974359087000196</v>
      </c>
      <c r="E42" s="1210">
        <v>-4.816605918744</v>
      </c>
      <c r="F42" s="1210">
        <v>-4.6805792940000002</v>
      </c>
      <c r="G42" s="1210">
        <v>43.188509268000004</v>
      </c>
      <c r="H42" s="1210">
        <v>21.612595160000001</v>
      </c>
      <c r="I42" s="1210">
        <v>40.58719</v>
      </c>
      <c r="J42" s="1210">
        <v>106.30528</v>
      </c>
      <c r="K42" s="1208"/>
      <c r="L42" s="1208"/>
      <c r="M42" s="1208"/>
      <c r="N42" s="1208"/>
      <c r="O42" s="1208"/>
      <c r="P42" s="201"/>
      <c r="Q42" s="201"/>
      <c r="R42" s="201"/>
      <c r="S42" s="201"/>
    </row>
    <row r="43" spans="1:19" s="23" customFormat="1" ht="12" customHeight="1">
      <c r="A43" s="1211" t="s">
        <v>573</v>
      </c>
      <c r="B43" s="741">
        <v>-54.22452290719999</v>
      </c>
      <c r="C43" s="1212">
        <v>-87.016339116799998</v>
      </c>
      <c r="D43" s="1212">
        <v>-135.20712250689996</v>
      </c>
      <c r="E43" s="1212">
        <v>-93.071721533999991</v>
      </c>
      <c r="F43" s="1212">
        <v>-60.793890415600004</v>
      </c>
      <c r="G43" s="1212">
        <v>-31.145029834000006</v>
      </c>
      <c r="H43" s="1212">
        <v>-45.214181914200005</v>
      </c>
      <c r="I43" s="1212">
        <v>-18.9274684837</v>
      </c>
      <c r="J43" s="1212">
        <v>7.5149254484000068</v>
      </c>
      <c r="K43" s="1208"/>
      <c r="L43" s="1208"/>
      <c r="M43" s="203"/>
      <c r="N43" s="1208"/>
      <c r="O43" s="1208"/>
      <c r="P43" s="201"/>
      <c r="Q43" s="201"/>
      <c r="R43" s="201"/>
      <c r="S43" s="201"/>
    </row>
    <row r="44" spans="1:19" s="23" customFormat="1" ht="10.5" customHeight="1">
      <c r="A44" s="204"/>
      <c r="B44" s="205"/>
      <c r="C44" s="204"/>
      <c r="D44" s="204"/>
      <c r="E44" s="204"/>
      <c r="F44" s="204"/>
      <c r="G44" s="429"/>
      <c r="H44" s="429"/>
      <c r="I44" s="429"/>
      <c r="J44" s="429"/>
      <c r="K44" s="1208"/>
      <c r="L44" s="1208"/>
      <c r="M44" s="203"/>
      <c r="N44" s="1208"/>
      <c r="O44" s="1208"/>
      <c r="P44" s="201"/>
      <c r="Q44" s="201"/>
      <c r="R44" s="201"/>
      <c r="S44" s="201"/>
    </row>
    <row r="45" spans="1:19" s="68" customFormat="1" ht="12" customHeight="1">
      <c r="A45" s="200" t="s">
        <v>1120</v>
      </c>
      <c r="B45" s="1204"/>
      <c r="C45" s="1204"/>
      <c r="D45" s="1204"/>
      <c r="E45" s="1204"/>
      <c r="F45" s="1204"/>
      <c r="G45" s="1204"/>
      <c r="H45" s="1204"/>
      <c r="I45" s="1204"/>
      <c r="J45" s="1204"/>
    </row>
    <row r="46" spans="1:19" s="62" customFormat="1" ht="13.5" customHeight="1">
      <c r="A46" s="188" t="s">
        <v>659</v>
      </c>
      <c r="B46" s="387" t="s">
        <v>214</v>
      </c>
      <c r="C46" s="388" t="s">
        <v>215</v>
      </c>
      <c r="D46" s="1149" t="s">
        <v>216</v>
      </c>
      <c r="E46" s="1149" t="s">
        <v>217</v>
      </c>
      <c r="F46" s="1149" t="s">
        <v>218</v>
      </c>
      <c r="G46" s="1149" t="s">
        <v>219</v>
      </c>
      <c r="H46" s="1149" t="s">
        <v>220</v>
      </c>
      <c r="I46" s="1149" t="s">
        <v>221</v>
      </c>
      <c r="J46" s="1149" t="s">
        <v>222</v>
      </c>
    </row>
    <row r="47" spans="1:19" s="23" customFormat="1" ht="12" customHeight="1">
      <c r="A47" s="1207" t="s">
        <v>1121</v>
      </c>
      <c r="B47" s="1216"/>
      <c r="C47" s="1217"/>
      <c r="D47" s="1217"/>
      <c r="E47" s="1217"/>
      <c r="F47" s="1217"/>
      <c r="G47" s="1217"/>
      <c r="H47" s="1217"/>
      <c r="I47" s="1217"/>
      <c r="J47" s="1217"/>
      <c r="K47" s="1208"/>
      <c r="L47" s="1208"/>
      <c r="M47" s="1208"/>
      <c r="N47" s="1208"/>
      <c r="O47" s="1208"/>
      <c r="P47" s="201"/>
      <c r="Q47" s="201"/>
      <c r="R47" s="201"/>
      <c r="S47" s="201"/>
    </row>
    <row r="48" spans="1:19" s="23" customFormat="1" ht="12" customHeight="1">
      <c r="A48" s="1209" t="s">
        <v>1119</v>
      </c>
      <c r="B48" s="1216">
        <v>55.901253532501002</v>
      </c>
      <c r="C48" s="1217">
        <v>54.696566444570102</v>
      </c>
      <c r="D48" s="1217">
        <v>53.921742697830595</v>
      </c>
      <c r="E48" s="1217">
        <v>52.637430462614205</v>
      </c>
      <c r="F48" s="1217">
        <v>51.066584912085304</v>
      </c>
      <c r="G48" s="1217">
        <v>49.3305871855219</v>
      </c>
      <c r="H48" s="1217">
        <v>48.059088946270201</v>
      </c>
      <c r="I48" s="1217">
        <v>45.922345435566598</v>
      </c>
      <c r="J48" s="1217">
        <v>44.4700514860886</v>
      </c>
      <c r="K48" s="1208"/>
      <c r="L48" s="1208"/>
      <c r="M48" s="1208"/>
      <c r="N48" s="1208"/>
      <c r="O48" s="1208"/>
      <c r="P48" s="201"/>
      <c r="Q48" s="201"/>
      <c r="R48" s="201"/>
      <c r="S48" s="201"/>
    </row>
    <row r="49" spans="1:19" s="23" customFormat="1" ht="12" customHeight="1">
      <c r="A49" s="1211" t="s">
        <v>573</v>
      </c>
      <c r="B49" s="1227">
        <v>904.16064585136792</v>
      </c>
      <c r="C49" s="1218">
        <v>899.82825764648294</v>
      </c>
      <c r="D49" s="1218">
        <v>898.40166258477802</v>
      </c>
      <c r="E49" s="1218">
        <v>883.55657465067304</v>
      </c>
      <c r="F49" s="1218">
        <v>874.88983863950796</v>
      </c>
      <c r="G49" s="1218">
        <v>786.29002767256998</v>
      </c>
      <c r="H49" s="1218">
        <v>792.06075604980595</v>
      </c>
      <c r="I49" s="1218">
        <v>788.58617280649094</v>
      </c>
      <c r="J49" s="1218">
        <v>780.68159420268205</v>
      </c>
      <c r="K49" s="1208"/>
      <c r="L49" s="1208"/>
      <c r="M49" s="1208"/>
      <c r="N49" s="1208"/>
      <c r="O49" s="1208"/>
      <c r="P49" s="201"/>
      <c r="Q49" s="201"/>
      <c r="R49" s="201"/>
      <c r="S49" s="201"/>
    </row>
    <row r="50" spans="1:19" s="23" customFormat="1" ht="12" customHeight="1">
      <c r="A50" s="1708" t="s">
        <v>1122</v>
      </c>
      <c r="B50" s="1216"/>
      <c r="C50" s="1217"/>
      <c r="D50" s="1217"/>
      <c r="E50" s="1217"/>
      <c r="F50" s="1217"/>
      <c r="G50" s="1217"/>
      <c r="H50" s="1217"/>
      <c r="I50" s="1217"/>
      <c r="J50" s="1217"/>
      <c r="K50" s="1208"/>
      <c r="L50" s="1208"/>
      <c r="M50" s="1208"/>
      <c r="N50" s="1208"/>
      <c r="O50" s="1208"/>
      <c r="P50" s="201"/>
      <c r="Q50" s="201"/>
      <c r="R50" s="201"/>
      <c r="S50" s="201"/>
    </row>
    <row r="51" spans="1:19" s="23" customFormat="1" ht="12" customHeight="1">
      <c r="A51" s="1209" t="s">
        <v>1123</v>
      </c>
      <c r="B51" s="1216">
        <v>94.01069053032441</v>
      </c>
      <c r="C51" s="1217">
        <v>92.2301087914839</v>
      </c>
      <c r="D51" s="1217">
        <v>91.586679465298303</v>
      </c>
      <c r="E51" s="1217">
        <v>92.297942583842996</v>
      </c>
      <c r="F51" s="1217">
        <v>87.552795297263998</v>
      </c>
      <c r="G51" s="1217">
        <v>77.3179121758359</v>
      </c>
      <c r="H51" s="1217">
        <v>74.037220283521691</v>
      </c>
      <c r="I51" s="1217">
        <v>72.711617030335404</v>
      </c>
      <c r="J51" s="1217">
        <v>71.131565360191303</v>
      </c>
      <c r="K51" s="1208"/>
      <c r="L51" s="1208"/>
      <c r="M51" s="1208"/>
      <c r="N51" s="1208"/>
      <c r="O51" s="1208"/>
      <c r="P51" s="201"/>
      <c r="Q51" s="201"/>
      <c r="R51" s="201"/>
      <c r="S51" s="201"/>
    </row>
    <row r="52" spans="1:19" s="23" customFormat="1" ht="12" customHeight="1">
      <c r="A52" s="1211" t="s">
        <v>573</v>
      </c>
      <c r="B52" s="1227">
        <v>492.61181970457</v>
      </c>
      <c r="C52" s="1218">
        <v>489.25700692083302</v>
      </c>
      <c r="D52" s="1218">
        <v>493.05331642393003</v>
      </c>
      <c r="E52" s="1218">
        <v>498.94595345877497</v>
      </c>
      <c r="F52" s="1218">
        <v>491.98870096189603</v>
      </c>
      <c r="G52" s="1218">
        <v>420.06245152000002</v>
      </c>
      <c r="H52" s="1218">
        <v>416.65534990858595</v>
      </c>
      <c r="I52" s="1218">
        <v>417.940512396305</v>
      </c>
      <c r="J52" s="1218">
        <v>406.076569446154</v>
      </c>
      <c r="K52" s="1208"/>
      <c r="L52" s="1208"/>
      <c r="M52" s="1208"/>
      <c r="N52" s="1208"/>
      <c r="O52" s="1208"/>
      <c r="P52" s="201"/>
      <c r="Q52" s="201"/>
      <c r="R52" s="201"/>
      <c r="S52" s="201"/>
    </row>
    <row r="53" spans="1:19" s="23" customFormat="1" ht="12" customHeight="1">
      <c r="A53" s="1213" t="s">
        <v>1124</v>
      </c>
      <c r="B53" s="1189"/>
      <c r="C53" s="1219"/>
      <c r="D53" s="1219"/>
      <c r="E53" s="1219"/>
      <c r="F53" s="1219"/>
      <c r="G53" s="1219"/>
      <c r="H53" s="1219"/>
      <c r="I53" s="1219"/>
      <c r="J53" s="1219"/>
      <c r="K53" s="1208"/>
      <c r="L53" s="1208"/>
      <c r="M53" s="1208"/>
      <c r="N53" s="1208"/>
      <c r="O53" s="1208"/>
      <c r="P53" s="201"/>
      <c r="Q53" s="201"/>
      <c r="R53" s="201"/>
      <c r="S53" s="201"/>
    </row>
    <row r="54" spans="1:19" s="23" customFormat="1" ht="12" customHeight="1">
      <c r="A54" s="1209" t="s">
        <v>1119</v>
      </c>
      <c r="B54" s="1216">
        <v>5.0267986336992401</v>
      </c>
      <c r="C54" s="1217">
        <v>4.8699561666666202</v>
      </c>
      <c r="D54" s="1217">
        <v>4.8014753491838302</v>
      </c>
      <c r="E54" s="1217">
        <v>4.7498723894923902</v>
      </c>
      <c r="F54" s="1217">
        <v>4.7854482362633597</v>
      </c>
      <c r="G54" s="1217">
        <v>4.6639494999999496</v>
      </c>
      <c r="H54" s="1217">
        <v>4.5628199990933602</v>
      </c>
      <c r="I54" s="1217">
        <v>4.4199787753619999</v>
      </c>
      <c r="J54" s="1217">
        <v>4.1623335695967496</v>
      </c>
      <c r="K54" s="1208"/>
      <c r="L54" s="1208"/>
      <c r="M54" s="1208"/>
      <c r="N54" s="1208"/>
      <c r="O54" s="1208"/>
      <c r="P54" s="201"/>
      <c r="Q54" s="201"/>
      <c r="R54" s="201"/>
      <c r="S54" s="201"/>
    </row>
    <row r="55" spans="1:19" s="23" customFormat="1" ht="12" customHeight="1">
      <c r="A55" s="1211" t="s">
        <v>573</v>
      </c>
      <c r="B55" s="1227">
        <v>58.148984119043099</v>
      </c>
      <c r="C55" s="1218">
        <v>57.424884999999406</v>
      </c>
      <c r="D55" s="1218">
        <v>55.897070276710892</v>
      </c>
      <c r="E55" s="1218">
        <v>53.150600397641099</v>
      </c>
      <c r="F55" s="1218">
        <v>51.817687878201198</v>
      </c>
      <c r="G55" s="1218">
        <v>44.190355999999596</v>
      </c>
      <c r="H55" s="1218">
        <v>43.986006687944197</v>
      </c>
      <c r="I55" s="1218">
        <v>43.703593003619901</v>
      </c>
      <c r="J55" s="1218">
        <v>43.167591289373796</v>
      </c>
      <c r="K55" s="1208"/>
      <c r="L55" s="1208"/>
      <c r="M55" s="1208"/>
      <c r="N55" s="1208"/>
      <c r="O55" s="1208"/>
      <c r="P55" s="201"/>
      <c r="Q55" s="201"/>
      <c r="R55" s="201"/>
      <c r="S55" s="201"/>
    </row>
    <row r="56" spans="1:19" s="68" customFormat="1" ht="7.5" customHeight="1">
      <c r="A56" s="1169"/>
      <c r="B56" s="1169"/>
      <c r="C56" s="1169"/>
      <c r="D56" s="1169"/>
      <c r="E56" s="1169"/>
      <c r="F56" s="1169"/>
      <c r="G56" s="1169"/>
      <c r="H56" s="1169"/>
      <c r="I56" s="1169"/>
      <c r="J56" s="1169"/>
    </row>
    <row r="57" spans="1:19" s="1705" customFormat="1" ht="10.5" customHeight="1">
      <c r="A57" s="1707" t="s">
        <v>1125</v>
      </c>
      <c r="B57" s="1727">
        <v>323.39999999999998</v>
      </c>
      <c r="C57" s="1728">
        <v>316.38373607008896</v>
      </c>
      <c r="D57" s="1728">
        <v>322.36655136911702</v>
      </c>
      <c r="E57" s="1728">
        <v>323.70089557273201</v>
      </c>
      <c r="F57" s="1728">
        <v>325.57139022460603</v>
      </c>
      <c r="G57" s="1728">
        <v>318.89934199118102</v>
      </c>
      <c r="H57" s="1728">
        <v>318.15430582002602</v>
      </c>
      <c r="I57" s="1728">
        <v>318.43211445402596</v>
      </c>
      <c r="J57" s="1728">
        <v>318.65875240774801</v>
      </c>
      <c r="K57" s="1709"/>
      <c r="L57" s="1704"/>
      <c r="M57" s="1704"/>
      <c r="N57" s="1704"/>
      <c r="O57" s="1704"/>
    </row>
    <row r="58" spans="1:19" s="23" customFormat="1" ht="10.5" customHeight="1">
      <c r="A58" s="1220"/>
      <c r="B58" s="992"/>
      <c r="C58" s="1220"/>
      <c r="D58" s="1220"/>
      <c r="E58" s="1220"/>
      <c r="F58" s="1220"/>
      <c r="G58" s="444"/>
      <c r="H58" s="444"/>
      <c r="I58" s="444"/>
      <c r="J58" s="444"/>
      <c r="K58" s="1208"/>
      <c r="L58" s="1208"/>
      <c r="M58" s="1208"/>
      <c r="N58" s="1208"/>
      <c r="O58" s="1208"/>
      <c r="P58" s="201"/>
      <c r="Q58" s="201"/>
      <c r="R58" s="201"/>
      <c r="S58" s="201"/>
    </row>
    <row r="59" spans="1:19" s="68" customFormat="1" ht="12" customHeight="1">
      <c r="A59" s="200" t="s">
        <v>1058</v>
      </c>
      <c r="B59" s="1204"/>
      <c r="C59" s="1204"/>
      <c r="D59" s="1204"/>
      <c r="E59" s="1204"/>
      <c r="F59" s="1204"/>
      <c r="G59" s="1204"/>
      <c r="H59" s="1204"/>
      <c r="I59" s="1204"/>
      <c r="J59" s="1204"/>
    </row>
    <row r="60" spans="1:19" s="62" customFormat="1" ht="13.5" customHeight="1">
      <c r="A60" s="188" t="s">
        <v>441</v>
      </c>
      <c r="B60" s="387" t="s">
        <v>214</v>
      </c>
      <c r="C60" s="388" t="s">
        <v>215</v>
      </c>
      <c r="D60" s="1149" t="s">
        <v>216</v>
      </c>
      <c r="E60" s="1149" t="s">
        <v>217</v>
      </c>
      <c r="F60" s="1149" t="s">
        <v>218</v>
      </c>
      <c r="G60" s="1149" t="s">
        <v>219</v>
      </c>
      <c r="H60" s="1149" t="s">
        <v>220</v>
      </c>
      <c r="I60" s="1149" t="s">
        <v>221</v>
      </c>
      <c r="J60" s="1149" t="s">
        <v>222</v>
      </c>
    </row>
    <row r="61" spans="1:19" s="143" customFormat="1" ht="12" customHeight="1">
      <c r="A61" s="1207" t="s">
        <v>480</v>
      </c>
      <c r="B61" s="1221"/>
      <c r="C61" s="1219"/>
      <c r="D61" s="1219"/>
      <c r="E61" s="1219"/>
      <c r="F61" s="1219"/>
      <c r="G61" s="1219"/>
      <c r="H61" s="1219"/>
      <c r="I61" s="1219"/>
      <c r="J61" s="1219"/>
      <c r="K61" s="1222"/>
      <c r="L61" s="1222"/>
      <c r="M61" s="1222"/>
      <c r="N61" s="1222"/>
      <c r="O61" s="1222"/>
    </row>
    <row r="62" spans="1:19" s="143" customFormat="1" ht="12" customHeight="1">
      <c r="A62" s="1209" t="s">
        <v>1119</v>
      </c>
      <c r="B62" s="1223">
        <v>1.0482197399580908</v>
      </c>
      <c r="C62" s="1224">
        <v>1.2384238381065775</v>
      </c>
      <c r="D62" s="1224">
        <v>0.89077951954344881</v>
      </c>
      <c r="E62" s="1224">
        <v>0.84281687607589817</v>
      </c>
      <c r="F62" s="1224">
        <v>1.3272318377244221</v>
      </c>
      <c r="G62" s="1224">
        <v>1.2947700909012569</v>
      </c>
      <c r="H62" s="1224">
        <v>1.3858242388148889</v>
      </c>
      <c r="I62" s="1224">
        <v>1.5948738744521633</v>
      </c>
      <c r="J62" s="1224">
        <v>1.6241945116681373</v>
      </c>
      <c r="K62" s="1222"/>
      <c r="L62" s="1222"/>
      <c r="M62" s="1222"/>
      <c r="N62" s="1222"/>
      <c r="O62" s="1222"/>
    </row>
    <row r="63" spans="1:19" s="143" customFormat="1" ht="12" customHeight="1">
      <c r="A63" s="1211" t="s">
        <v>573</v>
      </c>
      <c r="B63" s="1225">
        <v>0.53748344023269057</v>
      </c>
      <c r="C63" s="1226">
        <v>0.88805078263203896</v>
      </c>
      <c r="D63" s="1226">
        <v>0.38422734497530969</v>
      </c>
      <c r="E63" s="1226">
        <v>0.36615139726830986</v>
      </c>
      <c r="F63" s="1226">
        <v>1.0773617063625218</v>
      </c>
      <c r="G63" s="1226">
        <v>1.0703144470001345</v>
      </c>
      <c r="H63" s="1226">
        <v>1.209289863913132</v>
      </c>
      <c r="I63" s="1226">
        <v>1.5107930106971434</v>
      </c>
      <c r="J63" s="1226">
        <v>1.6456907370792817</v>
      </c>
      <c r="K63" s="1222"/>
      <c r="L63" s="1222"/>
      <c r="M63" s="1222"/>
      <c r="N63" s="1222"/>
      <c r="O63" s="1222"/>
    </row>
    <row r="64" spans="1:19" s="143" customFormat="1" ht="12" customHeight="1">
      <c r="A64" s="1213" t="s">
        <v>481</v>
      </c>
      <c r="B64" s="1189"/>
      <c r="C64" s="1219"/>
      <c r="D64" s="1219"/>
      <c r="E64" s="1219"/>
      <c r="F64" s="1219"/>
      <c r="G64" s="1219"/>
      <c r="H64" s="1219"/>
      <c r="I64" s="1219"/>
      <c r="J64" s="1219"/>
      <c r="K64" s="1222"/>
      <c r="L64" s="1222"/>
      <c r="M64" s="1222"/>
      <c r="N64" s="1222"/>
      <c r="O64" s="1222"/>
    </row>
    <row r="65" spans="1:19" s="143" customFormat="1" ht="12" customHeight="1">
      <c r="A65" s="1209" t="s">
        <v>1119</v>
      </c>
      <c r="B65" s="1223">
        <v>0.9753660751325659</v>
      </c>
      <c r="C65" s="1224">
        <v>0.83836310740003428</v>
      </c>
      <c r="D65" s="1224">
        <v>1.1494597237345394</v>
      </c>
      <c r="E65" s="1224">
        <v>1.0495527744156057</v>
      </c>
      <c r="F65" s="1224">
        <v>0.62500608202329688</v>
      </c>
      <c r="G65" s="1224">
        <v>0.61867312513619821</v>
      </c>
      <c r="H65" s="1224">
        <v>0.39725091006950752</v>
      </c>
      <c r="I65" s="1224">
        <v>0.14517689442600545</v>
      </c>
      <c r="J65" s="1224">
        <v>6.1174001716011846E-2</v>
      </c>
      <c r="K65" s="1222"/>
      <c r="L65" s="1222"/>
      <c r="M65" s="1222"/>
      <c r="N65" s="1222"/>
      <c r="O65" s="1222"/>
    </row>
    <row r="66" spans="1:19" s="143" customFormat="1" ht="12" customHeight="1">
      <c r="A66" s="1211" t="s">
        <v>573</v>
      </c>
      <c r="B66" s="1225">
        <v>2.4066557640533692</v>
      </c>
      <c r="C66" s="1226">
        <v>2.0046588012902844</v>
      </c>
      <c r="D66" s="1226">
        <v>2.3381788149311951</v>
      </c>
      <c r="E66" s="1226">
        <v>1.8746994621571933</v>
      </c>
      <c r="F66" s="1226">
        <v>0.96190595815115598</v>
      </c>
      <c r="G66" s="1226">
        <v>0.87200705791796018</v>
      </c>
      <c r="H66" s="1226">
        <v>0.52819995797002361</v>
      </c>
      <c r="I66" s="1226">
        <v>0.12504741558575444</v>
      </c>
      <c r="J66" s="1226">
        <v>-1.521131993926933E-2</v>
      </c>
      <c r="K66" s="1222"/>
      <c r="L66" s="1222"/>
      <c r="M66" s="1222"/>
      <c r="N66" s="1222"/>
      <c r="O66" s="1222"/>
    </row>
    <row r="67" spans="1:19" s="143" customFormat="1" ht="12" customHeight="1">
      <c r="A67" s="1213" t="s">
        <v>1126</v>
      </c>
      <c r="B67" s="1576"/>
      <c r="C67" s="1577"/>
      <c r="D67" s="1577"/>
      <c r="E67" s="1577"/>
      <c r="F67" s="1577"/>
      <c r="G67" s="1577"/>
      <c r="H67" s="1577"/>
      <c r="I67" s="1577"/>
      <c r="J67" s="1577"/>
      <c r="K67" s="1222"/>
      <c r="L67" s="1222"/>
      <c r="M67" s="1222"/>
      <c r="N67" s="1222"/>
      <c r="O67" s="1222"/>
    </row>
    <row r="68" spans="1:19" s="143" customFormat="1" ht="12" customHeight="1">
      <c r="A68" s="1209" t="s">
        <v>1119</v>
      </c>
      <c r="B68" s="1216">
        <v>27.034554265950199</v>
      </c>
      <c r="C68" s="1217">
        <v>25.1734892343718</v>
      </c>
      <c r="D68" s="1217">
        <v>32.0196477931377</v>
      </c>
      <c r="E68" s="1217">
        <v>27.204217870567298</v>
      </c>
      <c r="F68" s="1217">
        <v>22.800785878893102</v>
      </c>
      <c r="G68" s="1217">
        <v>25.182732485990201</v>
      </c>
      <c r="H68" s="1217">
        <v>19.877822496494598</v>
      </c>
      <c r="I68" s="1217">
        <v>20.747922340945799</v>
      </c>
      <c r="J68" s="1217">
        <v>26.815137825805301</v>
      </c>
      <c r="K68" s="1222"/>
      <c r="L68" s="1222"/>
      <c r="M68" s="1222"/>
      <c r="N68" s="1222"/>
      <c r="O68" s="1222"/>
    </row>
    <row r="69" spans="1:19" s="143" customFormat="1" ht="12" customHeight="1">
      <c r="A69" s="1211" t="s">
        <v>573</v>
      </c>
      <c r="B69" s="1227">
        <v>17.4329567849698</v>
      </c>
      <c r="C69" s="1218">
        <v>17.456378577734</v>
      </c>
      <c r="D69" s="1218">
        <v>15.3021583932884</v>
      </c>
      <c r="E69" s="1218">
        <v>12.5563658221668</v>
      </c>
      <c r="F69" s="1218">
        <v>12.7729732194578</v>
      </c>
      <c r="G69" s="1218">
        <v>12.5886762881035</v>
      </c>
      <c r="H69" s="1218">
        <v>11.6093691312636</v>
      </c>
      <c r="I69" s="1218">
        <v>13.58424878884</v>
      </c>
      <c r="J69" s="1218">
        <v>14.393893706407102</v>
      </c>
      <c r="K69" s="1222"/>
      <c r="L69" s="1222"/>
      <c r="M69" s="1222"/>
      <c r="N69" s="1222"/>
      <c r="O69" s="1222"/>
    </row>
    <row r="70" spans="1:19" s="23" customFormat="1" ht="10.5" customHeight="1">
      <c r="A70" s="444"/>
      <c r="B70" s="444"/>
      <c r="C70" s="444"/>
      <c r="D70" s="444"/>
      <c r="E70" s="444"/>
      <c r="F70" s="444"/>
      <c r="G70" s="444"/>
      <c r="H70" s="444"/>
      <c r="I70" s="444"/>
      <c r="J70" s="444"/>
      <c r="K70" s="1208"/>
      <c r="L70" s="1208"/>
      <c r="M70" s="1208"/>
      <c r="N70" s="1208"/>
      <c r="O70" s="1208"/>
      <c r="P70" s="201"/>
      <c r="Q70" s="201"/>
      <c r="R70" s="201"/>
      <c r="S70" s="201"/>
    </row>
    <row r="71" spans="1:19" s="68" customFormat="1" ht="22.5" customHeight="1">
      <c r="A71" s="197"/>
      <c r="B71" s="991"/>
      <c r="C71" s="991"/>
      <c r="D71" s="991"/>
      <c r="E71" s="991"/>
      <c r="F71" s="991"/>
      <c r="G71" s="1185"/>
      <c r="H71" s="991"/>
      <c r="I71" s="991"/>
      <c r="J71" s="991"/>
    </row>
    <row r="72" spans="1:19" s="3" customFormat="1" ht="18.75" customHeight="1">
      <c r="A72" s="971" t="s">
        <v>1127</v>
      </c>
      <c r="B72" s="350"/>
      <c r="C72" s="350"/>
      <c r="D72" s="350"/>
      <c r="E72" s="350"/>
      <c r="F72" s="350"/>
      <c r="G72" s="350"/>
      <c r="H72" s="350"/>
      <c r="I72" s="350"/>
      <c r="J72" s="350"/>
    </row>
    <row r="73" spans="1:19" s="68" customFormat="1" ht="21.75" customHeight="1">
      <c r="A73" s="792"/>
      <c r="B73" s="792"/>
      <c r="C73" s="792"/>
      <c r="D73" s="792"/>
      <c r="E73" s="792"/>
      <c r="F73" s="792"/>
      <c r="G73" s="792"/>
      <c r="H73" s="792"/>
      <c r="I73" s="792"/>
      <c r="J73" s="792"/>
      <c r="K73" s="202"/>
      <c r="L73" s="1228"/>
    </row>
    <row r="74" spans="1:19" s="68" customFormat="1" ht="21.75" customHeight="1">
      <c r="A74" s="792"/>
      <c r="B74" s="792"/>
      <c r="C74" s="792"/>
      <c r="D74" s="792"/>
      <c r="E74" s="792"/>
      <c r="F74" s="792"/>
      <c r="G74" s="792"/>
      <c r="H74" s="792"/>
      <c r="I74" s="792"/>
      <c r="J74" s="792"/>
      <c r="L74" s="1228"/>
    </row>
    <row r="75" spans="1:19" s="68" customFormat="1" ht="21.75" customHeight="1">
      <c r="A75" s="792"/>
      <c r="B75" s="792"/>
      <c r="C75" s="792"/>
      <c r="D75" s="792"/>
      <c r="E75" s="792"/>
      <c r="F75" s="792"/>
      <c r="G75" s="792"/>
      <c r="H75" s="792"/>
      <c r="I75" s="792"/>
      <c r="J75" s="792"/>
      <c r="L75" s="1228"/>
    </row>
    <row r="76" spans="1:19" s="68" customFormat="1" ht="21.75" customHeight="1">
      <c r="A76" s="792"/>
      <c r="B76" s="792"/>
      <c r="C76" s="792"/>
      <c r="D76" s="792"/>
      <c r="E76" s="792"/>
      <c r="F76" s="792"/>
      <c r="G76" s="792"/>
      <c r="H76" s="792"/>
      <c r="I76" s="792"/>
      <c r="J76" s="792"/>
      <c r="L76" s="1228"/>
    </row>
    <row r="77" spans="1:19" s="68" customFormat="1" ht="21.75" customHeight="1">
      <c r="A77" s="792"/>
      <c r="B77" s="792"/>
      <c r="C77" s="792"/>
      <c r="D77" s="792"/>
      <c r="E77" s="792"/>
      <c r="F77" s="792"/>
      <c r="G77" s="792"/>
      <c r="H77" s="792"/>
      <c r="I77" s="792"/>
      <c r="J77" s="792"/>
      <c r="L77" s="1228"/>
    </row>
    <row r="78" spans="1:19" s="68" customFormat="1" ht="21.75" customHeight="1">
      <c r="A78" s="792"/>
      <c r="B78" s="792"/>
      <c r="C78" s="792"/>
      <c r="D78" s="792"/>
      <c r="E78" s="792"/>
      <c r="F78" s="792"/>
      <c r="G78" s="792"/>
      <c r="H78" s="792"/>
      <c r="I78" s="792"/>
      <c r="J78" s="792"/>
      <c r="L78" s="1228"/>
    </row>
    <row r="79" spans="1:19" s="68" customFormat="1" ht="21.75" customHeight="1">
      <c r="A79" s="792"/>
      <c r="B79" s="792"/>
      <c r="C79" s="792"/>
      <c r="D79" s="792"/>
      <c r="E79" s="792"/>
      <c r="F79" s="792"/>
      <c r="G79" s="792"/>
      <c r="H79" s="792"/>
      <c r="I79" s="792"/>
      <c r="J79" s="792"/>
      <c r="L79" s="1228"/>
    </row>
    <row r="80" spans="1:19" s="68" customFormat="1" ht="21.75" customHeight="1">
      <c r="A80" s="792"/>
      <c r="B80" s="792"/>
      <c r="C80" s="792"/>
      <c r="D80" s="792"/>
      <c r="E80" s="792"/>
      <c r="F80" s="792"/>
      <c r="G80" s="792"/>
      <c r="H80" s="792"/>
      <c r="I80" s="792"/>
      <c r="J80" s="792"/>
      <c r="L80" s="1228"/>
    </row>
    <row r="81" spans="1:15" s="68" customFormat="1" ht="21.75" customHeight="1">
      <c r="A81" s="792"/>
      <c r="B81" s="792"/>
      <c r="C81" s="792"/>
      <c r="D81" s="792"/>
      <c r="E81" s="792"/>
      <c r="F81" s="792"/>
      <c r="G81" s="792"/>
      <c r="H81" s="792"/>
      <c r="I81" s="792"/>
      <c r="J81" s="792"/>
      <c r="L81" s="1228"/>
    </row>
    <row r="82" spans="1:15" s="68" customFormat="1" ht="21.75" customHeight="1">
      <c r="A82" s="792"/>
      <c r="B82" s="792"/>
      <c r="C82" s="792"/>
      <c r="D82" s="792"/>
      <c r="E82" s="792"/>
      <c r="F82" s="792"/>
      <c r="G82" s="792"/>
      <c r="H82" s="792"/>
      <c r="I82" s="792"/>
      <c r="J82" s="792"/>
      <c r="L82" s="1228"/>
    </row>
    <row r="83" spans="1:15" s="68" customFormat="1" ht="21.75" customHeight="1">
      <c r="A83" s="792"/>
      <c r="B83" s="792"/>
      <c r="C83" s="792"/>
      <c r="D83" s="792"/>
      <c r="E83" s="792"/>
      <c r="F83" s="792"/>
      <c r="G83" s="792"/>
      <c r="H83" s="792"/>
      <c r="I83" s="792"/>
      <c r="J83" s="792"/>
      <c r="L83" s="1228"/>
    </row>
    <row r="84" spans="1:15" s="68" customFormat="1" ht="21.75" customHeight="1">
      <c r="A84" s="792"/>
      <c r="B84" s="792"/>
      <c r="C84" s="792"/>
      <c r="D84" s="792"/>
      <c r="E84" s="792"/>
      <c r="F84" s="792"/>
      <c r="G84" s="792"/>
      <c r="H84" s="792"/>
      <c r="I84" s="792"/>
      <c r="J84" s="792"/>
      <c r="L84" s="1228"/>
    </row>
    <row r="85" spans="1:15" s="68" customFormat="1" ht="18" customHeight="1">
      <c r="A85" s="792"/>
      <c r="B85" s="792"/>
      <c r="C85" s="792"/>
      <c r="D85" s="792"/>
      <c r="E85" s="792"/>
      <c r="F85" s="792"/>
      <c r="G85" s="792"/>
      <c r="H85" s="792"/>
      <c r="I85" s="792"/>
      <c r="J85" s="792"/>
      <c r="L85" s="1228"/>
    </row>
    <row r="86" spans="1:15" s="70" customFormat="1" ht="23.1" customHeight="1">
      <c r="A86" s="1781" t="s">
        <v>1128</v>
      </c>
      <c r="B86" s="1781"/>
      <c r="C86" s="1781"/>
      <c r="D86" s="1781"/>
      <c r="E86" s="1781"/>
      <c r="F86" s="1781"/>
      <c r="G86" s="1781"/>
      <c r="H86" s="1781"/>
      <c r="I86" s="1781"/>
      <c r="J86" s="1781"/>
      <c r="K86" s="1229"/>
      <c r="L86" s="1229"/>
      <c r="M86" s="1229"/>
      <c r="N86" s="1229"/>
      <c r="O86" s="1229"/>
    </row>
    <row r="87" spans="1:15" s="70" customFormat="1" ht="12.75" customHeight="1">
      <c r="A87" s="792"/>
      <c r="B87" s="792"/>
      <c r="C87" s="792"/>
      <c r="D87" s="792"/>
      <c r="E87" s="792"/>
      <c r="F87" s="792"/>
      <c r="G87" s="792"/>
      <c r="H87" s="792"/>
      <c r="I87" s="792"/>
      <c r="J87" s="792"/>
      <c r="K87" s="1229"/>
      <c r="L87" s="1229"/>
      <c r="M87" s="1229"/>
      <c r="N87" s="1229"/>
      <c r="O87" s="1229"/>
    </row>
    <row r="88" spans="1:15" s="3" customFormat="1" ht="18.75" customHeight="1">
      <c r="A88" s="1946" t="s">
        <v>1129</v>
      </c>
      <c r="B88" s="1946"/>
      <c r="C88" s="1946"/>
      <c r="D88" s="1946"/>
      <c r="E88" s="1946"/>
      <c r="F88" s="1946"/>
      <c r="G88" s="1946"/>
      <c r="H88" s="1946"/>
      <c r="I88" s="1946"/>
      <c r="J88" s="1946"/>
      <c r="L88" s="206"/>
    </row>
    <row r="89" spans="1:15" s="70" customFormat="1" ht="12.75" customHeight="1">
      <c r="A89" s="792"/>
      <c r="B89" s="792"/>
      <c r="C89" s="792"/>
      <c r="D89" s="792"/>
      <c r="E89" s="792"/>
      <c r="F89" s="792"/>
      <c r="G89" s="792"/>
      <c r="H89" s="792"/>
      <c r="I89" s="792"/>
      <c r="J89" s="792"/>
      <c r="K89" s="1229"/>
      <c r="L89" s="1229"/>
      <c r="M89" s="1229"/>
      <c r="N89" s="1229"/>
      <c r="O89" s="1229"/>
    </row>
    <row r="90" spans="1:15" s="70" customFormat="1" ht="12.75" customHeight="1">
      <c r="A90" s="792"/>
      <c r="B90" s="792"/>
      <c r="C90" s="792"/>
      <c r="D90" s="792"/>
      <c r="E90" s="792"/>
      <c r="F90" s="792"/>
      <c r="G90" s="792"/>
      <c r="H90" s="792"/>
      <c r="I90" s="792"/>
      <c r="J90" s="792"/>
      <c r="K90" s="1229"/>
      <c r="L90" s="1229"/>
      <c r="M90" s="1229"/>
      <c r="N90" s="1229"/>
      <c r="O90" s="1229"/>
    </row>
    <row r="91" spans="1:15" s="70" customFormat="1" ht="12.75" customHeight="1">
      <c r="A91" s="792"/>
      <c r="B91" s="792"/>
      <c r="C91" s="792"/>
      <c r="D91" s="792"/>
      <c r="E91" s="792"/>
      <c r="F91" s="792"/>
      <c r="G91" s="792"/>
      <c r="H91" s="792"/>
      <c r="I91" s="792"/>
      <c r="J91" s="792"/>
      <c r="K91" s="1229"/>
      <c r="L91" s="1229"/>
      <c r="M91" s="1229"/>
      <c r="N91" s="1229"/>
      <c r="O91" s="1229"/>
    </row>
    <row r="92" spans="1:15" s="70" customFormat="1" ht="12.75" customHeight="1">
      <c r="A92" s="792"/>
      <c r="B92" s="792"/>
      <c r="C92" s="792"/>
      <c r="D92" s="792"/>
      <c r="E92" s="792"/>
      <c r="F92" s="792"/>
      <c r="G92" s="792"/>
      <c r="H92" s="792"/>
      <c r="I92" s="792"/>
      <c r="J92" s="792"/>
      <c r="K92" s="1229"/>
      <c r="L92" s="1229"/>
      <c r="M92" s="1229"/>
      <c r="N92" s="1229"/>
      <c r="O92" s="1229"/>
    </row>
    <row r="93" spans="1:15" s="70" customFormat="1" ht="12.75" customHeight="1">
      <c r="A93" s="792"/>
      <c r="B93" s="792"/>
      <c r="C93" s="792"/>
      <c r="D93" s="792"/>
      <c r="E93" s="792"/>
      <c r="F93" s="792"/>
      <c r="G93" s="792"/>
      <c r="H93" s="792"/>
      <c r="I93" s="792"/>
      <c r="J93" s="792"/>
      <c r="K93" s="1229"/>
      <c r="L93" s="1229"/>
      <c r="M93" s="1229"/>
      <c r="N93" s="1229"/>
      <c r="O93" s="1229"/>
    </row>
    <row r="94" spans="1:15" s="70" customFormat="1" ht="12.75" customHeight="1">
      <c r="A94" s="792"/>
      <c r="B94" s="792"/>
      <c r="C94" s="792"/>
      <c r="D94" s="792"/>
      <c r="E94" s="792"/>
      <c r="F94" s="792"/>
      <c r="G94" s="792"/>
      <c r="H94" s="792"/>
      <c r="I94" s="792"/>
      <c r="J94" s="792"/>
      <c r="K94" s="1229"/>
      <c r="L94" s="1229"/>
      <c r="M94" s="1229"/>
      <c r="N94" s="1229"/>
      <c r="O94" s="1229"/>
    </row>
    <row r="95" spans="1:15" s="70" customFormat="1" ht="12.75" customHeight="1">
      <c r="A95" s="792"/>
      <c r="B95" s="792"/>
      <c r="C95" s="792"/>
      <c r="D95" s="792"/>
      <c r="E95" s="792"/>
      <c r="F95" s="792"/>
      <c r="G95" s="792"/>
      <c r="H95" s="792"/>
      <c r="I95" s="792"/>
      <c r="J95" s="792"/>
      <c r="K95" s="1229"/>
      <c r="L95" s="1229"/>
      <c r="M95" s="1229"/>
      <c r="N95" s="1229"/>
      <c r="O95" s="1229"/>
    </row>
    <row r="96" spans="1:15" s="70" customFormat="1" ht="12.75" customHeight="1">
      <c r="A96" s="792"/>
      <c r="B96" s="792"/>
      <c r="C96" s="792"/>
      <c r="D96" s="792"/>
      <c r="E96" s="792"/>
      <c r="F96" s="792"/>
      <c r="G96" s="792"/>
      <c r="H96" s="792"/>
      <c r="I96" s="792"/>
      <c r="J96" s="792"/>
      <c r="K96" s="1229"/>
      <c r="L96" s="1229"/>
      <c r="M96" s="1229"/>
      <c r="N96" s="1229"/>
      <c r="O96" s="1229"/>
    </row>
    <row r="97" spans="1:15" s="70" customFormat="1" ht="12.75" customHeight="1">
      <c r="A97" s="792"/>
      <c r="B97" s="792"/>
      <c r="C97" s="792"/>
      <c r="D97" s="792"/>
      <c r="E97" s="792"/>
      <c r="F97" s="792"/>
      <c r="G97" s="792"/>
      <c r="H97" s="792"/>
      <c r="I97" s="792"/>
      <c r="J97" s="792"/>
      <c r="K97" s="1229"/>
      <c r="L97" s="1229"/>
      <c r="M97" s="1229"/>
      <c r="N97" s="1229"/>
      <c r="O97" s="1229"/>
    </row>
    <row r="98" spans="1:15" s="70" customFormat="1" ht="12.75" customHeight="1">
      <c r="A98" s="792"/>
      <c r="B98" s="792"/>
      <c r="C98" s="792"/>
      <c r="D98" s="792"/>
      <c r="E98" s="792"/>
      <c r="F98" s="792"/>
      <c r="G98" s="792"/>
      <c r="H98" s="792"/>
      <c r="I98" s="792"/>
      <c r="J98" s="792"/>
      <c r="K98" s="1229"/>
      <c r="L98" s="1229"/>
      <c r="M98" s="1229"/>
      <c r="N98" s="1229"/>
      <c r="O98" s="1229"/>
    </row>
    <row r="99" spans="1:15" s="70" customFormat="1" ht="12.75" customHeight="1">
      <c r="A99" s="792"/>
      <c r="B99" s="792"/>
      <c r="C99" s="792"/>
      <c r="D99" s="792"/>
      <c r="E99" s="792"/>
      <c r="F99" s="792"/>
      <c r="G99" s="792"/>
      <c r="H99" s="792"/>
      <c r="I99" s="792"/>
      <c r="J99" s="792"/>
      <c r="K99" s="1229"/>
      <c r="L99" s="1229"/>
      <c r="M99" s="1229"/>
      <c r="N99" s="1229"/>
      <c r="O99" s="1229"/>
    </row>
    <row r="100" spans="1:15" s="70" customFormat="1" ht="12.75" customHeight="1">
      <c r="A100" s="792"/>
      <c r="B100" s="792"/>
      <c r="C100" s="792"/>
      <c r="D100" s="792"/>
      <c r="E100" s="792"/>
      <c r="F100" s="792"/>
      <c r="G100" s="792"/>
      <c r="H100" s="792"/>
      <c r="I100" s="792"/>
      <c r="J100" s="792"/>
      <c r="K100" s="1229"/>
      <c r="L100" s="1229"/>
      <c r="M100" s="1229"/>
      <c r="N100" s="1229"/>
      <c r="O100" s="1229"/>
    </row>
    <row r="101" spans="1:15" s="70" customFormat="1" ht="12.75" customHeight="1">
      <c r="A101" s="792"/>
      <c r="B101" s="792"/>
      <c r="C101" s="792"/>
      <c r="D101" s="792"/>
      <c r="E101" s="792"/>
      <c r="F101" s="792"/>
      <c r="G101" s="792"/>
      <c r="H101" s="792"/>
      <c r="I101" s="792"/>
      <c r="J101" s="792"/>
      <c r="K101" s="1229"/>
      <c r="L101" s="1229"/>
      <c r="M101" s="1229"/>
      <c r="N101" s="1229"/>
      <c r="O101" s="1229"/>
    </row>
    <row r="102" spans="1:15" s="70" customFormat="1" ht="12.75" customHeight="1">
      <c r="A102" s="792"/>
      <c r="B102" s="792"/>
      <c r="C102" s="792"/>
      <c r="D102" s="792"/>
      <c r="E102" s="792"/>
      <c r="F102" s="792"/>
      <c r="G102" s="792"/>
      <c r="H102" s="792"/>
      <c r="I102" s="792"/>
      <c r="J102" s="792"/>
      <c r="K102" s="1229"/>
      <c r="L102" s="1229"/>
      <c r="M102" s="1229"/>
      <c r="N102" s="1229"/>
      <c r="O102" s="1229"/>
    </row>
    <row r="103" spans="1:15" s="70" customFormat="1" ht="12.75" customHeight="1">
      <c r="A103" s="792"/>
      <c r="B103" s="792"/>
      <c r="C103" s="792"/>
      <c r="D103" s="792"/>
      <c r="E103" s="792"/>
      <c r="F103" s="792"/>
      <c r="G103" s="792"/>
      <c r="H103" s="792"/>
      <c r="I103" s="792"/>
      <c r="J103" s="792"/>
      <c r="K103" s="1229"/>
      <c r="L103" s="1229"/>
      <c r="M103" s="1229"/>
      <c r="N103" s="1229"/>
      <c r="O103" s="1229"/>
    </row>
    <row r="104" spans="1:15" s="70" customFormat="1" ht="12.75" customHeight="1">
      <c r="A104" s="792"/>
      <c r="B104" s="792"/>
      <c r="C104" s="792"/>
      <c r="D104" s="792"/>
      <c r="E104" s="792"/>
      <c r="F104" s="792"/>
      <c r="G104" s="792"/>
      <c r="H104" s="792"/>
      <c r="I104" s="792"/>
      <c r="J104" s="792"/>
      <c r="K104" s="1229"/>
      <c r="L104" s="1229"/>
      <c r="M104" s="1229"/>
      <c r="N104" s="1229"/>
      <c r="O104" s="1229"/>
    </row>
    <row r="105" spans="1:15" s="70" customFormat="1" ht="12.75" customHeight="1">
      <c r="A105" s="792"/>
      <c r="B105" s="792"/>
      <c r="C105" s="792"/>
      <c r="D105" s="792"/>
      <c r="E105" s="792"/>
      <c r="F105" s="792"/>
      <c r="G105" s="792"/>
      <c r="H105" s="792"/>
      <c r="I105" s="792"/>
      <c r="J105" s="792"/>
      <c r="K105" s="1229"/>
      <c r="L105" s="1229"/>
      <c r="M105" s="1229"/>
      <c r="N105" s="1229"/>
      <c r="O105" s="1229"/>
    </row>
    <row r="106" spans="1:15" s="70" customFormat="1" ht="12.75" customHeight="1">
      <c r="A106" s="792"/>
      <c r="B106" s="792"/>
      <c r="C106" s="792"/>
      <c r="D106" s="792"/>
      <c r="E106" s="792"/>
      <c r="F106" s="792"/>
      <c r="G106" s="792"/>
      <c r="H106" s="792"/>
      <c r="I106" s="792"/>
      <c r="J106" s="792"/>
      <c r="K106" s="1229"/>
      <c r="L106" s="1229"/>
      <c r="M106" s="1229"/>
      <c r="N106" s="1229"/>
      <c r="O106" s="1229"/>
    </row>
    <row r="107" spans="1:15" s="70" customFormat="1" ht="54.75" customHeight="1">
      <c r="A107" s="792"/>
      <c r="B107" s="792"/>
      <c r="C107" s="792"/>
      <c r="D107" s="792"/>
      <c r="E107" s="792"/>
      <c r="F107" s="792"/>
      <c r="G107" s="792"/>
      <c r="H107" s="792"/>
      <c r="I107" s="792"/>
      <c r="J107" s="792"/>
      <c r="K107" s="1229"/>
      <c r="L107" s="1229"/>
      <c r="M107" s="1229"/>
      <c r="N107" s="1229"/>
      <c r="O107" s="1229"/>
    </row>
    <row r="108" spans="1:15" s="68" customFormat="1" ht="22.5" customHeight="1">
      <c r="A108" s="187"/>
      <c r="B108" s="991"/>
      <c r="C108" s="991"/>
      <c r="D108" s="991"/>
      <c r="E108" s="991"/>
      <c r="F108" s="991"/>
      <c r="G108" s="1185"/>
      <c r="H108" s="991"/>
      <c r="I108" s="991"/>
      <c r="J108" s="991"/>
    </row>
    <row r="109" spans="1:15" s="3" customFormat="1" ht="18.75" customHeight="1">
      <c r="A109" s="971" t="s">
        <v>1130</v>
      </c>
      <c r="B109" s="350"/>
      <c r="C109" s="350"/>
      <c r="D109" s="350"/>
      <c r="E109" s="350"/>
      <c r="F109" s="350"/>
      <c r="G109" s="350"/>
      <c r="H109" s="350"/>
      <c r="I109" s="350"/>
      <c r="J109" s="350"/>
    </row>
    <row r="110" spans="1:15" s="3" customFormat="1" ht="10.35" customHeight="1">
      <c r="A110" s="971"/>
      <c r="B110" s="350"/>
      <c r="C110" s="350"/>
      <c r="D110" s="350"/>
      <c r="E110" s="350"/>
      <c r="F110" s="350"/>
      <c r="G110" s="350"/>
      <c r="H110" s="350"/>
      <c r="I110" s="350"/>
      <c r="J110" s="350"/>
    </row>
    <row r="111" spans="1:15" s="3" customFormat="1" ht="12.75" customHeight="1">
      <c r="A111" s="1947" t="s">
        <v>1131</v>
      </c>
      <c r="B111" s="1947"/>
      <c r="C111" s="1947"/>
      <c r="D111" s="1947"/>
      <c r="E111" s="1947"/>
      <c r="F111" s="1947"/>
      <c r="G111" s="1947"/>
      <c r="H111" s="350"/>
      <c r="I111" s="350"/>
      <c r="J111" s="350"/>
    </row>
    <row r="112" spans="1:15" s="90" customFormat="1" ht="9" customHeight="1">
      <c r="A112" s="992"/>
      <c r="B112" s="1816" t="s">
        <v>1132</v>
      </c>
      <c r="C112" s="1948"/>
      <c r="D112" s="1949"/>
      <c r="E112" s="1578"/>
      <c r="F112" s="1579"/>
      <c r="G112" s="1579"/>
      <c r="H112" s="1950" t="s">
        <v>1133</v>
      </c>
      <c r="I112" s="1951"/>
      <c r="J112" s="992"/>
    </row>
    <row r="113" spans="1:10" s="62" customFormat="1" ht="9" customHeight="1">
      <c r="A113" s="188"/>
      <c r="B113" s="1230" t="s">
        <v>1134</v>
      </c>
      <c r="C113" s="1230" t="s">
        <v>1135</v>
      </c>
      <c r="D113" s="1230" t="s">
        <v>1136</v>
      </c>
      <c r="E113" s="1231" t="s">
        <v>1137</v>
      </c>
      <c r="F113" s="1232" t="s">
        <v>1138</v>
      </c>
      <c r="G113" s="1232" t="s">
        <v>488</v>
      </c>
      <c r="H113" s="1952" t="s">
        <v>1139</v>
      </c>
      <c r="I113" s="1953"/>
      <c r="J113" s="708"/>
    </row>
    <row r="114" spans="1:10" s="71" customFormat="1" ht="12" customHeight="1">
      <c r="A114" s="737" t="s">
        <v>1140</v>
      </c>
      <c r="B114" s="1580"/>
      <c r="C114" s="1580"/>
      <c r="D114" s="1580"/>
      <c r="E114" s="1580"/>
      <c r="F114" s="1580"/>
      <c r="G114" s="1580"/>
      <c r="H114" s="1954"/>
      <c r="I114" s="1955"/>
      <c r="J114" s="1233"/>
    </row>
    <row r="115" spans="1:10" s="71" customFormat="1" ht="12" customHeight="1">
      <c r="A115" s="1155" t="s">
        <v>1141</v>
      </c>
      <c r="B115" s="1190">
        <v>158.34602302658735</v>
      </c>
      <c r="C115" s="1190">
        <v>29.625176571316604</v>
      </c>
      <c r="D115" s="1190">
        <v>0.97708451282660003</v>
      </c>
      <c r="E115" s="1190">
        <v>188.94828411073055</v>
      </c>
      <c r="F115" s="1190">
        <v>46.987829532750013</v>
      </c>
      <c r="G115" s="1190">
        <v>235.93611364348055</v>
      </c>
      <c r="H115" s="1937">
        <v>0.22505392310782302</v>
      </c>
      <c r="I115" s="1938"/>
      <c r="J115" s="1234"/>
    </row>
    <row r="116" spans="1:10" s="71" customFormat="1" ht="12" customHeight="1">
      <c r="A116" s="1155" t="s">
        <v>1142</v>
      </c>
      <c r="B116" s="1190">
        <v>308.25321825852103</v>
      </c>
      <c r="C116" s="1190">
        <v>67.61164897003691</v>
      </c>
      <c r="D116" s="1190">
        <v>3.0644400381293977</v>
      </c>
      <c r="E116" s="1190">
        <v>378.92930726668737</v>
      </c>
      <c r="F116" s="1190">
        <v>32.797686821469973</v>
      </c>
      <c r="G116" s="1190">
        <v>411.72699408815737</v>
      </c>
      <c r="H116" s="1937">
        <v>0.39273671943647231</v>
      </c>
      <c r="I116" s="1938"/>
      <c r="J116" s="1233"/>
    </row>
    <row r="117" spans="1:10" s="71" customFormat="1" ht="12" customHeight="1">
      <c r="A117" s="1155" t="s">
        <v>1143</v>
      </c>
      <c r="B117" s="1190">
        <v>177.75244657724633</v>
      </c>
      <c r="C117" s="1190">
        <v>41.215401312153922</v>
      </c>
      <c r="D117" s="1190">
        <v>2.6009126622412997</v>
      </c>
      <c r="E117" s="1190">
        <v>221.56876055164156</v>
      </c>
      <c r="F117" s="1190">
        <v>19.16421235</v>
      </c>
      <c r="G117" s="1190">
        <v>240.73297290164157</v>
      </c>
      <c r="H117" s="1937">
        <v>0.22962953460694482</v>
      </c>
      <c r="I117" s="1938"/>
      <c r="J117" s="1233"/>
    </row>
    <row r="118" spans="1:10" s="71" customFormat="1" ht="12" customHeight="1">
      <c r="A118" s="1155" t="s">
        <v>1144</v>
      </c>
      <c r="B118" s="1190">
        <v>87.816602709351571</v>
      </c>
      <c r="C118" s="1190">
        <v>24.366565146941578</v>
      </c>
      <c r="D118" s="1190">
        <v>2.2232231820995003</v>
      </c>
      <c r="E118" s="1190">
        <v>114.40639103839266</v>
      </c>
      <c r="F118" s="1190">
        <v>11.916213527190004</v>
      </c>
      <c r="G118" s="1190">
        <v>126.32260456558267</v>
      </c>
      <c r="H118" s="1937">
        <v>0.12049616862657067</v>
      </c>
      <c r="I118" s="1938"/>
      <c r="J118" s="1233"/>
    </row>
    <row r="119" spans="1:10" s="71" customFormat="1" ht="12" customHeight="1">
      <c r="A119" s="1155" t="s">
        <v>1145</v>
      </c>
      <c r="B119" s="722">
        <v>22.090719666463411</v>
      </c>
      <c r="C119" s="722">
        <v>6.7845643513937066</v>
      </c>
      <c r="D119" s="722">
        <v>0.76074003079229946</v>
      </c>
      <c r="E119" s="722">
        <v>29.636024048649418</v>
      </c>
      <c r="F119" s="722">
        <v>3.9989936579200016</v>
      </c>
      <c r="G119" s="722">
        <v>33.635017706569421</v>
      </c>
      <c r="H119" s="1939">
        <v>3.208365422218909E-2</v>
      </c>
      <c r="I119" s="1940"/>
      <c r="J119" s="1233"/>
    </row>
    <row r="120" spans="1:10" s="71" customFormat="1" ht="12" customHeight="1">
      <c r="A120" s="1571" t="s">
        <v>686</v>
      </c>
      <c r="B120" s="1235">
        <v>754.25901023816982</v>
      </c>
      <c r="C120" s="1235">
        <v>169.60335635184271</v>
      </c>
      <c r="D120" s="1235">
        <v>9.6264004260890967</v>
      </c>
      <c r="E120" s="1235">
        <v>933.48876701610175</v>
      </c>
      <c r="F120" s="1235">
        <v>114.86493588933</v>
      </c>
      <c r="G120" s="1235">
        <v>1048.3537029054314</v>
      </c>
      <c r="H120" s="1941">
        <v>0.99999999999999989</v>
      </c>
      <c r="I120" s="1942">
        <v>0</v>
      </c>
      <c r="J120" s="1233"/>
    </row>
    <row r="121" spans="1:10" s="90" customFormat="1" ht="12.75" customHeight="1">
      <c r="A121" s="992"/>
      <c r="B121" s="207"/>
      <c r="C121" s="207"/>
      <c r="D121" s="207"/>
      <c r="E121" s="207"/>
      <c r="F121" s="208"/>
      <c r="G121" s="208"/>
      <c r="H121" s="208"/>
      <c r="I121" s="208"/>
      <c r="J121" s="208"/>
    </row>
    <row r="122" spans="1:10" s="3" customFormat="1" ht="11.1" customHeight="1">
      <c r="A122" s="209" t="s">
        <v>1146</v>
      </c>
      <c r="B122" s="1482" t="s">
        <v>295</v>
      </c>
      <c r="C122" s="1483" t="s">
        <v>296</v>
      </c>
      <c r="D122" s="1483" t="s">
        <v>297</v>
      </c>
      <c r="E122" s="1483" t="s">
        <v>298</v>
      </c>
      <c r="F122" s="1483" t="s">
        <v>295</v>
      </c>
      <c r="G122" s="1483" t="s">
        <v>296</v>
      </c>
      <c r="H122" s="1483" t="s">
        <v>297</v>
      </c>
      <c r="I122" s="1483" t="s">
        <v>298</v>
      </c>
      <c r="J122" s="1483" t="s">
        <v>295</v>
      </c>
    </row>
    <row r="123" spans="1:10" s="62" customFormat="1" ht="11.1" customHeight="1">
      <c r="A123" s="188"/>
      <c r="B123" s="1236" t="s">
        <v>300</v>
      </c>
      <c r="C123" s="1237" t="s">
        <v>300</v>
      </c>
      <c r="D123" s="1237" t="s">
        <v>270</v>
      </c>
      <c r="E123" s="1237" t="s">
        <v>270</v>
      </c>
      <c r="F123" s="1237" t="s">
        <v>270</v>
      </c>
      <c r="G123" s="1237" t="s">
        <v>270</v>
      </c>
      <c r="H123" s="1237" t="s">
        <v>271</v>
      </c>
      <c r="I123" s="1237" t="s">
        <v>271</v>
      </c>
      <c r="J123" s="1237" t="s">
        <v>271</v>
      </c>
    </row>
    <row r="124" spans="1:10" s="71" customFormat="1" ht="12" customHeight="1">
      <c r="A124" s="737" t="s">
        <v>1147</v>
      </c>
      <c r="B124" s="1581"/>
      <c r="C124" s="1580"/>
      <c r="D124" s="1580"/>
      <c r="E124" s="1580"/>
      <c r="F124" s="1580"/>
      <c r="G124" s="1580"/>
      <c r="H124" s="1580"/>
      <c r="I124" s="1580"/>
      <c r="J124" s="1580"/>
    </row>
    <row r="125" spans="1:10" s="71" customFormat="1" ht="12" customHeight="1">
      <c r="A125" s="1155" t="s">
        <v>1141</v>
      </c>
      <c r="B125" s="1238">
        <v>0.22505392310782302</v>
      </c>
      <c r="C125" s="1239">
        <v>0.21729753150245265</v>
      </c>
      <c r="D125" s="1239">
        <v>0.21577780138087255</v>
      </c>
      <c r="E125" s="1239">
        <v>0.23427876824404034</v>
      </c>
      <c r="F125" s="1239">
        <v>0.23182599723267497</v>
      </c>
      <c r="G125" s="1239">
        <v>0.20399999999999999</v>
      </c>
      <c r="H125" s="1239">
        <v>0.19033608700483437</v>
      </c>
      <c r="I125" s="1239">
        <v>0.19264733001151138</v>
      </c>
      <c r="J125" s="1239">
        <v>0.19076788087564009</v>
      </c>
    </row>
    <row r="126" spans="1:10" s="71" customFormat="1" ht="12" customHeight="1">
      <c r="A126" s="1155" t="s">
        <v>1142</v>
      </c>
      <c r="B126" s="1238">
        <v>0.39273671943647231</v>
      </c>
      <c r="C126" s="1239">
        <v>0.38168311155001655</v>
      </c>
      <c r="D126" s="1239">
        <v>0.38421946795784739</v>
      </c>
      <c r="E126" s="1239">
        <v>0.41621664389514607</v>
      </c>
      <c r="F126" s="1239">
        <v>0.41607775248284623</v>
      </c>
      <c r="G126" s="1239">
        <v>0.42099999999999999</v>
      </c>
      <c r="H126" s="1239">
        <v>0.4057641292954911</v>
      </c>
      <c r="I126" s="1239">
        <v>0.40852335655567235</v>
      </c>
      <c r="J126" s="1239">
        <v>0.4066567085260398</v>
      </c>
    </row>
    <row r="127" spans="1:10" s="71" customFormat="1" ht="12" customHeight="1">
      <c r="A127" s="1155" t="s">
        <v>1143</v>
      </c>
      <c r="B127" s="1238">
        <v>0.22962953460694482</v>
      </c>
      <c r="C127" s="1239">
        <v>0.23628479555348877</v>
      </c>
      <c r="D127" s="1239">
        <v>0.23682734897377383</v>
      </c>
      <c r="E127" s="1239">
        <v>0.22407615696150343</v>
      </c>
      <c r="F127" s="1239">
        <v>0.22863136723902955</v>
      </c>
      <c r="G127" s="1239">
        <v>0.24299999999999999</v>
      </c>
      <c r="H127" s="1239">
        <v>0.25677395992283342</v>
      </c>
      <c r="I127" s="1239">
        <v>0.2592495294989976</v>
      </c>
      <c r="J127" s="1239">
        <v>0.26222257891149786</v>
      </c>
    </row>
    <row r="128" spans="1:10" s="71" customFormat="1" ht="12" customHeight="1">
      <c r="A128" s="1155" t="s">
        <v>1144</v>
      </c>
      <c r="B128" s="1238">
        <v>0.12049616862657067</v>
      </c>
      <c r="C128" s="1239">
        <v>0.11947945754140624</v>
      </c>
      <c r="D128" s="1239">
        <v>0.11582164339149657</v>
      </c>
      <c r="E128" s="1239">
        <v>0.10244971923096191</v>
      </c>
      <c r="F128" s="1239">
        <v>0.10157783612467589</v>
      </c>
      <c r="G128" s="1239">
        <v>0.11</v>
      </c>
      <c r="H128" s="1239">
        <v>0.11734778892386377</v>
      </c>
      <c r="I128" s="1239">
        <v>0.11262975785878292</v>
      </c>
      <c r="J128" s="1239">
        <v>0.11339446571340241</v>
      </c>
    </row>
    <row r="129" spans="1:10" s="71" customFormat="1" ht="12" customHeight="1">
      <c r="A129" s="1155" t="s">
        <v>1145</v>
      </c>
      <c r="B129" s="1238">
        <v>3.208365422218909E-2</v>
      </c>
      <c r="C129" s="1239">
        <v>4.5255103852635786E-2</v>
      </c>
      <c r="D129" s="1239">
        <v>4.7353738296009681E-2</v>
      </c>
      <c r="E129" s="1239">
        <v>2.2978711668348369E-2</v>
      </c>
      <c r="F129" s="1239">
        <v>2.1887046920773558E-2</v>
      </c>
      <c r="G129" s="1239">
        <v>2.1999999999999999E-2</v>
      </c>
      <c r="H129" s="1239">
        <v>2.9778034852977215E-2</v>
      </c>
      <c r="I129" s="1239">
        <v>2.6950026075035761E-2</v>
      </c>
      <c r="J129" s="1239">
        <v>2.6958365973419787E-2</v>
      </c>
    </row>
    <row r="130" spans="1:10" s="71" customFormat="1" ht="12" customHeight="1">
      <c r="A130" s="1571" t="s">
        <v>488</v>
      </c>
      <c r="B130" s="1240">
        <v>0.99999999999999989</v>
      </c>
      <c r="C130" s="1241">
        <v>0.99999999999999989</v>
      </c>
      <c r="D130" s="1241">
        <v>0.99999999999999989</v>
      </c>
      <c r="E130" s="1241">
        <v>1</v>
      </c>
      <c r="F130" s="1241">
        <v>1</v>
      </c>
      <c r="G130" s="1241">
        <v>1</v>
      </c>
      <c r="H130" s="1241">
        <v>0.99999999999999989</v>
      </c>
      <c r="I130" s="1241">
        <v>1</v>
      </c>
      <c r="J130" s="1241">
        <v>0.99999999999999989</v>
      </c>
    </row>
    <row r="131" spans="1:10" s="71" customFormat="1" ht="12" customHeight="1">
      <c r="A131" s="1571" t="s">
        <v>1148</v>
      </c>
      <c r="B131" s="1240">
        <v>0.55534640000000002</v>
      </c>
      <c r="C131" s="1241">
        <v>0.5623454</v>
      </c>
      <c r="D131" s="1241">
        <v>0.56237649999999995</v>
      </c>
      <c r="E131" s="1241">
        <v>0.54183040000000005</v>
      </c>
      <c r="F131" s="1241">
        <v>0.54293800000000003</v>
      </c>
      <c r="G131" s="1241">
        <v>0.54796489999999998</v>
      </c>
      <c r="H131" s="1241">
        <v>0.55969539999999995</v>
      </c>
      <c r="I131" s="1241">
        <v>0.55687989999999998</v>
      </c>
      <c r="J131" s="1241">
        <v>0.55788819999999995</v>
      </c>
    </row>
    <row r="132" spans="1:10" s="71" customFormat="1" ht="12" customHeight="1">
      <c r="A132" s="1571" t="s">
        <v>1149</v>
      </c>
      <c r="B132" s="1240">
        <v>0.45239968123523233</v>
      </c>
      <c r="C132" s="1241">
        <v>0.46201644947269932</v>
      </c>
      <c r="D132" s="1241">
        <v>0.46750482796702802</v>
      </c>
      <c r="E132" s="1241">
        <v>0.44700000000000001</v>
      </c>
      <c r="F132" s="1241">
        <v>0.437</v>
      </c>
      <c r="G132" s="1241"/>
      <c r="H132" s="1241"/>
      <c r="I132" s="1241"/>
      <c r="J132" s="1241"/>
    </row>
    <row r="133" spans="1:10" s="71" customFormat="1" ht="12" customHeight="1">
      <c r="A133" s="1571" t="s">
        <v>1150</v>
      </c>
      <c r="B133" s="1242">
        <v>1048.3537029054314</v>
      </c>
      <c r="C133" s="1243">
        <v>1041.9445108031994</v>
      </c>
      <c r="D133" s="1243">
        <v>1035.625902089246</v>
      </c>
      <c r="E133" s="1243">
        <v>1024.2611366406427</v>
      </c>
      <c r="F133" s="1243">
        <v>1011.6571904733333</v>
      </c>
      <c r="G133" s="1243">
        <v>902.32802917505148</v>
      </c>
      <c r="H133" s="1243">
        <v>902.4014327441912</v>
      </c>
      <c r="I133" s="1243">
        <v>901.36612101408434</v>
      </c>
      <c r="J133" s="1243">
        <v>893.49115267683737</v>
      </c>
    </row>
    <row r="134" spans="1:10" s="71" customFormat="1" ht="12" customHeight="1">
      <c r="A134" s="1571" t="s">
        <v>1151</v>
      </c>
      <c r="B134" s="1242">
        <v>915.43064241347952</v>
      </c>
      <c r="C134" s="1243">
        <v>911.8033785485685</v>
      </c>
      <c r="D134" s="1243">
        <v>909.03057244442005</v>
      </c>
      <c r="E134" s="1243">
        <v>900.12114031121598</v>
      </c>
      <c r="F134" s="1243">
        <v>890.060238343572</v>
      </c>
      <c r="G134" s="1243">
        <v>796.17667421680403</v>
      </c>
      <c r="H134" s="1243">
        <v>799.75318760621099</v>
      </c>
      <c r="I134" s="1243">
        <v>800.524542483</v>
      </c>
      <c r="J134" s="1243">
        <v>794.12935275201198</v>
      </c>
    </row>
    <row r="135" spans="1:10" s="71" customFormat="1" ht="7.5" customHeight="1">
      <c r="A135" s="737"/>
      <c r="B135" s="1244"/>
      <c r="C135" s="1244"/>
      <c r="D135" s="1244"/>
      <c r="E135" s="1244"/>
      <c r="F135" s="1245"/>
      <c r="G135" s="1233"/>
      <c r="H135" s="1233"/>
      <c r="I135" s="1233"/>
      <c r="J135" s="1233"/>
    </row>
    <row r="136" spans="1:10" s="140" customFormat="1" ht="13.2">
      <c r="A136" s="1943" t="s">
        <v>1152</v>
      </c>
      <c r="B136" s="1943"/>
      <c r="C136" s="1943"/>
      <c r="D136" s="1943"/>
      <c r="E136" s="1943"/>
      <c r="F136" s="1943"/>
      <c r="G136" s="1943"/>
      <c r="H136" s="1943"/>
      <c r="I136" s="1943"/>
      <c r="J136" s="1943"/>
    </row>
    <row r="137" spans="1:10" s="140" customFormat="1" ht="3.6" customHeight="1">
      <c r="A137" s="1246"/>
      <c r="B137" s="1246"/>
      <c r="C137" s="1246"/>
      <c r="D137" s="1246"/>
      <c r="E137" s="1246"/>
      <c r="F137" s="1246"/>
      <c r="G137" s="1246"/>
      <c r="H137" s="1246"/>
      <c r="I137" s="1246"/>
      <c r="J137" s="1246"/>
    </row>
    <row r="138" spans="1:10" s="68" customFormat="1" ht="23.1" customHeight="1">
      <c r="A138" s="1936" t="s">
        <v>1153</v>
      </c>
      <c r="B138" s="1936"/>
      <c r="C138" s="1936"/>
      <c r="D138" s="1936"/>
      <c r="E138" s="1936"/>
      <c r="F138" s="1936"/>
      <c r="G138" s="1936"/>
      <c r="H138" s="1936"/>
      <c r="I138" s="1936"/>
      <c r="J138" s="1936"/>
    </row>
    <row r="139" spans="1:10" s="68" customFormat="1" ht="10.35" customHeight="1">
      <c r="A139" s="189"/>
      <c r="B139" s="1169"/>
      <c r="C139" s="1169"/>
      <c r="D139" s="1169"/>
      <c r="E139" s="1169"/>
      <c r="F139" s="1169"/>
      <c r="G139" s="1247"/>
      <c r="H139" s="1169"/>
      <c r="I139" s="1169"/>
      <c r="J139" s="1169"/>
    </row>
    <row r="140" spans="1:10" s="68" customFormat="1" ht="12.75" customHeight="1">
      <c r="A140" s="209" t="s">
        <v>1154</v>
      </c>
      <c r="B140" s="1169"/>
      <c r="C140" s="1169"/>
      <c r="D140" s="1169"/>
      <c r="E140" s="1169"/>
      <c r="F140" s="1169"/>
      <c r="G140" s="1169"/>
      <c r="H140" s="1169"/>
      <c r="I140" s="1169"/>
      <c r="J140" s="1247"/>
    </row>
    <row r="141" spans="1:10" s="68" customFormat="1" ht="12" customHeight="1">
      <c r="A141" s="189"/>
      <c r="B141" s="1169"/>
      <c r="C141" s="1169"/>
      <c r="D141" s="1169"/>
      <c r="E141" s="1169"/>
      <c r="F141" s="1169"/>
      <c r="G141" s="1169"/>
      <c r="H141" s="1169"/>
      <c r="I141" s="1169"/>
      <c r="J141" s="1247"/>
    </row>
    <row r="142" spans="1:10" s="68" customFormat="1" ht="12" customHeight="1">
      <c r="A142" s="189"/>
      <c r="B142" s="1169"/>
      <c r="C142" s="1169"/>
      <c r="D142" s="1169"/>
      <c r="E142" s="1169"/>
      <c r="F142" s="1169"/>
      <c r="G142" s="1169"/>
      <c r="H142" s="1169"/>
      <c r="I142" s="1169"/>
      <c r="J142" s="1247"/>
    </row>
    <row r="143" spans="1:10" s="68" customFormat="1" ht="12" customHeight="1">
      <c r="A143" s="189"/>
      <c r="B143" s="1169"/>
      <c r="C143" s="1169"/>
      <c r="D143" s="1169"/>
      <c r="E143" s="1169"/>
      <c r="F143" s="1169"/>
      <c r="G143" s="1169"/>
      <c r="H143" s="1169"/>
      <c r="I143" s="1169"/>
      <c r="J143" s="1247"/>
    </row>
    <row r="144" spans="1:10" s="68" customFormat="1" ht="12" customHeight="1">
      <c r="A144" s="189"/>
      <c r="B144" s="1169"/>
      <c r="C144" s="1169"/>
      <c r="D144" s="1169"/>
      <c r="E144" s="1169"/>
      <c r="F144" s="1169"/>
      <c r="G144" s="1169"/>
      <c r="H144" s="1169"/>
      <c r="I144" s="1169"/>
      <c r="J144" s="1247"/>
    </row>
    <row r="145" spans="1:10" s="68" customFormat="1" ht="12" customHeight="1">
      <c r="A145" s="189"/>
      <c r="B145" s="1169"/>
      <c r="C145" s="1169"/>
      <c r="D145" s="1169"/>
      <c r="E145" s="1169"/>
      <c r="F145" s="1169"/>
      <c r="G145" s="1169"/>
      <c r="H145" s="1169"/>
      <c r="I145" s="1169"/>
      <c r="J145" s="1247"/>
    </row>
    <row r="146" spans="1:10" s="68" customFormat="1" ht="12" customHeight="1">
      <c r="A146" s="189"/>
      <c r="B146" s="1169"/>
      <c r="C146" s="1169"/>
      <c r="D146" s="1169"/>
      <c r="E146" s="1169"/>
      <c r="F146" s="1169"/>
      <c r="G146" s="1169"/>
      <c r="H146" s="1169"/>
      <c r="I146" s="1169"/>
      <c r="J146" s="1247"/>
    </row>
    <row r="147" spans="1:10" s="68" customFormat="1" ht="12" customHeight="1">
      <c r="A147" s="189"/>
      <c r="B147" s="1169"/>
      <c r="C147" s="1169"/>
      <c r="D147" s="1169"/>
      <c r="E147" s="1169"/>
      <c r="F147" s="1169"/>
      <c r="G147" s="1169"/>
      <c r="H147" s="1169"/>
      <c r="I147" s="1169"/>
      <c r="J147" s="1247"/>
    </row>
    <row r="148" spans="1:10" s="68" customFormat="1" ht="12" customHeight="1">
      <c r="A148" s="189"/>
      <c r="B148" s="1169"/>
      <c r="C148" s="1169"/>
      <c r="D148" s="1169"/>
      <c r="E148" s="1169"/>
      <c r="F148" s="1169"/>
      <c r="G148" s="1169"/>
      <c r="H148" s="1169"/>
      <c r="I148" s="1169"/>
      <c r="J148" s="1247"/>
    </row>
    <row r="149" spans="1:10" s="68" customFormat="1" ht="12" customHeight="1">
      <c r="A149" s="189"/>
      <c r="B149" s="1169"/>
      <c r="C149" s="1169"/>
      <c r="D149" s="1169"/>
      <c r="E149" s="1169"/>
      <c r="F149" s="1169"/>
      <c r="G149" s="1169"/>
      <c r="H149" s="1169"/>
      <c r="I149" s="1169"/>
      <c r="J149" s="1247"/>
    </row>
    <row r="150" spans="1:10" s="68" customFormat="1" ht="12" customHeight="1">
      <c r="A150" s="189"/>
      <c r="B150" s="1169"/>
      <c r="C150" s="1169"/>
      <c r="D150" s="1169"/>
      <c r="E150" s="1169"/>
      <c r="F150" s="1169"/>
      <c r="G150" s="1169"/>
      <c r="H150" s="1169"/>
      <c r="I150" s="1169"/>
      <c r="J150" s="1247"/>
    </row>
    <row r="151" spans="1:10" s="68" customFormat="1" ht="12" customHeight="1">
      <c r="A151" s="189"/>
      <c r="B151" s="1169"/>
      <c r="C151" s="1169"/>
      <c r="D151" s="1169"/>
      <c r="E151" s="1169"/>
      <c r="F151" s="1169"/>
      <c r="G151" s="1169"/>
      <c r="H151" s="1169"/>
      <c r="I151" s="1169"/>
      <c r="J151" s="1247"/>
    </row>
    <row r="152" spans="1:10" s="68" customFormat="1" ht="12" customHeight="1">
      <c r="A152" s="189"/>
      <c r="B152" s="1169"/>
      <c r="C152" s="1169"/>
      <c r="D152" s="1169"/>
      <c r="E152" s="1169"/>
      <c r="F152" s="1169"/>
      <c r="G152" s="1169"/>
      <c r="H152" s="1169"/>
      <c r="I152" s="1169"/>
      <c r="J152" s="1247"/>
    </row>
    <row r="153" spans="1:10" s="68" customFormat="1" ht="12" customHeight="1">
      <c r="A153" s="189"/>
      <c r="B153" s="1169"/>
      <c r="C153" s="1169"/>
      <c r="D153" s="1169"/>
      <c r="E153" s="1169"/>
      <c r="F153" s="1169"/>
      <c r="G153" s="1169"/>
      <c r="H153" s="1169"/>
      <c r="I153" s="1169"/>
      <c r="J153" s="1247"/>
    </row>
    <row r="154" spans="1:10" s="68" customFormat="1" ht="12" customHeight="1">
      <c r="A154" s="189"/>
      <c r="B154" s="1169"/>
      <c r="C154" s="1169"/>
      <c r="D154" s="1169"/>
      <c r="E154" s="1169"/>
      <c r="F154" s="1169"/>
      <c r="G154" s="1169"/>
      <c r="H154" s="1169"/>
      <c r="I154" s="1169"/>
      <c r="J154" s="1247"/>
    </row>
    <row r="155" spans="1:10" s="68" customFormat="1" ht="12" customHeight="1">
      <c r="A155" s="189"/>
      <c r="B155" s="1169"/>
      <c r="C155" s="1169"/>
      <c r="D155" s="1169"/>
      <c r="E155" s="1169"/>
      <c r="F155" s="1169"/>
      <c r="G155" s="1169"/>
      <c r="H155" s="1169"/>
      <c r="I155" s="1169"/>
      <c r="J155" s="1247"/>
    </row>
    <row r="156" spans="1:10" s="68" customFormat="1" ht="12" customHeight="1">
      <c r="A156" s="189"/>
      <c r="B156" s="1169"/>
      <c r="C156" s="1169"/>
      <c r="D156" s="1169"/>
      <c r="E156" s="1169"/>
      <c r="F156" s="1169"/>
      <c r="G156" s="1169"/>
      <c r="H156" s="1169"/>
      <c r="I156" s="1169"/>
      <c r="J156" s="1247"/>
    </row>
    <row r="157" spans="1:10" s="68" customFormat="1" ht="12" customHeight="1">
      <c r="A157" s="189"/>
      <c r="B157" s="1169"/>
      <c r="C157" s="1169"/>
      <c r="D157" s="1169"/>
      <c r="E157" s="1169"/>
      <c r="F157" s="1169"/>
      <c r="G157" s="1169"/>
      <c r="H157" s="1169"/>
      <c r="I157" s="1169"/>
      <c r="J157" s="1247"/>
    </row>
    <row r="158" spans="1:10" s="68" customFormat="1" ht="12" customHeight="1">
      <c r="A158" s="189"/>
      <c r="B158" s="1169"/>
      <c r="C158" s="1169"/>
      <c r="D158" s="1169"/>
      <c r="E158" s="1169"/>
      <c r="F158" s="1169"/>
      <c r="G158" s="1169"/>
      <c r="H158" s="1169"/>
      <c r="I158" s="1169"/>
      <c r="J158" s="1247"/>
    </row>
    <row r="159" spans="1:10" s="71" customFormat="1" ht="12.6" customHeight="1">
      <c r="A159" s="705"/>
      <c r="B159" s="1248"/>
      <c r="C159" s="1248"/>
      <c r="D159" s="1248"/>
      <c r="E159" s="1248"/>
      <c r="F159" s="1249"/>
      <c r="G159" s="1233"/>
      <c r="H159" s="1233"/>
      <c r="I159" s="1233"/>
      <c r="J159" s="1233"/>
    </row>
    <row r="160" spans="1:10" s="68" customFormat="1" ht="10.199999999999999" customHeight="1">
      <c r="A160" s="189"/>
      <c r="B160" s="1169"/>
      <c r="C160" s="1169"/>
      <c r="D160" s="1169"/>
      <c r="E160" s="1169"/>
      <c r="F160" s="1169"/>
      <c r="G160" s="1247"/>
      <c r="H160" s="1169"/>
      <c r="I160" s="1169"/>
      <c r="J160" s="1169"/>
    </row>
    <row r="161" spans="1:10" s="3" customFormat="1" ht="18.75" customHeight="1">
      <c r="A161" s="971" t="s">
        <v>1155</v>
      </c>
      <c r="B161" s="350"/>
      <c r="C161" s="350"/>
      <c r="D161" s="350"/>
      <c r="E161" s="350"/>
      <c r="F161" s="350"/>
      <c r="G161" s="350"/>
      <c r="H161" s="350"/>
      <c r="I161" s="350"/>
      <c r="J161" s="350"/>
    </row>
    <row r="162" spans="1:10" s="90" customFormat="1" ht="12" customHeight="1">
      <c r="A162" s="992"/>
      <c r="B162" s="992"/>
      <c r="C162" s="992"/>
      <c r="D162" s="992"/>
      <c r="E162" s="992"/>
      <c r="F162" s="992"/>
      <c r="G162" s="992"/>
      <c r="H162" s="992"/>
      <c r="I162" s="992"/>
      <c r="J162" s="992"/>
    </row>
    <row r="163" spans="1:10" s="62" customFormat="1" ht="13.5" customHeight="1">
      <c r="A163" s="188" t="s">
        <v>659</v>
      </c>
      <c r="B163" s="387" t="s">
        <v>214</v>
      </c>
      <c r="C163" s="388" t="s">
        <v>215</v>
      </c>
      <c r="D163" s="1149" t="s">
        <v>216</v>
      </c>
      <c r="E163" s="1149" t="s">
        <v>217</v>
      </c>
      <c r="F163" s="1149" t="s">
        <v>218</v>
      </c>
      <c r="G163" s="1149" t="s">
        <v>219</v>
      </c>
      <c r="H163" s="1149" t="s">
        <v>220</v>
      </c>
      <c r="I163" s="1149" t="s">
        <v>221</v>
      </c>
      <c r="J163" s="1149" t="s">
        <v>222</v>
      </c>
    </row>
    <row r="164" spans="1:10" s="71" customFormat="1" ht="12" customHeight="1">
      <c r="A164" s="737" t="s">
        <v>1156</v>
      </c>
      <c r="B164" s="1569">
        <v>678.84783896274746</v>
      </c>
      <c r="C164" s="1570">
        <v>682.48637022000003</v>
      </c>
      <c r="D164" s="1570">
        <v>686.12845659456559</v>
      </c>
      <c r="E164" s="1570">
        <v>682.85807368989128</v>
      </c>
      <c r="F164" s="1570">
        <v>681.08583054923065</v>
      </c>
      <c r="G164" s="1570">
        <v>683.90437841000005</v>
      </c>
      <c r="H164" s="1570">
        <v>690.19048774969144</v>
      </c>
      <c r="I164" s="1570">
        <v>689.433448946775</v>
      </c>
      <c r="J164" s="1570">
        <v>686.93837624945081</v>
      </c>
    </row>
    <row r="165" spans="1:10" s="71" customFormat="1" ht="12" customHeight="1">
      <c r="A165" s="1250" t="s">
        <v>1157</v>
      </c>
      <c r="B165" s="1251">
        <v>0.32903272614916002</v>
      </c>
      <c r="C165" s="1252">
        <v>0.33868898489781901</v>
      </c>
      <c r="D165" s="1252">
        <v>3.6708392321325903E-2</v>
      </c>
      <c r="E165" s="1252">
        <v>0.115586841346017</v>
      </c>
      <c r="F165" s="1252">
        <v>0.46062733858329402</v>
      </c>
      <c r="G165" s="1252">
        <v>0.56126288675251301</v>
      </c>
      <c r="H165" s="1252">
        <v>0.64454825690664797</v>
      </c>
      <c r="I165" s="1252">
        <v>0.87208002112696204</v>
      </c>
      <c r="J165" s="1252">
        <v>0.81203786587104398</v>
      </c>
    </row>
    <row r="166" spans="1:10" s="68" customFormat="1" ht="20.100000000000001" customHeight="1">
      <c r="A166" s="197"/>
      <c r="B166" s="991"/>
      <c r="C166" s="991"/>
      <c r="D166" s="991"/>
      <c r="E166" s="991"/>
      <c r="F166" s="991"/>
      <c r="G166" s="1185"/>
      <c r="H166" s="991"/>
      <c r="I166" s="991"/>
      <c r="J166" s="991"/>
    </row>
    <row r="167" spans="1:10" s="3" customFormat="1" ht="18.75" customHeight="1">
      <c r="A167" s="971" t="s">
        <v>1158</v>
      </c>
      <c r="B167" s="350"/>
      <c r="C167" s="350"/>
      <c r="D167" s="350"/>
      <c r="E167" s="350"/>
      <c r="F167" s="350"/>
      <c r="G167" s="350"/>
      <c r="H167" s="350"/>
      <c r="I167" s="350"/>
      <c r="J167" s="350"/>
    </row>
    <row r="168" spans="1:10" s="90" customFormat="1" ht="12" customHeight="1">
      <c r="A168" s="992"/>
      <c r="B168" s="992"/>
      <c r="C168" s="992"/>
      <c r="D168" s="992"/>
      <c r="E168" s="992"/>
      <c r="F168" s="992"/>
      <c r="G168" s="992"/>
      <c r="H168" s="992"/>
      <c r="I168" s="992"/>
      <c r="J168" s="992"/>
    </row>
    <row r="169" spans="1:10" s="62" customFormat="1" ht="13.5" customHeight="1">
      <c r="A169" s="188"/>
      <c r="B169" s="387" t="s">
        <v>214</v>
      </c>
      <c r="C169" s="388" t="s">
        <v>215</v>
      </c>
      <c r="D169" s="1149" t="s">
        <v>216</v>
      </c>
      <c r="E169" s="1149" t="s">
        <v>217</v>
      </c>
      <c r="F169" s="1149" t="s">
        <v>218</v>
      </c>
      <c r="G169" s="1149" t="s">
        <v>219</v>
      </c>
      <c r="H169" s="1149" t="s">
        <v>220</v>
      </c>
      <c r="I169" s="1149" t="s">
        <v>221</v>
      </c>
      <c r="J169" s="1149" t="s">
        <v>222</v>
      </c>
    </row>
    <row r="170" spans="1:10" s="71" customFormat="1" ht="12" customHeight="1">
      <c r="A170" s="1571" t="s">
        <v>1159</v>
      </c>
      <c r="B170" s="1187">
        <v>5695</v>
      </c>
      <c r="C170" s="1188">
        <v>4494</v>
      </c>
      <c r="D170" s="1188">
        <v>3650</v>
      </c>
      <c r="E170" s="1188">
        <v>4757</v>
      </c>
      <c r="F170" s="1188">
        <v>5921</v>
      </c>
      <c r="G170" s="1188">
        <v>4630</v>
      </c>
      <c r="H170" s="1188">
        <v>4995</v>
      </c>
      <c r="I170" s="1188">
        <v>5751</v>
      </c>
      <c r="J170" s="1188">
        <v>7602</v>
      </c>
    </row>
    <row r="171" spans="1:10" s="71" customFormat="1" ht="21" customHeight="1">
      <c r="A171" s="1250" t="s">
        <v>1160</v>
      </c>
      <c r="B171" s="1253">
        <v>16.100000000000001</v>
      </c>
      <c r="C171" s="1254">
        <v>15.8</v>
      </c>
      <c r="D171" s="1254">
        <v>15.2</v>
      </c>
      <c r="E171" s="1254">
        <v>15.1</v>
      </c>
      <c r="F171" s="1254">
        <v>15.1</v>
      </c>
      <c r="G171" s="1254">
        <v>15.4</v>
      </c>
      <c r="H171" s="1254">
        <v>15.5</v>
      </c>
      <c r="I171" s="1254">
        <v>15.9</v>
      </c>
      <c r="J171" s="1254">
        <v>17</v>
      </c>
    </row>
    <row r="172" spans="1:10" s="68" customFormat="1" ht="7.5" customHeight="1">
      <c r="A172" s="1169"/>
      <c r="B172" s="1169"/>
      <c r="C172" s="1169"/>
      <c r="D172" s="1169"/>
      <c r="E172" s="1169"/>
      <c r="F172" s="1169"/>
      <c r="G172" s="1169"/>
      <c r="H172" s="1169"/>
      <c r="I172" s="1169"/>
      <c r="J172" s="1169"/>
    </row>
    <row r="173" spans="1:10" s="68" customFormat="1" ht="12.75" customHeight="1">
      <c r="A173" s="665" t="s">
        <v>1161</v>
      </c>
      <c r="B173" s="792"/>
      <c r="C173" s="792"/>
      <c r="D173" s="792"/>
      <c r="E173" s="792"/>
      <c r="F173" s="792"/>
      <c r="G173" s="792"/>
      <c r="H173" s="792"/>
      <c r="I173" s="792"/>
      <c r="J173" s="792"/>
    </row>
    <row r="181" spans="1:10" ht="15.6" customHeight="1">
      <c r="A181" s="74">
        <v>6</v>
      </c>
    </row>
    <row r="182" spans="1:10" s="153" customFormat="1" ht="15.6" hidden="1" customHeight="1">
      <c r="A182" s="210" t="s">
        <v>764</v>
      </c>
      <c r="B182" s="1255" t="s">
        <v>765</v>
      </c>
      <c r="C182" s="1255" t="s">
        <v>766</v>
      </c>
      <c r="D182" s="1255" t="s">
        <v>767</v>
      </c>
      <c r="E182" s="1255" t="s">
        <v>768</v>
      </c>
      <c r="F182" s="1255"/>
      <c r="G182" s="1255"/>
      <c r="H182" s="1255"/>
      <c r="I182" s="1255"/>
      <c r="J182" s="1255"/>
    </row>
    <row r="183" spans="1:10" ht="15.6" customHeight="1">
      <c r="A183" s="74">
        <v>5</v>
      </c>
    </row>
  </sheetData>
  <sheetProtection formatCells="0" insertRows="0" deleteRows="0"/>
  <mergeCells count="18">
    <mergeCell ref="H115:I115"/>
    <mergeCell ref="A27:J27"/>
    <mergeCell ref="A28:J28"/>
    <mergeCell ref="A29:J29"/>
    <mergeCell ref="A86:J86"/>
    <mergeCell ref="A88:J88"/>
    <mergeCell ref="A111:G111"/>
    <mergeCell ref="B112:D112"/>
    <mergeCell ref="H112:I112"/>
    <mergeCell ref="H113:I113"/>
    <mergeCell ref="H114:I114"/>
    <mergeCell ref="A138:J138"/>
    <mergeCell ref="H116:I116"/>
    <mergeCell ref="H117:I117"/>
    <mergeCell ref="H118:I118"/>
    <mergeCell ref="H119:I119"/>
    <mergeCell ref="H120:I120"/>
    <mergeCell ref="A136:J136"/>
  </mergeCells>
  <pageMargins left="0.86614173228346458" right="0.86614173228346458" top="0.6692913385826772" bottom="0.39370078740157483" header="0.51181102362204722" footer="0"/>
  <pageSetup paperSize="9" scale="92" fitToHeight="0" orientation="portrait" r:id="rId1"/>
  <headerFooter scaleWithDoc="0">
    <oddHeader>&amp;C&amp;8Personal customers&amp;R&amp;8CHAPTER 2 – SEGMENTAL REPORTING&amp;L&amp;"Arial"&amp;8FACTBOOK DNB – 2Q23</oddHeader>
  </headerFooter>
  <rowBreaks count="3" manualBreakCount="3">
    <brk id="29" max="9" man="1"/>
    <brk id="70" max="9" man="1"/>
    <brk id="107"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21"/>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7"/>
      <c r="B1" s="991"/>
      <c r="C1" s="991"/>
      <c r="D1" s="991"/>
      <c r="E1" s="991"/>
      <c r="F1" s="991"/>
      <c r="G1" s="991"/>
      <c r="H1" s="991"/>
      <c r="I1" s="991"/>
      <c r="J1" s="1185"/>
    </row>
    <row r="2" spans="1:10" s="3" customFormat="1" ht="18.75" customHeight="1">
      <c r="A2" s="971" t="s">
        <v>1162</v>
      </c>
      <c r="B2" s="350"/>
      <c r="C2" s="350"/>
      <c r="D2" s="350"/>
      <c r="E2" s="350"/>
      <c r="F2" s="350"/>
      <c r="G2" s="350"/>
      <c r="H2" s="350"/>
      <c r="I2" s="350"/>
      <c r="J2" s="350"/>
    </row>
    <row r="3" spans="1:10" s="90" customFormat="1" ht="12" customHeight="1">
      <c r="A3" s="992"/>
      <c r="B3" s="992"/>
      <c r="C3" s="992"/>
      <c r="D3" s="992"/>
      <c r="E3" s="992"/>
      <c r="F3" s="992"/>
      <c r="G3" s="992"/>
      <c r="H3" s="992"/>
      <c r="I3" s="992"/>
      <c r="J3" s="992"/>
    </row>
    <row r="4" spans="1:10" s="62" customFormat="1" ht="13.5" customHeight="1">
      <c r="A4" s="188" t="s">
        <v>213</v>
      </c>
      <c r="B4" s="387" t="s">
        <v>214</v>
      </c>
      <c r="C4" s="388" t="s">
        <v>215</v>
      </c>
      <c r="D4" s="1149" t="s">
        <v>216</v>
      </c>
      <c r="E4" s="1149" t="s">
        <v>217</v>
      </c>
      <c r="F4" s="1149" t="s">
        <v>218</v>
      </c>
      <c r="G4" s="1149" t="s">
        <v>219</v>
      </c>
      <c r="H4" s="1149" t="s">
        <v>220</v>
      </c>
      <c r="I4" s="1149" t="s">
        <v>221</v>
      </c>
      <c r="J4" s="1149" t="s">
        <v>222</v>
      </c>
    </row>
    <row r="5" spans="1:10" s="62" customFormat="1" ht="12" customHeight="1">
      <c r="A5" s="737" t="s">
        <v>80</v>
      </c>
      <c r="B5" s="1569">
        <v>9506.7607815595602</v>
      </c>
      <c r="C5" s="1570">
        <v>8883.6370000000006</v>
      </c>
      <c r="D5" s="1570">
        <v>9043.9320016584988</v>
      </c>
      <c r="E5" s="1570">
        <v>8075.6974846387302</v>
      </c>
      <c r="F5" s="1570">
        <v>7128.28238162667</v>
      </c>
      <c r="G5" s="1570">
        <v>6500.5389999999998</v>
      </c>
      <c r="H5" s="1570">
        <v>6478.8546775380601</v>
      </c>
      <c r="I5" s="1570">
        <v>6175.8774885702996</v>
      </c>
      <c r="J5" s="1570">
        <v>5911.74</v>
      </c>
    </row>
    <row r="6" spans="1:10" s="62" customFormat="1" ht="12" customHeight="1">
      <c r="A6" s="721" t="s">
        <v>83</v>
      </c>
      <c r="B6" s="741">
        <v>2725.1553399333898</v>
      </c>
      <c r="C6" s="722">
        <v>2813.6660000000002</v>
      </c>
      <c r="D6" s="722">
        <v>3349.23968308446</v>
      </c>
      <c r="E6" s="722">
        <v>1884.83731936605</v>
      </c>
      <c r="F6" s="722">
        <v>2661.1693827456997</v>
      </c>
      <c r="G6" s="722">
        <v>2889.9549999999999</v>
      </c>
      <c r="H6" s="722">
        <v>2679.4622378142299</v>
      </c>
      <c r="I6" s="722">
        <v>2064.22887057977</v>
      </c>
      <c r="J6" s="722">
        <v>2264.0160000000001</v>
      </c>
    </row>
    <row r="7" spans="1:10" s="62" customFormat="1" ht="12" customHeight="1">
      <c r="A7" s="1571" t="s">
        <v>229</v>
      </c>
      <c r="B7" s="1187">
        <v>12231.916051492899</v>
      </c>
      <c r="C7" s="1188">
        <v>11697.302</v>
      </c>
      <c r="D7" s="1188">
        <v>12393.171684743</v>
      </c>
      <c r="E7" s="1188">
        <v>9960.5348040047702</v>
      </c>
      <c r="F7" s="1188">
        <v>9789.4517643723684</v>
      </c>
      <c r="G7" s="1188">
        <v>9390.4940000000006</v>
      </c>
      <c r="H7" s="1188">
        <v>9158.3169153522904</v>
      </c>
      <c r="I7" s="1188">
        <v>8240.1063591500697</v>
      </c>
      <c r="J7" s="1188">
        <v>8175.7560000000003</v>
      </c>
    </row>
    <row r="8" spans="1:10" s="62" customFormat="1" ht="12" customHeight="1">
      <c r="A8" s="1571" t="s">
        <v>1111</v>
      </c>
      <c r="B8" s="1187">
        <v>-4067.3692918644197</v>
      </c>
      <c r="C8" s="1188">
        <v>-4031.1489999999999</v>
      </c>
      <c r="D8" s="1188">
        <v>-4105.3135159520298</v>
      </c>
      <c r="E8" s="1188">
        <v>-3652.45920355215</v>
      </c>
      <c r="F8" s="1188">
        <v>-3624.85150874385</v>
      </c>
      <c r="G8" s="1188">
        <v>-3492.3609999999999</v>
      </c>
      <c r="H8" s="1188">
        <v>-3585.3120741553103</v>
      </c>
      <c r="I8" s="1188">
        <v>-3272.0249304837903</v>
      </c>
      <c r="J8" s="1188">
        <v>-3288.922</v>
      </c>
    </row>
    <row r="9" spans="1:10" s="62" customFormat="1" ht="12" customHeight="1">
      <c r="A9" s="737" t="s">
        <v>231</v>
      </c>
      <c r="B9" s="1569">
        <v>8164.5467596285298</v>
      </c>
      <c r="C9" s="1570">
        <v>7666.1530000000002</v>
      </c>
      <c r="D9" s="1570">
        <v>8287.85816879093</v>
      </c>
      <c r="E9" s="1570">
        <v>6308.0756004526193</v>
      </c>
      <c r="F9" s="1570">
        <v>6164.6002556285193</v>
      </c>
      <c r="G9" s="1570">
        <v>5898.1329999999998</v>
      </c>
      <c r="H9" s="1570">
        <v>5573.0048411969701</v>
      </c>
      <c r="I9" s="1570">
        <v>4968.0814286662799</v>
      </c>
      <c r="J9" s="1570">
        <v>4886.8339999999998</v>
      </c>
    </row>
    <row r="10" spans="1:10" s="62" customFormat="1" ht="12" customHeight="1">
      <c r="A10" s="718" t="s">
        <v>232</v>
      </c>
      <c r="B10" s="1189">
        <v>0.83578594694000008</v>
      </c>
      <c r="C10" s="1190"/>
      <c r="D10" s="1190">
        <v>2.4860868913999901E-2</v>
      </c>
      <c r="E10" s="1190">
        <v>-0.58136259076800001</v>
      </c>
      <c r="F10" s="1190">
        <v>0.578948519346</v>
      </c>
      <c r="G10" s="1190">
        <v>0.71499999999999997</v>
      </c>
      <c r="H10" s="1190">
        <v>0.23838591711000001</v>
      </c>
      <c r="I10" s="1190">
        <v>2.2129968279999201E-2</v>
      </c>
      <c r="J10" s="1190">
        <v>-7.0999999999999994E-2</v>
      </c>
    </row>
    <row r="11" spans="1:10" s="62" customFormat="1" ht="12" customHeight="1">
      <c r="A11" s="718" t="s">
        <v>105</v>
      </c>
      <c r="B11" s="1189">
        <v>-765.334207260016</v>
      </c>
      <c r="C11" s="1190">
        <v>224.97900000000001</v>
      </c>
      <c r="D11" s="1190">
        <v>-536.95311331568098</v>
      </c>
      <c r="E11" s="1190">
        <v>244.17475175973399</v>
      </c>
      <c r="F11" s="1190">
        <v>275.64324309520202</v>
      </c>
      <c r="G11" s="1190">
        <v>576.72</v>
      </c>
      <c r="H11" s="1190">
        <v>-251.26892971983199</v>
      </c>
      <c r="I11" s="1190">
        <v>178.55476029641599</v>
      </c>
      <c r="J11" s="1190">
        <v>709.41300000000001</v>
      </c>
    </row>
    <row r="12" spans="1:10" s="62" customFormat="1" ht="12" customHeight="1">
      <c r="A12" s="721" t="s">
        <v>1163</v>
      </c>
      <c r="B12" s="741">
        <v>13.83</v>
      </c>
      <c r="C12" s="722">
        <v>131.65100000000001</v>
      </c>
      <c r="D12" s="722">
        <v>199.23500000000001</v>
      </c>
      <c r="E12" s="722">
        <v>14.952</v>
      </c>
      <c r="F12" s="722">
        <v>85.569000000000003</v>
      </c>
      <c r="G12" s="722">
        <v>48.74</v>
      </c>
      <c r="H12" s="722">
        <v>355.64100000000002</v>
      </c>
      <c r="I12" s="722">
        <v>53.207999999999998</v>
      </c>
      <c r="J12" s="722">
        <v>-61.006999999999998</v>
      </c>
    </row>
    <row r="13" spans="1:10" s="62" customFormat="1" ht="12" customHeight="1">
      <c r="A13" s="737" t="s">
        <v>234</v>
      </c>
      <c r="B13" s="1569">
        <v>7413.8783383154596</v>
      </c>
      <c r="C13" s="1570">
        <v>8022.7690000000002</v>
      </c>
      <c r="D13" s="1570">
        <v>7950.1649163441598</v>
      </c>
      <c r="E13" s="1570">
        <v>6566.6209896215896</v>
      </c>
      <c r="F13" s="1570">
        <v>6526.3914472430597</v>
      </c>
      <c r="G13" s="1570">
        <v>6524.308</v>
      </c>
      <c r="H13" s="1570">
        <v>5677.6152973942499</v>
      </c>
      <c r="I13" s="1570">
        <v>5199.86631893098</v>
      </c>
      <c r="J13" s="1570">
        <v>5535.1689999999999</v>
      </c>
    </row>
    <row r="14" spans="1:10" s="62" customFormat="1" ht="12" customHeight="1">
      <c r="A14" s="718" t="s">
        <v>235</v>
      </c>
      <c r="B14" s="1189">
        <v>-1853.4695845788649</v>
      </c>
      <c r="C14" s="1190">
        <v>-2005.6922500000001</v>
      </c>
      <c r="D14" s="1190">
        <v>-1987.5412290860399</v>
      </c>
      <c r="E14" s="1190">
        <v>-1641.6552474053974</v>
      </c>
      <c r="F14" s="1190">
        <v>-1631.5978618107649</v>
      </c>
      <c r="G14" s="1190">
        <v>-1631.0770000000002</v>
      </c>
      <c r="H14" s="1190">
        <v>-1419.40382434856</v>
      </c>
      <c r="I14" s="1190">
        <v>-1299.966579732745</v>
      </c>
      <c r="J14" s="1190">
        <v>-1383.79225</v>
      </c>
    </row>
    <row r="15" spans="1:10" s="62" customFormat="1" ht="12" customHeight="1">
      <c r="A15" s="1485" t="s">
        <v>237</v>
      </c>
      <c r="B15" s="1191">
        <v>5560.4087537365949</v>
      </c>
      <c r="C15" s="1192">
        <v>6017.0767500000002</v>
      </c>
      <c r="D15" s="1192">
        <v>5962.6236872581203</v>
      </c>
      <c r="E15" s="1192">
        <v>4924.9657422161918</v>
      </c>
      <c r="F15" s="1192">
        <v>4894.793585432295</v>
      </c>
      <c r="G15" s="1192">
        <v>4893.2309999999998</v>
      </c>
      <c r="H15" s="1192">
        <v>4258.2114730456897</v>
      </c>
      <c r="I15" s="1192">
        <v>3899.8997391982348</v>
      </c>
      <c r="J15" s="1192">
        <v>4151.3767499999994</v>
      </c>
    </row>
    <row r="16" spans="1:10" s="68" customFormat="1" ht="7.5" customHeight="1">
      <c r="A16" s="198"/>
      <c r="B16" s="198"/>
      <c r="C16" s="664"/>
      <c r="D16" s="664"/>
      <c r="E16" s="664"/>
      <c r="F16" s="664"/>
      <c r="G16" s="664"/>
      <c r="H16" s="664"/>
      <c r="I16" s="664"/>
      <c r="J16" s="664"/>
    </row>
    <row r="17" spans="1:19" s="68" customFormat="1" ht="12" customHeight="1">
      <c r="A17" s="1193" t="s">
        <v>1112</v>
      </c>
      <c r="B17" s="1572"/>
      <c r="C17" s="1573"/>
      <c r="D17" s="1573"/>
      <c r="E17" s="1573"/>
      <c r="F17" s="1573"/>
      <c r="G17" s="1573"/>
      <c r="H17" s="1573"/>
      <c r="I17" s="1573"/>
      <c r="J17" s="1573"/>
    </row>
    <row r="18" spans="1:19" s="68" customFormat="1" ht="12" customHeight="1">
      <c r="A18" s="846" t="s">
        <v>1164</v>
      </c>
      <c r="B18" s="812">
        <v>955.37505355321105</v>
      </c>
      <c r="C18" s="813">
        <v>926.70112001981704</v>
      </c>
      <c r="D18" s="813">
        <v>914.55051498112607</v>
      </c>
      <c r="E18" s="813">
        <v>887.6908313466231</v>
      </c>
      <c r="F18" s="813">
        <v>848.68551458492607</v>
      </c>
      <c r="G18" s="813">
        <v>809.96794211561303</v>
      </c>
      <c r="H18" s="813">
        <v>792.64897162065802</v>
      </c>
      <c r="I18" s="813">
        <v>786.53209323937801</v>
      </c>
      <c r="J18" s="813">
        <v>773.63969704599106</v>
      </c>
    </row>
    <row r="19" spans="1:19" s="68" customFormat="1" ht="12" customHeight="1">
      <c r="A19" s="846" t="s">
        <v>1165</v>
      </c>
      <c r="B19" s="812">
        <v>864.43444168763403</v>
      </c>
      <c r="C19" s="813">
        <v>867.87086701720887</v>
      </c>
      <c r="D19" s="813">
        <v>830.43157721576301</v>
      </c>
      <c r="E19" s="813">
        <v>821.49219238949809</v>
      </c>
      <c r="F19" s="813">
        <v>760.22190569043391</v>
      </c>
      <c r="G19" s="813">
        <v>749.12793950423702</v>
      </c>
      <c r="H19" s="813">
        <v>746.16374594591093</v>
      </c>
      <c r="I19" s="813">
        <v>731.22903869624099</v>
      </c>
      <c r="J19" s="813">
        <v>703.64609432583904</v>
      </c>
    </row>
    <row r="20" spans="1:19" s="68" customFormat="1" ht="12" customHeight="1">
      <c r="A20" s="846" t="s">
        <v>1056</v>
      </c>
      <c r="B20" s="812">
        <v>495.228220305744</v>
      </c>
      <c r="C20" s="813">
        <v>471.63151250264599</v>
      </c>
      <c r="D20" s="813">
        <v>448.32957564829303</v>
      </c>
      <c r="E20" s="813">
        <v>441.22804586924605</v>
      </c>
      <c r="F20" s="813">
        <v>454.49972100652701</v>
      </c>
      <c r="G20" s="813">
        <v>481.24359002541797</v>
      </c>
      <c r="H20" s="813">
        <v>486.67363007726101</v>
      </c>
      <c r="I20" s="813">
        <v>477.00900312282101</v>
      </c>
      <c r="J20" s="813">
        <v>462.99901066933796</v>
      </c>
    </row>
    <row r="21" spans="1:19" s="68" customFormat="1" ht="12" customHeight="1">
      <c r="A21" s="846" t="s">
        <v>1166</v>
      </c>
      <c r="B21" s="812">
        <v>107.070494755486</v>
      </c>
      <c r="C21" s="813">
        <v>106.335017333332</v>
      </c>
      <c r="D21" s="813">
        <v>110.669435125432</v>
      </c>
      <c r="E21" s="813">
        <v>108.796869639485</v>
      </c>
      <c r="F21" s="813">
        <v>104.969277813178</v>
      </c>
      <c r="G21" s="813">
        <v>101.51132949999899</v>
      </c>
      <c r="H21" s="813">
        <v>98.91704114354971</v>
      </c>
      <c r="I21" s="813">
        <v>99.420035464666697</v>
      </c>
      <c r="J21" s="813">
        <v>96.189679841567198</v>
      </c>
    </row>
    <row r="22" spans="1:19" s="68" customFormat="1" ht="7.5" customHeight="1">
      <c r="A22" s="1582"/>
      <c r="B22" s="1582"/>
      <c r="C22" s="1583"/>
      <c r="D22" s="1583"/>
      <c r="E22" s="1583"/>
      <c r="F22" s="1583"/>
      <c r="G22" s="1583"/>
      <c r="H22" s="1583"/>
      <c r="I22" s="1583"/>
      <c r="J22" s="1583"/>
    </row>
    <row r="23" spans="1:19" s="68" customFormat="1" ht="12" customHeight="1">
      <c r="A23" s="1193" t="s">
        <v>1113</v>
      </c>
      <c r="B23" s="1572"/>
      <c r="C23" s="1573"/>
      <c r="D23" s="1573"/>
      <c r="E23" s="1573"/>
      <c r="F23" s="1573"/>
      <c r="G23" s="1573"/>
      <c r="H23" s="1573"/>
      <c r="I23" s="1573"/>
      <c r="J23" s="1573"/>
    </row>
    <row r="24" spans="1:19" s="144" customFormat="1" ht="12" customHeight="1">
      <c r="A24" s="1200" t="s">
        <v>1059</v>
      </c>
      <c r="B24" s="812">
        <v>33.255899077145102</v>
      </c>
      <c r="C24" s="813">
        <v>34.462213761549904</v>
      </c>
      <c r="D24" s="813">
        <v>33.125608362272601</v>
      </c>
      <c r="E24" s="813">
        <v>36.6693081789507</v>
      </c>
      <c r="F24" s="813">
        <v>37.028135956868404</v>
      </c>
      <c r="G24" s="813">
        <v>37.190389298016903</v>
      </c>
      <c r="H24" s="813">
        <v>39.148154702368601</v>
      </c>
      <c r="I24" s="813">
        <v>39.708527874163089</v>
      </c>
      <c r="J24" s="813">
        <v>40.2277421495399</v>
      </c>
    </row>
    <row r="25" spans="1:19" s="144" customFormat="1" ht="12" customHeight="1">
      <c r="A25" s="1200" t="s">
        <v>1114</v>
      </c>
      <c r="B25" s="812">
        <v>90.481161139036203</v>
      </c>
      <c r="C25" s="813">
        <v>93.651647577446596</v>
      </c>
      <c r="D25" s="813">
        <v>90.80215511473429</v>
      </c>
      <c r="E25" s="813">
        <v>92.542601926314703</v>
      </c>
      <c r="F25" s="813">
        <v>89.576396984016199</v>
      </c>
      <c r="G25" s="813">
        <v>92.488591282703894</v>
      </c>
      <c r="H25" s="813">
        <v>94.135458779476807</v>
      </c>
      <c r="I25" s="813">
        <v>92.968747872020302</v>
      </c>
      <c r="J25" s="813">
        <v>90.9526872796975</v>
      </c>
    </row>
    <row r="26" spans="1:19" s="144" customFormat="1" ht="12" customHeight="1">
      <c r="A26" s="1201" t="s">
        <v>1167</v>
      </c>
      <c r="B26" s="1202">
        <v>20.767393614578999</v>
      </c>
      <c r="C26" s="1203">
        <v>22.948779651304299</v>
      </c>
      <c r="D26" s="1203">
        <v>21.3754243356484</v>
      </c>
      <c r="E26" s="1203">
        <v>17.959401152464999</v>
      </c>
      <c r="F26" s="1203">
        <v>18.703532777629199</v>
      </c>
      <c r="G26" s="1203">
        <v>19.549314608977902</v>
      </c>
      <c r="H26" s="1203">
        <v>17.0789491627826</v>
      </c>
      <c r="I26" s="1203">
        <v>15.562686374842668</v>
      </c>
      <c r="J26" s="1203">
        <v>17.310719915523897</v>
      </c>
    </row>
    <row r="27" spans="1:19" s="68" customFormat="1" ht="7.5" customHeight="1">
      <c r="A27" s="1169"/>
      <c r="B27" s="1169"/>
      <c r="C27" s="1169"/>
      <c r="D27" s="1169"/>
      <c r="E27" s="1169"/>
      <c r="F27" s="1169"/>
      <c r="G27" s="1169"/>
      <c r="H27" s="1169"/>
      <c r="I27" s="1169"/>
      <c r="J27" s="1169"/>
    </row>
    <row r="28" spans="1:19" s="68" customFormat="1" ht="20.25" customHeight="1">
      <c r="A28" s="1807" t="s">
        <v>1168</v>
      </c>
      <c r="B28" s="1807"/>
      <c r="C28" s="1807"/>
      <c r="D28" s="1807"/>
      <c r="E28" s="1807"/>
      <c r="F28" s="1807"/>
      <c r="G28" s="1807"/>
      <c r="H28" s="1807"/>
      <c r="I28" s="1807"/>
      <c r="J28" s="1807"/>
      <c r="M28" s="1229"/>
    </row>
    <row r="29" spans="1:19" s="68" customFormat="1" ht="10.5" customHeight="1">
      <c r="A29" s="1944" t="s">
        <v>1169</v>
      </c>
      <c r="B29" s="1944"/>
      <c r="C29" s="1944"/>
      <c r="D29" s="1944"/>
      <c r="E29" s="1944"/>
      <c r="F29" s="1944"/>
      <c r="G29" s="1944"/>
      <c r="H29" s="1944"/>
      <c r="I29" s="1944"/>
      <c r="J29" s="1944"/>
    </row>
    <row r="30" spans="1:19" s="141" customFormat="1" ht="10.5" customHeight="1">
      <c r="A30" s="1807" t="s">
        <v>1170</v>
      </c>
      <c r="B30" s="1807"/>
      <c r="C30" s="1807"/>
      <c r="D30" s="1807"/>
      <c r="E30" s="1807"/>
      <c r="F30" s="1807"/>
      <c r="G30" s="1807"/>
      <c r="H30" s="1807"/>
      <c r="I30" s="1807"/>
      <c r="J30" s="1807"/>
      <c r="K30" s="1205"/>
      <c r="L30" s="1205"/>
      <c r="M30" s="1205"/>
      <c r="N30" s="1205"/>
      <c r="O30" s="1205"/>
      <c r="P30" s="199"/>
      <c r="Q30" s="199"/>
      <c r="R30" s="199"/>
      <c r="S30" s="199"/>
    </row>
    <row r="31" spans="1:19" s="68" customFormat="1" ht="22.5" customHeight="1">
      <c r="A31" s="187"/>
      <c r="B31" s="991"/>
      <c r="C31" s="991"/>
      <c r="D31" s="991"/>
      <c r="E31" s="991"/>
      <c r="F31" s="991"/>
      <c r="G31" s="991"/>
      <c r="H31" s="991"/>
      <c r="I31" s="991"/>
      <c r="J31" s="1185"/>
    </row>
    <row r="32" spans="1:19" s="142" customFormat="1" ht="18.75" customHeight="1">
      <c r="A32" s="971" t="s">
        <v>1171</v>
      </c>
      <c r="B32" s="1206"/>
      <c r="C32" s="1206"/>
      <c r="D32" s="1206"/>
      <c r="E32" s="1206"/>
      <c r="F32" s="1206"/>
      <c r="G32" s="1206"/>
      <c r="H32" s="1206"/>
      <c r="I32" s="1206"/>
      <c r="J32" s="1206"/>
    </row>
    <row r="33" spans="1:19" s="3" customFormat="1" ht="12" customHeight="1">
      <c r="A33" s="350"/>
      <c r="B33" s="350"/>
      <c r="C33" s="350"/>
      <c r="D33" s="350"/>
      <c r="E33" s="350"/>
      <c r="F33" s="350"/>
      <c r="G33" s="350"/>
      <c r="H33" s="350"/>
      <c r="I33" s="350"/>
      <c r="J33" s="350"/>
    </row>
    <row r="34" spans="1:19" s="68" customFormat="1" ht="12" customHeight="1">
      <c r="A34" s="200" t="s">
        <v>1118</v>
      </c>
      <c r="B34" s="1204"/>
      <c r="C34" s="1204"/>
      <c r="D34" s="1204"/>
      <c r="E34" s="1204"/>
      <c r="F34" s="1204"/>
      <c r="G34" s="1204"/>
      <c r="H34" s="1204"/>
      <c r="I34" s="1204"/>
      <c r="J34" s="1204"/>
    </row>
    <row r="35" spans="1:19" s="62" customFormat="1" ht="13.5" customHeight="1">
      <c r="A35" s="188" t="s">
        <v>213</v>
      </c>
      <c r="B35" s="387" t="s">
        <v>214</v>
      </c>
      <c r="C35" s="388" t="s">
        <v>215</v>
      </c>
      <c r="D35" s="1149" t="s">
        <v>216</v>
      </c>
      <c r="E35" s="1149" t="s">
        <v>217</v>
      </c>
      <c r="F35" s="1149" t="s">
        <v>218</v>
      </c>
      <c r="G35" s="1149" t="s">
        <v>219</v>
      </c>
      <c r="H35" s="1149" t="s">
        <v>220</v>
      </c>
      <c r="I35" s="1149" t="s">
        <v>221</v>
      </c>
      <c r="J35" s="1149" t="s">
        <v>222</v>
      </c>
    </row>
    <row r="36" spans="1:19" s="23" customFormat="1" ht="12" customHeight="1">
      <c r="A36" s="1207" t="s">
        <v>80</v>
      </c>
      <c r="B36" s="1574"/>
      <c r="C36" s="1575"/>
      <c r="D36" s="1575"/>
      <c r="E36" s="1575"/>
      <c r="F36" s="1575"/>
      <c r="G36" s="1575"/>
      <c r="H36" s="1575"/>
      <c r="I36" s="1575"/>
      <c r="J36" s="1575"/>
      <c r="K36" s="1208"/>
      <c r="L36" s="1208"/>
      <c r="M36" s="1208"/>
      <c r="N36" s="1208"/>
      <c r="O36" s="1208"/>
      <c r="P36" s="201"/>
      <c r="Q36" s="201"/>
      <c r="R36" s="201"/>
      <c r="S36" s="201"/>
    </row>
    <row r="37" spans="1:19" s="23" customFormat="1" ht="12" customHeight="1">
      <c r="A37" s="1209" t="s">
        <v>1172</v>
      </c>
      <c r="B37" s="1189">
        <v>4145.7474106452873</v>
      </c>
      <c r="C37" s="1210">
        <v>3951.6794564567185</v>
      </c>
      <c r="D37" s="1210">
        <v>3975.8801499923488</v>
      </c>
      <c r="E37" s="1210">
        <v>3473.9433326322915</v>
      </c>
      <c r="F37" s="1210">
        <v>3086.3037769825105</v>
      </c>
      <c r="G37" s="1210">
        <v>2848.9980007517161</v>
      </c>
      <c r="H37" s="1210">
        <v>2712.4144559956662</v>
      </c>
      <c r="I37" s="1210">
        <v>2539.7506106870355</v>
      </c>
      <c r="J37" s="1210">
        <v>2450.9936131094919</v>
      </c>
      <c r="K37" s="1208"/>
      <c r="L37" s="1208"/>
      <c r="M37" s="1208"/>
      <c r="N37" s="1208"/>
      <c r="O37" s="1208"/>
      <c r="P37" s="201"/>
      <c r="Q37" s="201"/>
      <c r="R37" s="201"/>
      <c r="S37" s="201"/>
    </row>
    <row r="38" spans="1:19" s="23" customFormat="1" ht="12" customHeight="1">
      <c r="A38" s="1209" t="s">
        <v>1173</v>
      </c>
      <c r="B38" s="1189">
        <v>2044.1896526588025</v>
      </c>
      <c r="C38" s="1210">
        <v>1916.5463394864828</v>
      </c>
      <c r="D38" s="1210">
        <v>1848.5260980764474</v>
      </c>
      <c r="E38" s="1210">
        <v>1734.9389596673</v>
      </c>
      <c r="F38" s="1210">
        <v>1604.356251509193</v>
      </c>
      <c r="G38" s="1210">
        <v>1450.5711821219893</v>
      </c>
      <c r="H38" s="1210">
        <v>1402.7443213935112</v>
      </c>
      <c r="I38" s="1210">
        <v>1306.2442270623653</v>
      </c>
      <c r="J38" s="1210">
        <v>1245.5939645991193</v>
      </c>
      <c r="K38" s="1208"/>
      <c r="L38" s="1208"/>
      <c r="M38" s="1208"/>
      <c r="N38" s="1208"/>
      <c r="O38" s="1208"/>
      <c r="P38" s="201"/>
      <c r="Q38" s="201"/>
      <c r="R38" s="201"/>
      <c r="S38" s="201"/>
    </row>
    <row r="39" spans="1:19" s="23" customFormat="1" ht="12" customHeight="1">
      <c r="A39" s="1405" t="s">
        <v>1174</v>
      </c>
      <c r="B39" s="741">
        <v>1518.1326743722796</v>
      </c>
      <c r="C39" s="1212">
        <v>1383.7764533519012</v>
      </c>
      <c r="D39" s="1212">
        <v>1531.4417189682388</v>
      </c>
      <c r="E39" s="1212">
        <v>1391.4290565741403</v>
      </c>
      <c r="F39" s="1212">
        <v>1205.3902151980608</v>
      </c>
      <c r="G39" s="1212">
        <v>1100.0340080818592</v>
      </c>
      <c r="H39" s="1212">
        <v>1208.8923589253006</v>
      </c>
      <c r="I39" s="1212">
        <v>1096.1745527500996</v>
      </c>
      <c r="J39" s="1212">
        <v>1084.3614962928002</v>
      </c>
      <c r="K39" s="1398"/>
      <c r="L39" s="1208"/>
      <c r="M39" s="1208"/>
      <c r="N39" s="1208"/>
      <c r="O39" s="1208"/>
      <c r="P39" s="201"/>
      <c r="Q39" s="201"/>
      <c r="R39" s="201"/>
      <c r="S39" s="201"/>
    </row>
    <row r="40" spans="1:19" s="23" customFormat="1" ht="12" customHeight="1">
      <c r="A40" s="1213" t="s">
        <v>227</v>
      </c>
      <c r="B40" s="1214"/>
      <c r="C40" s="1215"/>
      <c r="D40" s="1215"/>
      <c r="E40" s="1215"/>
      <c r="F40" s="1215"/>
      <c r="G40" s="1215"/>
      <c r="H40" s="1215"/>
      <c r="I40" s="1215"/>
      <c r="J40" s="1215"/>
      <c r="K40" s="1208"/>
      <c r="L40" s="1208"/>
      <c r="M40" s="1208"/>
      <c r="N40" s="1208"/>
      <c r="O40" s="1208"/>
      <c r="P40" s="201"/>
      <c r="Q40" s="201"/>
      <c r="R40" s="201"/>
      <c r="S40" s="201"/>
    </row>
    <row r="41" spans="1:19" s="23" customFormat="1" ht="12" customHeight="1">
      <c r="A41" s="1209" t="s">
        <v>1172</v>
      </c>
      <c r="B41" s="1189">
        <v>850.30140568070408</v>
      </c>
      <c r="C41" s="1210">
        <v>893.89960803850397</v>
      </c>
      <c r="D41" s="1210">
        <v>893.85041039280441</v>
      </c>
      <c r="E41" s="1210">
        <v>809.35201624560455</v>
      </c>
      <c r="F41" s="1210">
        <v>803.31106511479538</v>
      </c>
      <c r="G41" s="1210">
        <v>836.24951909058041</v>
      </c>
      <c r="H41" s="1210">
        <v>856.66972608120011</v>
      </c>
      <c r="I41" s="1210">
        <v>748.29974079360295</v>
      </c>
      <c r="J41" s="1210">
        <v>780.89203994159857</v>
      </c>
      <c r="K41" s="1208"/>
      <c r="L41" s="1208"/>
      <c r="M41" s="1208"/>
      <c r="N41" s="1208"/>
      <c r="O41" s="1208"/>
      <c r="P41" s="201"/>
      <c r="Q41" s="201"/>
      <c r="R41" s="201"/>
      <c r="S41" s="201"/>
    </row>
    <row r="42" spans="1:19" s="23" customFormat="1" ht="12" customHeight="1">
      <c r="A42" s="1209" t="s">
        <v>1173</v>
      </c>
      <c r="B42" s="1189">
        <v>835.58105032000003</v>
      </c>
      <c r="C42" s="1210">
        <v>848.43488806869948</v>
      </c>
      <c r="D42" s="1210">
        <v>739.74913976589994</v>
      </c>
      <c r="E42" s="1210">
        <v>610.32787114099983</v>
      </c>
      <c r="F42" s="1210">
        <v>916.89798993400075</v>
      </c>
      <c r="G42" s="1210">
        <v>960.95930563440095</v>
      </c>
      <c r="H42" s="1210">
        <v>1096.6380031704009</v>
      </c>
      <c r="I42" s="1210">
        <v>902.33091048299968</v>
      </c>
      <c r="J42" s="1210">
        <v>969.52642167980048</v>
      </c>
      <c r="K42" s="1208"/>
      <c r="L42" s="1208"/>
      <c r="M42" s="1208"/>
      <c r="N42" s="1208"/>
      <c r="O42" s="1208"/>
      <c r="P42" s="201"/>
      <c r="Q42" s="201"/>
      <c r="R42" s="201"/>
      <c r="S42" s="201"/>
    </row>
    <row r="43" spans="1:19" s="23" customFormat="1" ht="12" customHeight="1">
      <c r="A43" s="1405" t="s">
        <v>1174</v>
      </c>
      <c r="B43" s="741">
        <v>800.25038659020015</v>
      </c>
      <c r="C43" s="1212">
        <v>868.32999176550175</v>
      </c>
      <c r="D43" s="1212">
        <v>1133.9807607956009</v>
      </c>
      <c r="E43" s="1212">
        <v>159.74477256770012</v>
      </c>
      <c r="F43" s="1212">
        <v>708.35914428429942</v>
      </c>
      <c r="G43" s="1212">
        <v>958.70042013350064</v>
      </c>
      <c r="H43" s="1212">
        <v>616.02116599559963</v>
      </c>
      <c r="I43" s="1212">
        <v>433.3077402855003</v>
      </c>
      <c r="J43" s="1212">
        <v>617.38238306590119</v>
      </c>
      <c r="K43" s="1398"/>
      <c r="L43" s="1208"/>
      <c r="M43" s="1208"/>
      <c r="N43" s="1208"/>
      <c r="O43" s="1208"/>
      <c r="P43" s="201"/>
      <c r="Q43" s="201"/>
      <c r="R43" s="201"/>
      <c r="S43" s="201"/>
    </row>
    <row r="44" spans="1:19" s="23" customFormat="1" ht="12" customHeight="1">
      <c r="A44" s="1213" t="s">
        <v>105</v>
      </c>
      <c r="B44" s="1214"/>
      <c r="C44" s="1215"/>
      <c r="D44" s="1215"/>
      <c r="E44" s="1215"/>
      <c r="F44" s="1215"/>
      <c r="G44" s="1215"/>
      <c r="H44" s="1215"/>
      <c r="I44" s="1215"/>
      <c r="J44" s="1215"/>
      <c r="K44" s="1208"/>
      <c r="L44" s="1208"/>
      <c r="M44" s="1208"/>
      <c r="N44" s="1208"/>
      <c r="O44" s="1208"/>
      <c r="P44" s="201"/>
      <c r="Q44" s="201"/>
      <c r="R44" s="201"/>
      <c r="S44" s="201"/>
    </row>
    <row r="45" spans="1:19" s="23" customFormat="1" ht="12" customHeight="1">
      <c r="A45" s="1209" t="s">
        <v>1172</v>
      </c>
      <c r="B45" s="1189">
        <v>-217.46801070245999</v>
      </c>
      <c r="C45" s="1210">
        <v>-60.401583068140035</v>
      </c>
      <c r="D45" s="1210">
        <v>-533.78565692917482</v>
      </c>
      <c r="E45" s="1210">
        <v>-111.40286724896802</v>
      </c>
      <c r="F45" s="1210">
        <v>-113.30649132454602</v>
      </c>
      <c r="G45" s="1210">
        <v>-23.39822104196401</v>
      </c>
      <c r="H45" s="1210">
        <v>143.65139423680702</v>
      </c>
      <c r="I45" s="1210">
        <v>96.322870602313998</v>
      </c>
      <c r="J45" s="1210">
        <v>65.849082320500997</v>
      </c>
      <c r="K45" s="1208"/>
      <c r="L45" s="1208"/>
      <c r="M45" s="1208"/>
      <c r="N45" s="1208"/>
      <c r="O45" s="1208"/>
      <c r="P45" s="201"/>
      <c r="Q45" s="201"/>
      <c r="R45" s="201"/>
      <c r="S45" s="201"/>
    </row>
    <row r="46" spans="1:19" s="23" customFormat="1" ht="12" customHeight="1">
      <c r="A46" s="1209" t="s">
        <v>1173</v>
      </c>
      <c r="B46" s="1189">
        <v>-418.25461682149006</v>
      </c>
      <c r="C46" s="1210">
        <v>-57.512767673260015</v>
      </c>
      <c r="D46" s="1210">
        <v>-59.461562188758997</v>
      </c>
      <c r="E46" s="1210">
        <v>-62.871018002642991</v>
      </c>
      <c r="F46" s="1210">
        <v>30.85696875281899</v>
      </c>
      <c r="G46" s="1210">
        <v>14.74608685193299</v>
      </c>
      <c r="H46" s="1210">
        <v>-176.11029751728202</v>
      </c>
      <c r="I46" s="1210">
        <v>-86.648358641724997</v>
      </c>
      <c r="J46" s="1210">
        <v>133.42049229436705</v>
      </c>
      <c r="K46" s="1208"/>
      <c r="L46" s="1208"/>
      <c r="M46" s="1208"/>
      <c r="N46" s="1208"/>
      <c r="O46" s="1208"/>
      <c r="P46" s="201"/>
      <c r="Q46" s="201"/>
      <c r="R46" s="201"/>
      <c r="S46" s="201"/>
    </row>
    <row r="47" spans="1:19" s="23" customFormat="1" ht="12" customHeight="1">
      <c r="A47" s="1405" t="s">
        <v>1174</v>
      </c>
      <c r="B47" s="741">
        <v>427.86240467464393</v>
      </c>
      <c r="C47" s="1212">
        <v>376.673843796656</v>
      </c>
      <c r="D47" s="1212">
        <v>119.81295531734202</v>
      </c>
      <c r="E47" s="1212">
        <v>473.13217970874985</v>
      </c>
      <c r="F47" s="1212">
        <v>357.10748074898197</v>
      </c>
      <c r="G47" s="1212">
        <v>569.3320336275018</v>
      </c>
      <c r="H47" s="1212">
        <v>-210.79643233985826</v>
      </c>
      <c r="I47" s="1212">
        <v>157.75209513443409</v>
      </c>
      <c r="J47" s="1212">
        <v>482.90945287856403</v>
      </c>
      <c r="K47" s="1398"/>
      <c r="L47" s="1208"/>
      <c r="M47" s="1208"/>
      <c r="N47" s="1208"/>
      <c r="O47" s="1208"/>
      <c r="P47" s="201"/>
      <c r="Q47" s="201"/>
      <c r="R47" s="201"/>
      <c r="S47" s="201"/>
    </row>
    <row r="48" spans="1:19" s="23" customFormat="1" ht="10.5" customHeight="1">
      <c r="A48" s="1399"/>
      <c r="B48" s="1400"/>
      <c r="C48" s="1399"/>
      <c r="D48" s="1399"/>
      <c r="E48" s="1399"/>
      <c r="F48" s="1399"/>
      <c r="G48" s="429"/>
      <c r="H48" s="429"/>
      <c r="I48" s="429"/>
      <c r="J48" s="429"/>
      <c r="K48" s="1208"/>
      <c r="L48" s="1208"/>
      <c r="M48" s="1208"/>
      <c r="N48" s="1208"/>
      <c r="O48" s="1208"/>
      <c r="P48" s="201"/>
      <c r="Q48" s="201"/>
      <c r="R48" s="201"/>
      <c r="S48" s="201"/>
    </row>
    <row r="49" spans="1:19" s="68" customFormat="1" ht="12" customHeight="1">
      <c r="A49" s="200" t="s">
        <v>1120</v>
      </c>
      <c r="B49" s="1204"/>
      <c r="C49" s="1204"/>
      <c r="D49" s="1204"/>
      <c r="E49" s="1204"/>
      <c r="F49" s="1204"/>
      <c r="G49" s="1204"/>
      <c r="H49" s="1204"/>
      <c r="I49" s="1204"/>
      <c r="J49" s="1204"/>
    </row>
    <row r="50" spans="1:19" s="62" customFormat="1" ht="13.5" customHeight="1">
      <c r="A50" s="188" t="s">
        <v>659</v>
      </c>
      <c r="B50" s="387" t="s">
        <v>214</v>
      </c>
      <c r="C50" s="388" t="s">
        <v>215</v>
      </c>
      <c r="D50" s="1149" t="s">
        <v>216</v>
      </c>
      <c r="E50" s="1149" t="s">
        <v>217</v>
      </c>
      <c r="F50" s="1149" t="s">
        <v>218</v>
      </c>
      <c r="G50" s="1149" t="s">
        <v>219</v>
      </c>
      <c r="H50" s="1149" t="s">
        <v>220</v>
      </c>
      <c r="I50" s="1149" t="s">
        <v>221</v>
      </c>
      <c r="J50" s="1149" t="s">
        <v>222</v>
      </c>
    </row>
    <row r="51" spans="1:19" s="23" customFormat="1" ht="12" customHeight="1">
      <c r="A51" s="1207" t="s">
        <v>1175</v>
      </c>
      <c r="B51" s="1216"/>
      <c r="C51" s="1217"/>
      <c r="D51" s="1217"/>
      <c r="E51" s="1217"/>
      <c r="F51" s="1217"/>
      <c r="G51" s="1217"/>
      <c r="H51" s="1217"/>
      <c r="I51" s="1217"/>
      <c r="J51" s="1217"/>
      <c r="K51" s="1208"/>
      <c r="L51" s="1208"/>
      <c r="M51" s="1208"/>
      <c r="N51" s="1208"/>
      <c r="O51" s="1208"/>
      <c r="P51" s="201"/>
      <c r="Q51" s="201"/>
      <c r="R51" s="201"/>
      <c r="S51" s="201"/>
    </row>
    <row r="52" spans="1:19" s="23" customFormat="1" ht="12" customHeight="1">
      <c r="A52" s="1209" t="s">
        <v>1172</v>
      </c>
      <c r="B52" s="1216">
        <v>490.16166135394872</v>
      </c>
      <c r="C52" s="1217">
        <v>478.16816901167283</v>
      </c>
      <c r="D52" s="1217">
        <v>468.95158706672788</v>
      </c>
      <c r="E52" s="1217">
        <v>455.00432463278685</v>
      </c>
      <c r="F52" s="1217">
        <v>439.80234348104017</v>
      </c>
      <c r="G52" s="1217">
        <v>420.93851514039824</v>
      </c>
      <c r="H52" s="1217">
        <v>410.17103459771067</v>
      </c>
      <c r="I52" s="1217">
        <v>406.02129747160291</v>
      </c>
      <c r="J52" s="1217">
        <v>401.37116320870695</v>
      </c>
      <c r="K52" s="1208"/>
      <c r="L52" s="1208"/>
      <c r="M52" s="1401"/>
      <c r="N52" s="1208"/>
      <c r="O52" s="1208"/>
      <c r="P52" s="201"/>
      <c r="Q52" s="201"/>
      <c r="R52" s="201"/>
      <c r="S52" s="201"/>
    </row>
    <row r="53" spans="1:19" s="23" customFormat="1" ht="12" customHeight="1">
      <c r="A53" s="1209" t="s">
        <v>1173</v>
      </c>
      <c r="B53" s="1216">
        <v>235.41254595213135</v>
      </c>
      <c r="C53" s="1217">
        <v>225.74193149704141</v>
      </c>
      <c r="D53" s="1217">
        <v>219.14046280649904</v>
      </c>
      <c r="E53" s="1217">
        <v>213.00873957824371</v>
      </c>
      <c r="F53" s="1217">
        <v>196.31937443244109</v>
      </c>
      <c r="G53" s="1217">
        <v>182.68577655341906</v>
      </c>
      <c r="H53" s="1217">
        <v>172.83209767465502</v>
      </c>
      <c r="I53" s="1217">
        <v>170.01917699220104</v>
      </c>
      <c r="J53" s="1217">
        <v>166.02450018854381</v>
      </c>
      <c r="K53" s="1208"/>
      <c r="L53" s="1208"/>
      <c r="M53" s="1402"/>
      <c r="N53" s="1208"/>
      <c r="O53" s="1208"/>
      <c r="P53" s="201"/>
      <c r="Q53" s="201"/>
      <c r="R53" s="201"/>
      <c r="S53" s="201"/>
    </row>
    <row r="54" spans="1:19" s="23" customFormat="1" ht="12" customHeight="1">
      <c r="A54" s="1405" t="s">
        <v>1174</v>
      </c>
      <c r="B54" s="1227">
        <v>143.50692133705826</v>
      </c>
      <c r="C54" s="1218">
        <v>140.77245097272387</v>
      </c>
      <c r="D54" s="1218">
        <v>146.16644186507827</v>
      </c>
      <c r="E54" s="1218">
        <v>142.83232499419458</v>
      </c>
      <c r="F54" s="1218">
        <v>134.9825568796586</v>
      </c>
      <c r="G54" s="1218">
        <v>129.27274773179209</v>
      </c>
      <c r="H54" s="1218">
        <v>133.87401008443246</v>
      </c>
      <c r="I54" s="1218">
        <v>133.17785236430066</v>
      </c>
      <c r="J54" s="1218">
        <v>132.94573381292957</v>
      </c>
      <c r="K54" s="1398"/>
      <c r="L54" s="1208"/>
      <c r="M54" s="1208"/>
      <c r="N54" s="1208"/>
      <c r="O54" s="1208"/>
      <c r="P54" s="201"/>
      <c r="Q54" s="201"/>
      <c r="R54" s="201"/>
      <c r="S54" s="201"/>
    </row>
    <row r="55" spans="1:19" s="23" customFormat="1" ht="12" customHeight="1">
      <c r="A55" s="1213" t="s">
        <v>1176</v>
      </c>
      <c r="B55" s="1216"/>
      <c r="C55" s="1217"/>
      <c r="D55" s="1217"/>
      <c r="E55" s="1217"/>
      <c r="F55" s="1217"/>
      <c r="G55" s="1217"/>
      <c r="H55" s="1217"/>
      <c r="I55" s="1217"/>
      <c r="J55" s="1217"/>
      <c r="K55" s="1208"/>
      <c r="L55" s="1208"/>
      <c r="M55" s="1208"/>
      <c r="N55" s="1208"/>
      <c r="O55" s="1208"/>
      <c r="P55" s="201"/>
      <c r="Q55" s="201"/>
      <c r="R55" s="201"/>
      <c r="S55" s="201"/>
    </row>
    <row r="56" spans="1:19" s="23" customFormat="1" ht="12" customHeight="1">
      <c r="A56" s="1209" t="s">
        <v>1172</v>
      </c>
      <c r="B56" s="1216">
        <v>347.06109652495172</v>
      </c>
      <c r="C56" s="1217">
        <v>330.97539418825977</v>
      </c>
      <c r="D56" s="1217">
        <v>327.48365631104423</v>
      </c>
      <c r="E56" s="1217">
        <v>332.95133379562145</v>
      </c>
      <c r="F56" s="1217">
        <v>329.50209158991993</v>
      </c>
      <c r="G56" s="1217">
        <v>330.11557663080259</v>
      </c>
      <c r="H56" s="1217">
        <v>336.34761121747545</v>
      </c>
      <c r="I56" s="1217">
        <v>338.0954568795359</v>
      </c>
      <c r="J56" s="1217">
        <v>327.76978422631782</v>
      </c>
      <c r="K56" s="1208"/>
      <c r="L56" s="1208"/>
      <c r="M56" s="1208"/>
      <c r="N56" s="1208"/>
      <c r="O56" s="1208"/>
      <c r="P56" s="201"/>
      <c r="Q56" s="201"/>
      <c r="R56" s="201"/>
      <c r="S56" s="201"/>
    </row>
    <row r="57" spans="1:19" s="23" customFormat="1" ht="12" customHeight="1">
      <c r="A57" s="1209" t="s">
        <v>1173</v>
      </c>
      <c r="B57" s="1216">
        <v>264.36599001466186</v>
      </c>
      <c r="C57" s="1217">
        <v>269.21080189730037</v>
      </c>
      <c r="D57" s="1217">
        <v>253.09393465043971</v>
      </c>
      <c r="E57" s="1217">
        <v>250.61608019249294</v>
      </c>
      <c r="F57" s="1217">
        <v>241.11273727325855</v>
      </c>
      <c r="G57" s="1217">
        <v>241.46086417741728</v>
      </c>
      <c r="H57" s="1217">
        <v>239.5227489159783</v>
      </c>
      <c r="I57" s="1217">
        <v>231.86132697745646</v>
      </c>
      <c r="J57" s="1217">
        <v>223.74873657035937</v>
      </c>
      <c r="K57" s="1208"/>
      <c r="L57" s="1208"/>
      <c r="M57" s="1208"/>
      <c r="N57" s="1208"/>
      <c r="O57" s="1208"/>
      <c r="P57" s="201"/>
      <c r="Q57" s="201"/>
      <c r="R57" s="201"/>
      <c r="S57" s="201"/>
    </row>
    <row r="58" spans="1:19" s="23" customFormat="1" ht="12" customHeight="1">
      <c r="A58" s="1405" t="s">
        <v>1174</v>
      </c>
      <c r="B58" s="1227">
        <v>230.15046724517683</v>
      </c>
      <c r="C58" s="1218">
        <v>245.64261965581727</v>
      </c>
      <c r="D58" s="1218">
        <v>231.35757023595798</v>
      </c>
      <c r="E58" s="1218">
        <v>221.52522566647232</v>
      </c>
      <c r="F58" s="1218">
        <v>178.46230496145975</v>
      </c>
      <c r="G58" s="1218">
        <v>161.78625714788984</v>
      </c>
      <c r="H58" s="1218">
        <v>154.65185304892739</v>
      </c>
      <c r="I58" s="1218">
        <v>141.66713187017754</v>
      </c>
      <c r="J58" s="1218">
        <v>130.29831571841635</v>
      </c>
      <c r="K58" s="1398"/>
      <c r="L58" s="1208"/>
      <c r="M58" s="1208"/>
      <c r="N58" s="1208"/>
      <c r="O58" s="1208"/>
      <c r="P58" s="201"/>
      <c r="Q58" s="201"/>
      <c r="R58" s="201"/>
      <c r="S58" s="201"/>
    </row>
    <row r="59" spans="1:19" s="23" customFormat="1" ht="12" customHeight="1">
      <c r="A59" s="1213" t="s">
        <v>1124</v>
      </c>
      <c r="B59" s="1189"/>
      <c r="C59" s="1219"/>
      <c r="D59" s="1219"/>
      <c r="E59" s="1219"/>
      <c r="F59" s="1219"/>
      <c r="G59" s="1219"/>
      <c r="H59" s="1219"/>
      <c r="I59" s="1219"/>
      <c r="J59" s="1219"/>
      <c r="K59" s="1208"/>
      <c r="L59" s="1208"/>
      <c r="M59" s="1208"/>
      <c r="N59" s="1208"/>
      <c r="O59" s="1208"/>
      <c r="P59" s="201"/>
      <c r="Q59" s="201"/>
      <c r="R59" s="201"/>
      <c r="S59" s="201"/>
    </row>
    <row r="60" spans="1:19" s="23" customFormat="1" ht="12" customHeight="1">
      <c r="A60" s="1209" t="s">
        <v>1172</v>
      </c>
      <c r="B60" s="1216">
        <v>43.691630536145446</v>
      </c>
      <c r="C60" s="1217">
        <v>43.168111795419165</v>
      </c>
      <c r="D60" s="1217">
        <v>44.145475471928272</v>
      </c>
      <c r="E60" s="1217">
        <v>42.721600520103742</v>
      </c>
      <c r="F60" s="1217">
        <v>42.357140521848784</v>
      </c>
      <c r="G60" s="1217">
        <v>40.644899737234425</v>
      </c>
      <c r="H60" s="1217">
        <v>38.517592785010528</v>
      </c>
      <c r="I60" s="1217">
        <v>38.211829910193856</v>
      </c>
      <c r="J60" s="1217">
        <v>36.817499991438446</v>
      </c>
      <c r="K60" s="1208"/>
      <c r="L60" s="1208"/>
      <c r="M60" s="1208"/>
      <c r="N60" s="1208"/>
      <c r="O60" s="1208"/>
      <c r="P60" s="201"/>
      <c r="Q60" s="201"/>
      <c r="R60" s="201"/>
      <c r="S60" s="201"/>
    </row>
    <row r="61" spans="1:19" s="23" customFormat="1" ht="12" customHeight="1">
      <c r="A61" s="1209" t="s">
        <v>1173</v>
      </c>
      <c r="B61" s="1216">
        <v>27.22408642163867</v>
      </c>
      <c r="C61" s="1217">
        <v>25.857124062573366</v>
      </c>
      <c r="D61" s="1217">
        <v>24.39249809313619</v>
      </c>
      <c r="E61" s="1217">
        <v>24.52067944679683</v>
      </c>
      <c r="F61" s="1217">
        <v>24.599347980032693</v>
      </c>
      <c r="G61" s="1217">
        <v>23.49100664922495</v>
      </c>
      <c r="H61" s="1217">
        <v>22.588793251221702</v>
      </c>
      <c r="I61" s="1217">
        <v>22.251275000265739</v>
      </c>
      <c r="J61" s="1217">
        <v>22.249533895175226</v>
      </c>
      <c r="K61" s="1208"/>
      <c r="L61" s="1208"/>
      <c r="M61" s="1208"/>
      <c r="N61" s="1208"/>
      <c r="O61" s="1208"/>
      <c r="P61" s="201"/>
      <c r="Q61" s="201"/>
      <c r="R61" s="201"/>
      <c r="S61" s="201"/>
    </row>
    <row r="62" spans="1:19" s="23" customFormat="1" ht="12" customHeight="1">
      <c r="A62" s="1405" t="s">
        <v>1174</v>
      </c>
      <c r="B62" s="1227">
        <v>20.706160963991721</v>
      </c>
      <c r="C62" s="1218">
        <v>21.235408964027052</v>
      </c>
      <c r="D62" s="1218">
        <v>25.207781269125153</v>
      </c>
      <c r="E62" s="1218">
        <v>25.888499098153076</v>
      </c>
      <c r="F62" s="1218">
        <v>23.175432161349821</v>
      </c>
      <c r="G62" s="1218">
        <v>22.793935897257676</v>
      </c>
      <c r="H62" s="1218">
        <v>22.967601402079115</v>
      </c>
      <c r="I62" s="1218">
        <v>22.336056780491269</v>
      </c>
      <c r="J62" s="1218">
        <v>23.09889806786914</v>
      </c>
      <c r="K62" s="1398"/>
      <c r="L62" s="1208"/>
      <c r="M62" s="1208"/>
      <c r="N62" s="1208"/>
      <c r="O62" s="1208"/>
      <c r="P62" s="201"/>
      <c r="Q62" s="201"/>
      <c r="R62" s="201"/>
      <c r="S62" s="201"/>
    </row>
    <row r="63" spans="1:19" s="23" customFormat="1" ht="10.5" customHeight="1">
      <c r="A63" s="1220"/>
      <c r="B63" s="992"/>
      <c r="C63" s="1220"/>
      <c r="D63" s="1220"/>
      <c r="E63" s="1220"/>
      <c r="F63" s="1220"/>
      <c r="G63" s="444"/>
      <c r="H63" s="444"/>
      <c r="I63" s="444"/>
      <c r="J63" s="444"/>
      <c r="K63" s="1208"/>
      <c r="L63" s="1208"/>
      <c r="M63" s="1208"/>
      <c r="N63" s="1208"/>
      <c r="O63" s="1208"/>
      <c r="P63" s="201"/>
      <c r="Q63" s="201"/>
      <c r="R63" s="201"/>
      <c r="S63" s="201"/>
    </row>
    <row r="64" spans="1:19" s="68" customFormat="1" ht="12" customHeight="1">
      <c r="A64" s="200" t="s">
        <v>1058</v>
      </c>
      <c r="B64" s="1204"/>
      <c r="C64" s="1204"/>
      <c r="D64" s="1204"/>
      <c r="E64" s="1204"/>
      <c r="F64" s="1204"/>
      <c r="G64" s="1204"/>
      <c r="H64" s="1204"/>
      <c r="I64" s="1204"/>
      <c r="J64" s="1204"/>
    </row>
    <row r="65" spans="1:19" s="62" customFormat="1" ht="13.5" customHeight="1">
      <c r="A65" s="188" t="s">
        <v>441</v>
      </c>
      <c r="B65" s="387" t="s">
        <v>214</v>
      </c>
      <c r="C65" s="388" t="s">
        <v>215</v>
      </c>
      <c r="D65" s="1149" t="s">
        <v>216</v>
      </c>
      <c r="E65" s="1149" t="s">
        <v>217</v>
      </c>
      <c r="F65" s="1149" t="s">
        <v>218</v>
      </c>
      <c r="G65" s="1149" t="s">
        <v>219</v>
      </c>
      <c r="H65" s="1149" t="s">
        <v>220</v>
      </c>
      <c r="I65" s="1149" t="s">
        <v>221</v>
      </c>
      <c r="J65" s="1149" t="s">
        <v>222</v>
      </c>
    </row>
    <row r="66" spans="1:19" s="143" customFormat="1" ht="12" customHeight="1">
      <c r="A66" s="1207" t="s">
        <v>480</v>
      </c>
      <c r="B66" s="1221"/>
      <c r="C66" s="1219"/>
      <c r="D66" s="1219"/>
      <c r="E66" s="1219"/>
      <c r="F66" s="1219"/>
      <c r="G66" s="1219"/>
      <c r="H66" s="1219"/>
      <c r="I66" s="1219"/>
      <c r="J66" s="1219"/>
      <c r="K66" s="1222"/>
      <c r="L66" s="1222"/>
      <c r="M66" s="1222"/>
      <c r="N66" s="1222"/>
      <c r="O66" s="1222"/>
    </row>
    <row r="67" spans="1:19" s="143" customFormat="1" ht="12" customHeight="1">
      <c r="A67" s="1209" t="s">
        <v>1172</v>
      </c>
      <c r="B67" s="1223">
        <v>2.175066617012217</v>
      </c>
      <c r="C67" s="1224">
        <v>2.2189723951823783</v>
      </c>
      <c r="D67" s="1224">
        <v>2.0951058034045458</v>
      </c>
      <c r="E67" s="1224">
        <v>2.0584273376387521</v>
      </c>
      <c r="F67" s="1224">
        <v>2.2235342681677324</v>
      </c>
      <c r="G67" s="1224">
        <v>2.2060470748111354</v>
      </c>
      <c r="H67" s="1224">
        <v>2.255525538536435</v>
      </c>
      <c r="I67" s="1224">
        <v>2.3254382243582659</v>
      </c>
      <c r="J67" s="1224">
        <v>2.3692052263849637</v>
      </c>
      <c r="K67" s="1222"/>
      <c r="L67" s="1222"/>
      <c r="M67" s="1222"/>
      <c r="N67" s="1222"/>
      <c r="O67" s="1222"/>
    </row>
    <row r="68" spans="1:19" s="143" customFormat="1" ht="12" customHeight="1">
      <c r="A68" s="1209" t="s">
        <v>1173</v>
      </c>
      <c r="B68" s="1223">
        <v>2.2748974416022318</v>
      </c>
      <c r="C68" s="1224">
        <v>2.2925096582548963</v>
      </c>
      <c r="D68" s="1224">
        <v>2.2445719930497297</v>
      </c>
      <c r="E68" s="1224">
        <v>2.2285447594505499</v>
      </c>
      <c r="F68" s="1224">
        <v>2.2208940783162534</v>
      </c>
      <c r="G68" s="1224">
        <v>2.2478881354566695</v>
      </c>
      <c r="H68" s="1224">
        <v>2.2447708848700665</v>
      </c>
      <c r="I68" s="1224">
        <v>2.2856331644037056</v>
      </c>
      <c r="J68" s="1224">
        <v>2.2741791923492771</v>
      </c>
      <c r="K68" s="1222"/>
      <c r="L68" s="1222"/>
      <c r="M68" s="1222"/>
      <c r="N68" s="1222"/>
      <c r="O68" s="1222"/>
    </row>
    <row r="69" spans="1:19" s="1406" customFormat="1" ht="12" customHeight="1">
      <c r="A69" s="1405" t="s">
        <v>1174</v>
      </c>
      <c r="B69" s="1225">
        <v>2.6206959391799285</v>
      </c>
      <c r="C69" s="1226">
        <v>2.7322052018383518</v>
      </c>
      <c r="D69" s="1226">
        <v>2.6515147532147312</v>
      </c>
      <c r="E69" s="1226">
        <v>2.6661664446622351</v>
      </c>
      <c r="F69" s="1226">
        <v>2.7271919338573736</v>
      </c>
      <c r="G69" s="1226">
        <v>2.7079670008235643</v>
      </c>
      <c r="H69" s="1226">
        <v>2.8088912244105582</v>
      </c>
      <c r="I69" s="1226">
        <v>2.8418732887211728</v>
      </c>
      <c r="J69" s="1226">
        <v>2.7607669916105917</v>
      </c>
      <c r="K69" s="1398"/>
      <c r="L69" s="1208"/>
      <c r="M69" s="1208"/>
      <c r="N69" s="1208"/>
      <c r="O69" s="1208"/>
      <c r="P69" s="201"/>
      <c r="Q69" s="201"/>
      <c r="R69" s="201"/>
      <c r="S69" s="201"/>
    </row>
    <row r="70" spans="1:19" s="143" customFormat="1" ht="12" customHeight="1">
      <c r="A70" s="1213" t="s">
        <v>481</v>
      </c>
      <c r="B70" s="1189"/>
      <c r="C70" s="1219"/>
      <c r="D70" s="1219"/>
      <c r="E70" s="1219"/>
      <c r="F70" s="1219"/>
      <c r="G70" s="1219"/>
      <c r="H70" s="1219"/>
      <c r="I70" s="1219"/>
      <c r="J70" s="1219"/>
      <c r="K70" s="1222"/>
      <c r="L70" s="1222"/>
      <c r="M70" s="1222"/>
      <c r="N70" s="1222"/>
      <c r="O70" s="1222"/>
    </row>
    <row r="71" spans="1:19" s="143" customFormat="1" ht="12" customHeight="1">
      <c r="A71" s="1209" t="s">
        <v>1172</v>
      </c>
      <c r="B71" s="1223">
        <v>1.2847471580983305</v>
      </c>
      <c r="C71" s="1224">
        <v>1.2349751655633927</v>
      </c>
      <c r="D71" s="1224">
        <v>1.3151678347225142</v>
      </c>
      <c r="E71" s="1224">
        <v>0.96332220820727066</v>
      </c>
      <c r="F71" s="1224">
        <v>0.50451353879639971</v>
      </c>
      <c r="G71" s="1224">
        <v>0.40251325028135049</v>
      </c>
      <c r="H71" s="1224">
        <v>0.23578859072120811</v>
      </c>
      <c r="I71" s="1224">
        <v>3.4400911041029464E-2</v>
      </c>
      <c r="J71" s="1224">
        <v>-1.744710087835958E-2</v>
      </c>
      <c r="K71" s="1222"/>
      <c r="L71" s="1222"/>
      <c r="M71" s="1222"/>
      <c r="N71" s="1222"/>
      <c r="O71" s="1222"/>
    </row>
    <row r="72" spans="1:19" s="143" customFormat="1" ht="12" customHeight="1">
      <c r="A72" s="1209" t="s">
        <v>1173</v>
      </c>
      <c r="B72" s="1223">
        <v>3.3992617163905829E-2</v>
      </c>
      <c r="C72" s="1224">
        <v>2.171964388733464E-2</v>
      </c>
      <c r="D72" s="1224">
        <v>1.5178049261163281E-2</v>
      </c>
      <c r="E72" s="1224">
        <v>3.84399384525793E-2</v>
      </c>
      <c r="F72" s="1224">
        <v>-1.6953245262615293E-2</v>
      </c>
      <c r="G72" s="1224">
        <v>-5.4890346554533322E-2</v>
      </c>
      <c r="H72" s="1224">
        <v>-3.4183886230156994E-2</v>
      </c>
      <c r="I72" s="1224">
        <v>-6.047428802109054E-2</v>
      </c>
      <c r="J72" s="1224">
        <v>-6.5773623745421908E-2</v>
      </c>
      <c r="K72" s="1222"/>
      <c r="L72" s="1222"/>
      <c r="M72" s="1222"/>
      <c r="N72" s="1222"/>
      <c r="O72" s="1222"/>
    </row>
    <row r="73" spans="1:19" s="1406" customFormat="1" ht="12" customHeight="1">
      <c r="A73" s="1405" t="s">
        <v>1174</v>
      </c>
      <c r="B73" s="1225">
        <v>0.15752712515727471</v>
      </c>
      <c r="C73" s="1226">
        <v>0.13192533456312253</v>
      </c>
      <c r="D73" s="1226">
        <v>0.13612258465162771</v>
      </c>
      <c r="E73" s="1226">
        <v>9.9705079131877219E-2</v>
      </c>
      <c r="F73" s="1226">
        <v>6.5762302641700521E-2</v>
      </c>
      <c r="G73" s="1226">
        <v>2.1337594419819018E-2</v>
      </c>
      <c r="H73" s="1226">
        <v>3.6958583943552952E-3</v>
      </c>
      <c r="I73" s="1226">
        <v>-2.2271394161337839E-2</v>
      </c>
      <c r="J73" s="1226">
        <v>-3.4236626929818735E-2</v>
      </c>
      <c r="K73" s="1398"/>
      <c r="L73" s="1208"/>
      <c r="M73" s="1208"/>
      <c r="N73" s="1208"/>
      <c r="O73" s="1208"/>
      <c r="P73" s="201"/>
      <c r="Q73" s="201"/>
      <c r="R73" s="201"/>
      <c r="S73" s="201"/>
    </row>
    <row r="74" spans="1:19" s="143" customFormat="1" ht="12" customHeight="1">
      <c r="A74" s="1213" t="s">
        <v>1126</v>
      </c>
      <c r="B74" s="1576"/>
      <c r="C74" s="1577"/>
      <c r="D74" s="1577"/>
      <c r="E74" s="1577"/>
      <c r="F74" s="1577"/>
      <c r="G74" s="1577"/>
      <c r="H74" s="1577"/>
      <c r="I74" s="1577"/>
      <c r="J74" s="1577"/>
      <c r="K74" s="1222"/>
      <c r="L74" s="1222"/>
      <c r="M74" s="1222"/>
      <c r="N74" s="1222"/>
      <c r="O74" s="1222"/>
    </row>
    <row r="75" spans="1:19" s="143" customFormat="1" ht="12" customHeight="1">
      <c r="A75" s="1209" t="s">
        <v>1172</v>
      </c>
      <c r="B75" s="1216">
        <v>23.113294004527759</v>
      </c>
      <c r="C75" s="1217">
        <v>23.94804309884703</v>
      </c>
      <c r="D75" s="1217">
        <v>20.598570960524889</v>
      </c>
      <c r="E75" s="1217">
        <v>20.43980369112991</v>
      </c>
      <c r="F75" s="1217">
        <v>18.053980010206956</v>
      </c>
      <c r="G75" s="1217">
        <v>18.107576668579743</v>
      </c>
      <c r="H75" s="1217">
        <v>19.403130359246425</v>
      </c>
      <c r="I75" s="1217">
        <v>17.35627778630101</v>
      </c>
      <c r="J75" s="1217">
        <v>17.143780210402628</v>
      </c>
      <c r="K75" s="1222"/>
      <c r="L75" s="1222"/>
      <c r="M75" s="1222"/>
      <c r="N75" s="1222"/>
      <c r="O75" s="1222"/>
    </row>
    <row r="76" spans="1:19" s="143" customFormat="1" ht="12" customHeight="1">
      <c r="A76" s="1209" t="s">
        <v>1173</v>
      </c>
      <c r="B76" s="1216">
        <v>16.323553005311716</v>
      </c>
      <c r="C76" s="1217">
        <v>20.923296008797017</v>
      </c>
      <c r="D76" s="1217">
        <v>20.810136375899312</v>
      </c>
      <c r="E76" s="1217">
        <v>17.497484954464916</v>
      </c>
      <c r="F76" s="1217">
        <v>20.140461597002535</v>
      </c>
      <c r="G76" s="1217">
        <v>19.507285118075703</v>
      </c>
      <c r="H76" s="1217">
        <v>17.827276266001512</v>
      </c>
      <c r="I76" s="1217">
        <v>17.726817616852102</v>
      </c>
      <c r="J76" s="1217">
        <v>19.757407202367379</v>
      </c>
      <c r="K76" s="1222"/>
      <c r="L76" s="1222"/>
      <c r="M76" s="1222"/>
      <c r="N76" s="1222"/>
      <c r="O76" s="1222"/>
    </row>
    <row r="77" spans="1:19" s="1406" customFormat="1" ht="12" customHeight="1">
      <c r="A77" s="1405" t="s">
        <v>1174</v>
      </c>
      <c r="B77" s="1227">
        <v>30.638785772576131</v>
      </c>
      <c r="C77" s="1218">
        <v>29.469667234689677</v>
      </c>
      <c r="D77" s="1218">
        <v>26.383145282788611</v>
      </c>
      <c r="E77" s="1218">
        <v>17.701078352866162</v>
      </c>
      <c r="F77" s="1218">
        <v>23.497148154407594</v>
      </c>
      <c r="G77" s="1218">
        <v>27.974042611242577</v>
      </c>
      <c r="H77" s="1218">
        <v>13.461618352810243</v>
      </c>
      <c r="I77" s="1218">
        <v>16.918937750466842</v>
      </c>
      <c r="J77" s="1218">
        <v>21.760510407783748</v>
      </c>
      <c r="K77" s="1398"/>
      <c r="L77" s="1208"/>
      <c r="M77" s="1208"/>
      <c r="N77" s="1208"/>
      <c r="O77" s="1208"/>
      <c r="P77" s="201"/>
      <c r="Q77" s="201"/>
      <c r="R77" s="201"/>
      <c r="S77" s="201"/>
    </row>
    <row r="78" spans="1:19" s="143" customFormat="1" ht="7.5" customHeight="1">
      <c r="A78" s="1209"/>
      <c r="B78" s="1403"/>
      <c r="C78" s="1404"/>
      <c r="D78" s="1404"/>
      <c r="E78" s="1404"/>
      <c r="F78" s="1404"/>
      <c r="G78" s="1404"/>
      <c r="H78" s="1404"/>
      <c r="I78" s="1404"/>
      <c r="J78" s="1404"/>
      <c r="K78" s="1222"/>
      <c r="L78" s="1222"/>
      <c r="M78" s="1222"/>
      <c r="N78" s="1222"/>
      <c r="O78" s="1222"/>
    </row>
    <row r="79" spans="1:19" s="68" customFormat="1" ht="10.5" customHeight="1">
      <c r="A79" s="1944" t="s">
        <v>1177</v>
      </c>
      <c r="B79" s="1944"/>
      <c r="C79" s="1944"/>
      <c r="D79" s="1944"/>
      <c r="E79" s="1944"/>
      <c r="F79" s="1944"/>
      <c r="G79" s="1944"/>
      <c r="H79" s="1944"/>
      <c r="I79" s="1944"/>
      <c r="J79" s="1944"/>
    </row>
    <row r="80" spans="1:19" s="68" customFormat="1" ht="7.5" customHeight="1">
      <c r="A80" s="1407"/>
      <c r="B80" s="1407"/>
      <c r="C80" s="1407"/>
      <c r="D80" s="1407"/>
      <c r="E80" s="1407"/>
      <c r="F80" s="1407"/>
      <c r="G80" s="1407"/>
      <c r="H80" s="1407"/>
      <c r="I80" s="1407"/>
      <c r="J80" s="1407"/>
    </row>
    <row r="81" spans="1:12" s="71" customFormat="1" ht="23.1" customHeight="1">
      <c r="A81" s="1781" t="s">
        <v>1178</v>
      </c>
      <c r="B81" s="1781"/>
      <c r="C81" s="1781"/>
      <c r="D81" s="1781"/>
      <c r="E81" s="1781"/>
      <c r="F81" s="1781"/>
      <c r="G81" s="1781"/>
      <c r="H81" s="1781"/>
      <c r="I81" s="1781"/>
      <c r="J81" s="1781"/>
    </row>
    <row r="82" spans="1:12" s="68" customFormat="1" ht="22.5" customHeight="1">
      <c r="A82" s="197"/>
      <c r="B82" s="991"/>
      <c r="C82" s="991"/>
      <c r="D82" s="991"/>
      <c r="E82" s="991"/>
      <c r="F82" s="991"/>
      <c r="G82" s="1185"/>
      <c r="H82" s="991"/>
      <c r="I82" s="991"/>
      <c r="J82" s="991"/>
    </row>
    <row r="83" spans="1:12" s="3" customFormat="1" ht="18.75" customHeight="1">
      <c r="A83" s="971" t="s">
        <v>1179</v>
      </c>
      <c r="B83" s="350"/>
      <c r="C83" s="350"/>
      <c r="D83" s="350"/>
      <c r="E83" s="350"/>
      <c r="F83" s="350"/>
      <c r="G83" s="350"/>
      <c r="H83" s="350"/>
      <c r="I83" s="350"/>
      <c r="J83" s="350"/>
    </row>
    <row r="84" spans="1:12" s="68" customFormat="1" ht="21.75" customHeight="1">
      <c r="A84" s="792"/>
      <c r="B84" s="792"/>
      <c r="C84" s="792"/>
      <c r="D84" s="792"/>
      <c r="E84" s="792"/>
      <c r="F84" s="792"/>
      <c r="G84" s="792"/>
      <c r="H84" s="792"/>
      <c r="I84" s="792"/>
      <c r="J84" s="792"/>
      <c r="K84" s="202"/>
      <c r="L84" s="1228"/>
    </row>
    <row r="85" spans="1:12" s="68" customFormat="1" ht="21.75" customHeight="1">
      <c r="A85" s="792"/>
      <c r="B85" s="792"/>
      <c r="C85" s="792"/>
      <c r="D85" s="792"/>
      <c r="E85" s="792"/>
      <c r="F85" s="792"/>
      <c r="G85" s="792"/>
      <c r="H85" s="792"/>
      <c r="I85" s="792"/>
      <c r="J85" s="792"/>
      <c r="L85" s="1228"/>
    </row>
    <row r="86" spans="1:12" s="68" customFormat="1" ht="21.75" customHeight="1">
      <c r="A86" s="792"/>
      <c r="B86" s="792"/>
      <c r="C86" s="792"/>
      <c r="D86" s="792"/>
      <c r="E86" s="792"/>
      <c r="F86" s="792"/>
      <c r="G86" s="792"/>
      <c r="H86" s="792"/>
      <c r="I86" s="792"/>
      <c r="J86" s="792"/>
      <c r="L86" s="1228"/>
    </row>
    <row r="87" spans="1:12" s="68" customFormat="1" ht="21.75" customHeight="1">
      <c r="A87" s="792"/>
      <c r="B87" s="792"/>
      <c r="C87" s="792"/>
      <c r="D87" s="792"/>
      <c r="E87" s="792"/>
      <c r="F87" s="792"/>
      <c r="G87" s="792"/>
      <c r="H87" s="792"/>
      <c r="I87" s="792"/>
      <c r="J87" s="792"/>
      <c r="L87" s="1228"/>
    </row>
    <row r="88" spans="1:12" s="68" customFormat="1" ht="21.75" customHeight="1">
      <c r="A88" s="792"/>
      <c r="B88" s="792"/>
      <c r="C88" s="792"/>
      <c r="D88" s="792"/>
      <c r="E88" s="792"/>
      <c r="F88" s="792"/>
      <c r="G88" s="792"/>
      <c r="H88" s="792"/>
      <c r="I88" s="792"/>
      <c r="J88" s="792"/>
      <c r="L88" s="1228"/>
    </row>
    <row r="89" spans="1:12" s="68" customFormat="1" ht="21.75" customHeight="1">
      <c r="A89" s="792"/>
      <c r="B89" s="792"/>
      <c r="C89" s="792"/>
      <c r="D89" s="792"/>
      <c r="E89" s="792"/>
      <c r="F89" s="792"/>
      <c r="G89" s="792"/>
      <c r="H89" s="792"/>
      <c r="I89" s="792"/>
      <c r="J89" s="792"/>
      <c r="L89" s="1228"/>
    </row>
    <row r="90" spans="1:12" s="68" customFormat="1" ht="21.75" customHeight="1">
      <c r="A90" s="792"/>
      <c r="B90" s="792"/>
      <c r="C90" s="792"/>
      <c r="D90" s="792"/>
      <c r="E90" s="792"/>
      <c r="F90" s="792"/>
      <c r="G90" s="792"/>
      <c r="H90" s="792"/>
      <c r="I90" s="792"/>
      <c r="J90" s="792"/>
      <c r="L90" s="1228"/>
    </row>
    <row r="91" spans="1:12" s="68" customFormat="1" ht="21.75" customHeight="1">
      <c r="A91" s="792"/>
      <c r="B91" s="792"/>
      <c r="C91" s="792"/>
      <c r="D91" s="792"/>
      <c r="E91" s="792"/>
      <c r="F91" s="792"/>
      <c r="G91" s="792"/>
      <c r="H91" s="792"/>
      <c r="I91" s="792"/>
      <c r="J91" s="792"/>
      <c r="L91" s="1228"/>
    </row>
    <row r="92" spans="1:12" s="68" customFormat="1" ht="21.75" customHeight="1">
      <c r="A92" s="792"/>
      <c r="B92" s="792"/>
      <c r="C92" s="792"/>
      <c r="D92" s="792"/>
      <c r="E92" s="792"/>
      <c r="F92" s="792"/>
      <c r="G92" s="792"/>
      <c r="H92" s="792"/>
      <c r="I92" s="792"/>
      <c r="J92" s="792"/>
      <c r="L92" s="1228"/>
    </row>
    <row r="93" spans="1:12" s="68" customFormat="1" ht="21.75" customHeight="1">
      <c r="A93" s="792"/>
      <c r="B93" s="792"/>
      <c r="C93" s="792"/>
      <c r="D93" s="792"/>
      <c r="E93" s="792"/>
      <c r="F93" s="792"/>
      <c r="G93" s="792"/>
      <c r="H93" s="792"/>
      <c r="I93" s="792"/>
      <c r="J93" s="792"/>
      <c r="L93" s="1228"/>
    </row>
    <row r="94" spans="1:12" s="68" customFormat="1" ht="21.75" customHeight="1">
      <c r="A94" s="792"/>
      <c r="B94" s="792"/>
      <c r="C94" s="792"/>
      <c r="D94" s="792"/>
      <c r="E94" s="792"/>
      <c r="F94" s="792"/>
      <c r="G94" s="792"/>
      <c r="H94" s="792"/>
      <c r="I94" s="792"/>
      <c r="J94" s="792"/>
      <c r="L94" s="1228"/>
    </row>
    <row r="95" spans="1:12" s="68" customFormat="1" ht="21.75" customHeight="1">
      <c r="A95" s="792"/>
      <c r="B95" s="792"/>
      <c r="C95" s="792"/>
      <c r="D95" s="792"/>
      <c r="E95" s="792"/>
      <c r="F95" s="792"/>
      <c r="G95" s="792"/>
      <c r="H95" s="792"/>
      <c r="I95" s="792"/>
      <c r="J95" s="792"/>
      <c r="L95" s="1228"/>
    </row>
    <row r="96" spans="1:12" s="68" customFormat="1" ht="18" customHeight="1">
      <c r="A96" s="792"/>
      <c r="B96" s="792"/>
      <c r="C96" s="792"/>
      <c r="D96" s="792"/>
      <c r="E96" s="792"/>
      <c r="F96" s="792"/>
      <c r="G96" s="792"/>
      <c r="H96" s="792"/>
      <c r="I96" s="792"/>
      <c r="J96" s="792"/>
      <c r="L96" s="1228"/>
    </row>
    <row r="97" spans="1:15" s="70" customFormat="1" ht="23.1" customHeight="1">
      <c r="A97" s="1781" t="s">
        <v>680</v>
      </c>
      <c r="B97" s="1781"/>
      <c r="C97" s="1781"/>
      <c r="D97" s="1781"/>
      <c r="E97" s="1781"/>
      <c r="F97" s="1781"/>
      <c r="G97" s="1781"/>
      <c r="H97" s="1781"/>
      <c r="I97" s="1781"/>
      <c r="J97" s="1781"/>
      <c r="K97" s="1229"/>
      <c r="L97" s="1229"/>
      <c r="M97" s="1229"/>
      <c r="N97" s="1229"/>
      <c r="O97" s="1229"/>
    </row>
    <row r="98" spans="1:15" s="70" customFormat="1" ht="12.75" customHeight="1">
      <c r="A98" s="792"/>
      <c r="B98" s="792"/>
      <c r="C98" s="792"/>
      <c r="D98" s="792"/>
      <c r="E98" s="792"/>
      <c r="F98" s="792"/>
      <c r="G98" s="792"/>
      <c r="H98" s="792"/>
      <c r="I98" s="792"/>
      <c r="J98" s="792"/>
      <c r="K98" s="1229"/>
      <c r="L98" s="1229"/>
      <c r="M98" s="1229"/>
      <c r="N98" s="1229"/>
      <c r="O98" s="1229"/>
    </row>
    <row r="99" spans="1:15" s="3" customFormat="1" ht="18.75" customHeight="1">
      <c r="A99" s="1946" t="s">
        <v>1180</v>
      </c>
      <c r="B99" s="1946"/>
      <c r="C99" s="1946"/>
      <c r="D99" s="1946"/>
      <c r="E99" s="1946"/>
      <c r="F99" s="1946"/>
      <c r="G99" s="1946"/>
      <c r="H99" s="1946"/>
      <c r="I99" s="1946"/>
      <c r="J99" s="1946"/>
    </row>
    <row r="100" spans="1:15" s="70" customFormat="1" ht="12.75" customHeight="1">
      <c r="A100" s="792"/>
      <c r="B100" s="792"/>
      <c r="C100" s="792"/>
      <c r="D100" s="792"/>
      <c r="E100" s="792"/>
      <c r="F100" s="792"/>
      <c r="G100" s="792"/>
      <c r="H100" s="792"/>
      <c r="I100" s="792"/>
      <c r="J100" s="792"/>
      <c r="K100" s="1229"/>
      <c r="L100" s="1229"/>
      <c r="M100" s="1229"/>
      <c r="N100" s="1229"/>
      <c r="O100" s="1229"/>
    </row>
    <row r="101" spans="1:15" s="70" customFormat="1" ht="12.75" customHeight="1">
      <c r="A101" s="792"/>
      <c r="B101" s="792"/>
      <c r="C101" s="792"/>
      <c r="D101" s="792"/>
      <c r="E101" s="792"/>
      <c r="F101" s="792"/>
      <c r="G101" s="792"/>
      <c r="H101" s="792"/>
      <c r="I101" s="792"/>
      <c r="J101" s="792"/>
      <c r="K101" s="1229"/>
      <c r="L101" s="1229"/>
      <c r="M101" s="1229"/>
      <c r="N101" s="1229"/>
      <c r="O101" s="1229"/>
    </row>
    <row r="102" spans="1:15" s="70" customFormat="1" ht="12.75" customHeight="1">
      <c r="A102" s="792"/>
      <c r="B102" s="792"/>
      <c r="C102" s="792"/>
      <c r="D102" s="792"/>
      <c r="E102" s="792"/>
      <c r="F102" s="792"/>
      <c r="G102" s="792"/>
      <c r="H102" s="792"/>
      <c r="I102" s="792"/>
      <c r="J102" s="792"/>
      <c r="K102" s="1229"/>
      <c r="L102" s="1229"/>
      <c r="M102" s="1229"/>
      <c r="N102" s="1229"/>
      <c r="O102" s="1229"/>
    </row>
    <row r="103" spans="1:15" s="70" customFormat="1" ht="12.75" customHeight="1">
      <c r="A103" s="792"/>
      <c r="B103" s="792"/>
      <c r="C103" s="792"/>
      <c r="D103" s="792"/>
      <c r="E103" s="792"/>
      <c r="F103" s="792"/>
      <c r="G103" s="792"/>
      <c r="H103" s="792"/>
      <c r="I103" s="792"/>
      <c r="J103" s="792"/>
      <c r="K103" s="1229"/>
      <c r="L103" s="1229"/>
      <c r="M103" s="1229"/>
      <c r="N103" s="1229"/>
      <c r="O103" s="1229"/>
    </row>
    <row r="104" spans="1:15" s="70" customFormat="1" ht="12.75" customHeight="1">
      <c r="A104" s="792"/>
      <c r="B104" s="792"/>
      <c r="C104" s="792"/>
      <c r="D104" s="792"/>
      <c r="E104" s="792"/>
      <c r="F104" s="792"/>
      <c r="G104" s="792"/>
      <c r="H104" s="792"/>
      <c r="I104" s="792"/>
      <c r="J104" s="792"/>
      <c r="K104" s="1229"/>
      <c r="L104" s="1229"/>
      <c r="M104" s="1229"/>
      <c r="N104" s="1229"/>
      <c r="O104" s="1229"/>
    </row>
    <row r="105" spans="1:15" s="70" customFormat="1" ht="12.75" customHeight="1">
      <c r="A105" s="792"/>
      <c r="B105" s="792"/>
      <c r="C105" s="792"/>
      <c r="D105" s="792"/>
      <c r="E105" s="792"/>
      <c r="F105" s="792"/>
      <c r="G105" s="792"/>
      <c r="H105" s="792"/>
      <c r="I105" s="792"/>
      <c r="J105" s="792"/>
      <c r="K105" s="1229"/>
      <c r="L105" s="1229"/>
      <c r="M105" s="1229"/>
      <c r="N105" s="1229"/>
      <c r="O105" s="1229"/>
    </row>
    <row r="106" spans="1:15" s="70" customFormat="1" ht="12.75" customHeight="1">
      <c r="A106" s="792"/>
      <c r="B106" s="792"/>
      <c r="C106" s="792"/>
      <c r="D106" s="792"/>
      <c r="E106" s="792"/>
      <c r="F106" s="792"/>
      <c r="G106" s="792"/>
      <c r="H106" s="792"/>
      <c r="I106" s="792"/>
      <c r="J106" s="792"/>
      <c r="K106" s="1229"/>
      <c r="L106" s="1229"/>
      <c r="M106" s="1229"/>
      <c r="N106" s="1229"/>
      <c r="O106" s="1229"/>
    </row>
    <row r="107" spans="1:15" s="70" customFormat="1" ht="12.75" customHeight="1">
      <c r="A107" s="792"/>
      <c r="B107" s="792"/>
      <c r="C107" s="792"/>
      <c r="D107" s="792"/>
      <c r="E107" s="792"/>
      <c r="F107" s="792"/>
      <c r="G107" s="792"/>
      <c r="H107" s="792"/>
      <c r="I107" s="792"/>
      <c r="J107" s="792"/>
      <c r="K107" s="1229"/>
      <c r="L107" s="1229"/>
      <c r="M107" s="1229"/>
      <c r="N107" s="1229"/>
      <c r="O107" s="1229"/>
    </row>
    <row r="108" spans="1:15" s="70" customFormat="1" ht="12.75" customHeight="1">
      <c r="A108" s="792"/>
      <c r="B108" s="792"/>
      <c r="C108" s="792"/>
      <c r="D108" s="792"/>
      <c r="E108" s="792"/>
      <c r="F108" s="792"/>
      <c r="G108" s="792"/>
      <c r="H108" s="792"/>
      <c r="I108" s="792"/>
      <c r="J108" s="792"/>
      <c r="K108" s="1229"/>
      <c r="L108" s="1229"/>
      <c r="M108" s="1229"/>
      <c r="N108" s="1229"/>
      <c r="O108" s="1229"/>
    </row>
    <row r="109" spans="1:15" s="70" customFormat="1" ht="12.75" customHeight="1">
      <c r="A109" s="792"/>
      <c r="B109" s="792"/>
      <c r="C109" s="792"/>
      <c r="D109" s="792"/>
      <c r="E109" s="792"/>
      <c r="F109" s="792"/>
      <c r="G109" s="792"/>
      <c r="H109" s="792"/>
      <c r="I109" s="792"/>
      <c r="J109" s="792"/>
      <c r="K109" s="1229"/>
      <c r="L109" s="1229"/>
      <c r="M109" s="1229"/>
      <c r="N109" s="1229"/>
      <c r="O109" s="1229"/>
    </row>
    <row r="110" spans="1:15" s="70" customFormat="1" ht="12.75" customHeight="1">
      <c r="A110" s="792"/>
      <c r="B110" s="792"/>
      <c r="C110" s="792"/>
      <c r="D110" s="792"/>
      <c r="E110" s="792"/>
      <c r="F110" s="792"/>
      <c r="G110" s="792"/>
      <c r="H110" s="792"/>
      <c r="I110" s="792"/>
      <c r="J110" s="792"/>
      <c r="K110" s="1229"/>
      <c r="L110" s="1229"/>
      <c r="M110" s="1229"/>
      <c r="N110" s="1229"/>
      <c r="O110" s="1229"/>
    </row>
    <row r="111" spans="1:15" s="70" customFormat="1" ht="12.75" customHeight="1">
      <c r="A111" s="792"/>
      <c r="B111" s="792"/>
      <c r="C111" s="792"/>
      <c r="D111" s="792"/>
      <c r="E111" s="792"/>
      <c r="F111" s="792"/>
      <c r="G111" s="792"/>
      <c r="H111" s="792"/>
      <c r="I111" s="792"/>
      <c r="J111" s="792"/>
      <c r="K111" s="1229"/>
      <c r="L111" s="1229"/>
      <c r="M111" s="1229"/>
      <c r="N111" s="1229"/>
      <c r="O111" s="1229"/>
    </row>
    <row r="112" spans="1:15" s="70" customFormat="1" ht="12.75" customHeight="1">
      <c r="A112" s="792"/>
      <c r="B112" s="792"/>
      <c r="C112" s="792"/>
      <c r="D112" s="792"/>
      <c r="E112" s="792"/>
      <c r="F112" s="792"/>
      <c r="G112" s="792"/>
      <c r="H112" s="792"/>
      <c r="I112" s="792"/>
      <c r="J112" s="792"/>
      <c r="K112" s="1229"/>
      <c r="L112" s="1229"/>
      <c r="M112" s="1229"/>
      <c r="N112" s="1229"/>
      <c r="O112" s="1229"/>
    </row>
    <row r="113" spans="1:15" s="70" customFormat="1" ht="12.75" customHeight="1">
      <c r="A113" s="792"/>
      <c r="B113" s="792"/>
      <c r="C113" s="792"/>
      <c r="D113" s="792"/>
      <c r="E113" s="792"/>
      <c r="F113" s="792"/>
      <c r="G113" s="792"/>
      <c r="H113" s="792"/>
      <c r="I113" s="792"/>
      <c r="J113" s="792"/>
      <c r="K113" s="1229"/>
      <c r="L113" s="1229"/>
      <c r="M113" s="1229"/>
      <c r="N113" s="1229"/>
      <c r="O113" s="1229"/>
    </row>
    <row r="114" spans="1:15" s="70" customFormat="1" ht="12.75" customHeight="1">
      <c r="A114" s="792"/>
      <c r="B114" s="792"/>
      <c r="C114" s="792"/>
      <c r="D114" s="792"/>
      <c r="E114" s="792"/>
      <c r="F114" s="792"/>
      <c r="G114" s="792"/>
      <c r="H114" s="792"/>
      <c r="I114" s="792"/>
      <c r="J114" s="792"/>
      <c r="K114" s="1229"/>
      <c r="L114" s="1229"/>
      <c r="M114" s="1229"/>
      <c r="N114" s="1229"/>
      <c r="O114" s="1229"/>
    </row>
    <row r="115" spans="1:15" s="70" customFormat="1" ht="12.75" customHeight="1">
      <c r="A115" s="792"/>
      <c r="B115" s="792"/>
      <c r="C115" s="792"/>
      <c r="D115" s="792"/>
      <c r="E115" s="792"/>
      <c r="F115" s="792"/>
      <c r="G115" s="792"/>
      <c r="H115" s="792"/>
      <c r="I115" s="792"/>
      <c r="J115" s="792"/>
      <c r="K115" s="1229"/>
      <c r="L115" s="1229"/>
      <c r="M115" s="1229"/>
      <c r="N115" s="1229"/>
      <c r="O115" s="1229"/>
    </row>
    <row r="116" spans="1:15" s="70" customFormat="1" ht="12.75" customHeight="1">
      <c r="A116" s="792"/>
      <c r="B116" s="792"/>
      <c r="C116" s="792"/>
      <c r="D116" s="792"/>
      <c r="E116" s="792"/>
      <c r="F116" s="792"/>
      <c r="G116" s="792"/>
      <c r="H116" s="792"/>
      <c r="I116" s="792"/>
      <c r="J116" s="792"/>
      <c r="K116" s="1229"/>
      <c r="L116" s="1229"/>
      <c r="M116" s="1229"/>
      <c r="N116" s="1229"/>
      <c r="O116" s="1229"/>
    </row>
    <row r="117" spans="1:15" s="70" customFormat="1" ht="12.75" customHeight="1">
      <c r="A117" s="792"/>
      <c r="B117" s="792"/>
      <c r="C117" s="792"/>
      <c r="D117" s="792"/>
      <c r="E117" s="792"/>
      <c r="F117" s="792"/>
      <c r="G117" s="792"/>
      <c r="H117" s="792"/>
      <c r="I117" s="792"/>
      <c r="J117" s="792"/>
      <c r="K117" s="1229"/>
      <c r="L117" s="1229"/>
      <c r="M117" s="1229"/>
      <c r="N117" s="1229"/>
      <c r="O117" s="1229"/>
    </row>
    <row r="118" spans="1:15" s="68" customFormat="1" ht="19.5" customHeight="1">
      <c r="A118" s="1169"/>
      <c r="B118" s="1169"/>
      <c r="C118" s="1169"/>
      <c r="D118" s="1169"/>
      <c r="E118" s="1169"/>
      <c r="F118" s="1169"/>
      <c r="G118" s="1169"/>
      <c r="H118" s="1169"/>
      <c r="I118" s="1169"/>
      <c r="J118" s="1169"/>
    </row>
    <row r="119" spans="1:15" s="68" customFormat="1" ht="12.75" customHeight="1">
      <c r="A119" s="1807"/>
      <c r="B119" s="1807"/>
      <c r="C119" s="1807"/>
      <c r="D119" s="1807"/>
      <c r="E119" s="1807"/>
      <c r="F119" s="1807"/>
      <c r="G119" s="1807"/>
      <c r="H119" s="1807"/>
      <c r="I119" s="1807"/>
      <c r="J119" s="1807"/>
    </row>
    <row r="120" spans="1:15" s="70" customFormat="1" ht="12.75" customHeight="1">
      <c r="A120" s="792"/>
      <c r="B120" s="792"/>
      <c r="C120" s="792"/>
      <c r="D120" s="792"/>
      <c r="E120" s="792"/>
      <c r="F120" s="792"/>
      <c r="G120" s="792"/>
      <c r="H120" s="792"/>
      <c r="I120" s="792"/>
      <c r="J120" s="792"/>
      <c r="K120" s="1229"/>
      <c r="L120" s="1229"/>
      <c r="M120" s="1229"/>
      <c r="N120" s="1229"/>
      <c r="O120" s="1229"/>
    </row>
    <row r="121" spans="1:15" s="70" customFormat="1" ht="12.75" customHeight="1">
      <c r="A121" s="1165"/>
      <c r="B121" s="1165"/>
      <c r="C121" s="1165"/>
      <c r="D121" s="1165"/>
      <c r="E121" s="1165"/>
      <c r="F121" s="1165"/>
      <c r="G121" s="1165"/>
      <c r="H121" s="1165"/>
      <c r="I121" s="1165"/>
      <c r="J121" s="1165"/>
      <c r="K121" s="1229"/>
      <c r="L121" s="1229"/>
      <c r="M121" s="1229"/>
      <c r="N121" s="1229"/>
      <c r="O121" s="1229"/>
    </row>
  </sheetData>
  <sheetProtection formatCells="0" insertRows="0" deleteRows="0"/>
  <mergeCells count="8">
    <mergeCell ref="A119:J119"/>
    <mergeCell ref="A28:J28"/>
    <mergeCell ref="A29:J29"/>
    <mergeCell ref="A30:J30"/>
    <mergeCell ref="A97:J97"/>
    <mergeCell ref="A99:J99"/>
    <mergeCell ref="A81:J81"/>
    <mergeCell ref="A79:J79"/>
  </mergeCells>
  <pageMargins left="0.86614173228346458" right="0.86614173228346458" top="0.6692913385826772" bottom="0.39370078740157483" header="0.51181102362204722" footer="0"/>
  <pageSetup paperSize="9" scale="92" fitToHeight="0" orientation="portrait" r:id="rId1"/>
  <headerFooter scaleWithDoc="0">
    <oddHeader>&amp;C&amp;8Corporate customers&amp;R&amp;8CHAPTER 2 – SEGMENTAL REPORTING&amp;L&amp;"Arial"&amp;8FACTBOOK DNB – 2Q23</oddHeader>
  </headerFooter>
  <rowBreaks count="2" manualBreakCount="2">
    <brk id="30" max="9" man="1"/>
    <brk id="81"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6"/>
      <c r="B1" s="1125"/>
      <c r="C1" s="1125"/>
      <c r="D1" s="1125"/>
      <c r="E1" s="1125"/>
      <c r="F1" s="1125"/>
      <c r="G1" s="1125"/>
      <c r="H1" s="1125"/>
      <c r="I1" s="1125"/>
      <c r="J1" s="1256"/>
    </row>
    <row r="2" spans="1:10" s="3" customFormat="1" ht="18.75" customHeight="1">
      <c r="A2" s="971" t="s">
        <v>1181</v>
      </c>
      <c r="B2" s="350"/>
      <c r="C2" s="350"/>
      <c r="D2" s="350"/>
      <c r="E2" s="350"/>
      <c r="F2" s="350"/>
      <c r="G2" s="350"/>
      <c r="H2" s="350"/>
      <c r="I2" s="350"/>
      <c r="J2" s="350"/>
    </row>
    <row r="3" spans="1:10" s="3" customFormat="1" ht="12" customHeight="1">
      <c r="A3" s="350"/>
      <c r="B3" s="350"/>
      <c r="C3" s="350"/>
      <c r="D3" s="350"/>
      <c r="E3" s="350"/>
      <c r="F3" s="350"/>
      <c r="G3" s="350"/>
      <c r="H3" s="350"/>
      <c r="I3" s="350"/>
      <c r="J3" s="350"/>
    </row>
    <row r="4" spans="1:10" s="106" customFormat="1" ht="13.5" customHeight="1">
      <c r="A4" s="191" t="s">
        <v>213</v>
      </c>
      <c r="B4" s="387" t="s">
        <v>214</v>
      </c>
      <c r="C4" s="388" t="s">
        <v>215</v>
      </c>
      <c r="D4" s="1149" t="s">
        <v>216</v>
      </c>
      <c r="E4" s="1149" t="s">
        <v>217</v>
      </c>
      <c r="F4" s="1149" t="s">
        <v>218</v>
      </c>
      <c r="G4" s="1149" t="s">
        <v>219</v>
      </c>
      <c r="H4" s="1149" t="s">
        <v>220</v>
      </c>
      <c r="I4" s="1149" t="s">
        <v>221</v>
      </c>
      <c r="J4" s="1149" t="s">
        <v>222</v>
      </c>
    </row>
    <row r="5" spans="1:10" s="106" customFormat="1" ht="12" customHeight="1">
      <c r="A5" s="674" t="s">
        <v>80</v>
      </c>
      <c r="B5" s="1584">
        <v>522.75299999999879</v>
      </c>
      <c r="C5" s="1585">
        <v>471.1880000000001</v>
      </c>
      <c r="D5" s="1585">
        <v>233.24218771947486</v>
      </c>
      <c r="E5" s="1585">
        <v>240.863248799936</v>
      </c>
      <c r="F5" s="1585">
        <v>451.00573478857996</v>
      </c>
      <c r="G5" s="1585">
        <v>712.91699999999946</v>
      </c>
      <c r="H5" s="1585">
        <v>736.57800000000043</v>
      </c>
      <c r="I5" s="1585">
        <v>441.83639265007099</v>
      </c>
      <c r="J5" s="1585">
        <v>253.30299999999988</v>
      </c>
    </row>
    <row r="6" spans="1:10" s="106" customFormat="1" ht="12" customHeight="1">
      <c r="A6" s="1173" t="s">
        <v>83</v>
      </c>
      <c r="B6" s="1257">
        <v>514.89999999999986</v>
      </c>
      <c r="C6" s="1258">
        <v>1651.249</v>
      </c>
      <c r="D6" s="1258">
        <v>-926.85956159652187</v>
      </c>
      <c r="E6" s="1258">
        <v>179.025530908212</v>
      </c>
      <c r="F6" s="1258">
        <v>994.29172088327789</v>
      </c>
      <c r="G6" s="1258">
        <v>750.81500000000051</v>
      </c>
      <c r="H6" s="1258">
        <v>1001.5680000000001</v>
      </c>
      <c r="I6" s="1258">
        <v>2207.6367443100798</v>
      </c>
      <c r="J6" s="1258">
        <v>1511.5230000000006</v>
      </c>
    </row>
    <row r="7" spans="1:10" s="106" customFormat="1" ht="12" customHeight="1">
      <c r="A7" s="1586" t="s">
        <v>229</v>
      </c>
      <c r="B7" s="1259">
        <v>1037.653</v>
      </c>
      <c r="C7" s="1260">
        <v>2122.4390000000017</v>
      </c>
      <c r="D7" s="1260">
        <v>-693.61737387702567</v>
      </c>
      <c r="E7" s="1260">
        <v>419.88877970820101</v>
      </c>
      <c r="F7" s="1260">
        <v>1445.2974556716899</v>
      </c>
      <c r="G7" s="1260">
        <v>1462.7319999999991</v>
      </c>
      <c r="H7" s="1260">
        <v>1738.1480000000015</v>
      </c>
      <c r="I7" s="1260">
        <v>2649.47313696019</v>
      </c>
      <c r="J7" s="1260">
        <v>1764.826</v>
      </c>
    </row>
    <row r="8" spans="1:10" s="106" customFormat="1" ht="12" customHeight="1">
      <c r="A8" s="1586" t="s">
        <v>89</v>
      </c>
      <c r="B8" s="1261">
        <v>-8.0749999999999886</v>
      </c>
      <c r="C8" s="1262">
        <v>-74.355000000000331</v>
      </c>
      <c r="D8" s="1262">
        <v>70.333017866910623</v>
      </c>
      <c r="E8" s="1262">
        <v>344.56560400781296</v>
      </c>
      <c r="F8" s="1262">
        <v>-220.367182410315</v>
      </c>
      <c r="G8" s="1262">
        <v>-290.83800000000059</v>
      </c>
      <c r="H8" s="1262">
        <v>-1149.5980000000004</v>
      </c>
      <c r="I8" s="1262">
        <v>-1308.4058512966099</v>
      </c>
      <c r="J8" s="1262">
        <v>-1418.8200000000002</v>
      </c>
    </row>
    <row r="9" spans="1:10" s="106" customFormat="1" ht="12" customHeight="1">
      <c r="A9" s="674" t="s">
        <v>231</v>
      </c>
      <c r="B9" s="1587">
        <v>1029.5780000000004</v>
      </c>
      <c r="C9" s="1588">
        <v>2048.0840000000007</v>
      </c>
      <c r="D9" s="1588">
        <v>-623.28435601004549</v>
      </c>
      <c r="E9" s="1588">
        <v>764.45438371595299</v>
      </c>
      <c r="F9" s="1588">
        <v>1224.9302732614501</v>
      </c>
      <c r="G9" s="1588">
        <v>1171.8930000000009</v>
      </c>
      <c r="H9" s="1588">
        <v>588.54899999999998</v>
      </c>
      <c r="I9" s="1588">
        <v>1341.0672856635299</v>
      </c>
      <c r="J9" s="1588">
        <v>346.00600000000031</v>
      </c>
    </row>
    <row r="10" spans="1:10" s="106" customFormat="1" ht="12" customHeight="1">
      <c r="A10" s="673" t="s">
        <v>1182</v>
      </c>
      <c r="B10" s="1263">
        <v>13.669999999999998</v>
      </c>
      <c r="C10" s="1264">
        <v>0.39300000000000002</v>
      </c>
      <c r="D10" s="1264">
        <v>-25.180099999999999</v>
      </c>
      <c r="E10" s="1264">
        <v>1.1666400000000101</v>
      </c>
      <c r="F10" s="1264">
        <v>-0.32782000000001299</v>
      </c>
      <c r="G10" s="1264">
        <v>6.5000000000000058E-2</v>
      </c>
      <c r="H10" s="1264">
        <v>23.81</v>
      </c>
      <c r="I10" s="1264">
        <v>-3.3399999999999502E-3</v>
      </c>
      <c r="J10" s="1264">
        <v>-103.319</v>
      </c>
    </row>
    <row r="11" spans="1:10" s="106" customFormat="1" ht="12" customHeight="1">
      <c r="A11" s="673" t="s">
        <v>105</v>
      </c>
      <c r="B11" s="1263">
        <v>-1.4100000000000819</v>
      </c>
      <c r="C11" s="1264">
        <v>0.75799999999998136</v>
      </c>
      <c r="D11" s="1264">
        <v>-0.61099077066999696</v>
      </c>
      <c r="E11" s="1264">
        <v>1.4117273576099998</v>
      </c>
      <c r="F11" s="1264">
        <v>-1.1124826810399999</v>
      </c>
      <c r="G11" s="1264">
        <v>0.59600000000000364</v>
      </c>
      <c r="H11" s="1264">
        <v>-0.30299999999996885</v>
      </c>
      <c r="I11" s="1264">
        <v>1.4861996880014499E-2</v>
      </c>
      <c r="J11" s="1264">
        <v>9.5550000000000637</v>
      </c>
    </row>
    <row r="12" spans="1:10" s="106" customFormat="1" ht="12" customHeight="1">
      <c r="A12" s="1173" t="s">
        <v>1163</v>
      </c>
      <c r="B12" s="1263">
        <v>-13.83</v>
      </c>
      <c r="C12" s="1258">
        <v>-131.65100000000001</v>
      </c>
      <c r="D12" s="1258">
        <v>-199.23500000000001</v>
      </c>
      <c r="E12" s="1258">
        <v>-14.952</v>
      </c>
      <c r="F12" s="1258">
        <v>-85.569000000000003</v>
      </c>
      <c r="G12" s="1258">
        <v>-48.74</v>
      </c>
      <c r="H12" s="1258">
        <v>-355.64100000000002</v>
      </c>
      <c r="I12" s="1258">
        <v>-53.207999999999998</v>
      </c>
      <c r="J12" s="1258">
        <v>61.006999999999998</v>
      </c>
    </row>
    <row r="13" spans="1:10" s="106" customFormat="1" ht="12" customHeight="1">
      <c r="A13" s="674" t="s">
        <v>234</v>
      </c>
      <c r="B13" s="1584">
        <v>1028.0089999999991</v>
      </c>
      <c r="C13" s="1585">
        <v>1917.5839999999989</v>
      </c>
      <c r="D13" s="1585">
        <v>-848.31044678071942</v>
      </c>
      <c r="E13" s="1585">
        <v>752.08075107357297</v>
      </c>
      <c r="F13" s="1585">
        <v>1137.9209705804101</v>
      </c>
      <c r="G13" s="1585">
        <v>1123.8149999999996</v>
      </c>
      <c r="H13" s="1585">
        <v>256.41500000000087</v>
      </c>
      <c r="I13" s="1585">
        <v>1287.87080766041</v>
      </c>
      <c r="J13" s="1585">
        <v>313.2489999999998</v>
      </c>
    </row>
    <row r="14" spans="1:10" s="106" customFormat="1" ht="12" customHeight="1">
      <c r="A14" s="673" t="s">
        <v>235</v>
      </c>
      <c r="B14" s="1265">
        <v>-11.733999999999924</v>
      </c>
      <c r="C14" s="1266">
        <v>-206.61225000000013</v>
      </c>
      <c r="D14" s="1266">
        <v>2316.569057561434</v>
      </c>
      <c r="E14" s="1266">
        <v>21.6580413359776</v>
      </c>
      <c r="F14" s="1266">
        <v>-78.983777877075127</v>
      </c>
      <c r="G14" s="1266">
        <v>-66.960749999999734</v>
      </c>
      <c r="H14" s="1266">
        <v>-100.76549999999997</v>
      </c>
      <c r="I14" s="1266">
        <v>-58.233535618159898</v>
      </c>
      <c r="J14" s="1266">
        <v>170.23450000000003</v>
      </c>
    </row>
    <row r="15" spans="1:10" s="106" customFormat="1" ht="12" customHeight="1">
      <c r="A15" s="673" t="s">
        <v>236</v>
      </c>
      <c r="B15" s="1265">
        <v>18.925000000000001</v>
      </c>
      <c r="C15" s="1266">
        <v>-29.628</v>
      </c>
      <c r="D15" s="1266">
        <v>126.75477065599999</v>
      </c>
      <c r="E15" s="1266">
        <v>26.149222582</v>
      </c>
      <c r="F15" s="1266">
        <v>81.256124110999991</v>
      </c>
      <c r="G15" s="1266">
        <v>35.584000000000003</v>
      </c>
      <c r="H15" s="1266">
        <v>225.392</v>
      </c>
      <c r="I15" s="1266">
        <v>26.029801273</v>
      </c>
      <c r="J15" s="1266">
        <v>-29.981000000000002</v>
      </c>
    </row>
    <row r="16" spans="1:10" s="107" customFormat="1" ht="12" customHeight="1">
      <c r="A16" s="1568" t="s">
        <v>237</v>
      </c>
      <c r="B16" s="1267">
        <v>1035.2000000000007</v>
      </c>
      <c r="C16" s="1268">
        <v>1681.3437499999991</v>
      </c>
      <c r="D16" s="1268">
        <v>1595.0133814367143</v>
      </c>
      <c r="E16" s="1268">
        <v>799.88801499154999</v>
      </c>
      <c r="F16" s="1268">
        <v>1140.19331681433</v>
      </c>
      <c r="G16" s="1268">
        <v>1092.4382500000002</v>
      </c>
      <c r="H16" s="1268">
        <v>381.04149999999936</v>
      </c>
      <c r="I16" s="1268">
        <v>1255.66707331525</v>
      </c>
      <c r="J16" s="1268">
        <v>453.50350000000071</v>
      </c>
    </row>
    <row r="17" spans="1:10" s="68" customFormat="1" ht="7.5" customHeight="1">
      <c r="A17" s="198"/>
      <c r="B17" s="664"/>
      <c r="C17" s="664"/>
      <c r="D17" s="664"/>
      <c r="E17" s="664"/>
      <c r="F17" s="664"/>
      <c r="G17" s="664"/>
      <c r="H17" s="664"/>
      <c r="I17" s="664"/>
      <c r="J17" s="664"/>
    </row>
    <row r="18" spans="1:10" s="68" customFormat="1" ht="12" customHeight="1">
      <c r="A18" s="1193" t="s">
        <v>1112</v>
      </c>
      <c r="B18" s="1572"/>
      <c r="C18" s="1573"/>
      <c r="D18" s="1573"/>
      <c r="E18" s="1573"/>
      <c r="F18" s="1573"/>
      <c r="G18" s="1573"/>
      <c r="H18" s="1573"/>
      <c r="I18" s="1573"/>
      <c r="J18" s="1573"/>
    </row>
    <row r="19" spans="1:10" s="108" customFormat="1" ht="12" customHeight="1">
      <c r="A19" s="1269" t="s">
        <v>304</v>
      </c>
      <c r="B19" s="1270">
        <v>112.381826997535</v>
      </c>
      <c r="C19" s="1271">
        <v>107.973620610132</v>
      </c>
      <c r="D19" s="1271">
        <v>105.268889242469</v>
      </c>
      <c r="E19" s="1271">
        <v>104.57025053882401</v>
      </c>
      <c r="F19" s="1271">
        <v>107.05596574086901</v>
      </c>
      <c r="G19" s="1271">
        <v>105.68459051120999</v>
      </c>
      <c r="H19" s="1271">
        <v>109.23130715839399</v>
      </c>
      <c r="I19" s="1271">
        <v>106.113988561662</v>
      </c>
      <c r="J19" s="1271">
        <v>130.24167814155001</v>
      </c>
    </row>
    <row r="20" spans="1:10" s="108" customFormat="1" ht="12" customHeight="1">
      <c r="A20" s="687" t="s">
        <v>319</v>
      </c>
      <c r="B20" s="1272">
        <v>68.453877037413889</v>
      </c>
      <c r="C20" s="1273">
        <v>50.7313185830333</v>
      </c>
      <c r="D20" s="1273">
        <v>58.133393115072707</v>
      </c>
      <c r="E20" s="1273">
        <v>36.359262573165999</v>
      </c>
      <c r="F20" s="1273">
        <v>28.1572988567737</v>
      </c>
      <c r="G20" s="1273">
        <v>85.936290800504608</v>
      </c>
      <c r="H20" s="1273">
        <v>124.540038262512</v>
      </c>
      <c r="I20" s="1273">
        <v>106.31471702523599</v>
      </c>
      <c r="J20" s="1273">
        <v>101.388944167971</v>
      </c>
    </row>
    <row r="21" spans="1:10" s="45" customFormat="1" ht="6.75" customHeight="1">
      <c r="A21" s="686"/>
      <c r="B21" s="1274"/>
      <c r="C21" s="1274"/>
      <c r="D21" s="1274"/>
      <c r="E21" s="1274"/>
      <c r="F21" s="1274"/>
      <c r="G21" s="1274"/>
      <c r="H21" s="1274"/>
      <c r="I21" s="1274"/>
      <c r="J21" s="1274"/>
    </row>
    <row r="22" spans="1:10" s="45" customFormat="1" ht="18.75" customHeight="1">
      <c r="A22" s="1807" t="s">
        <v>1183</v>
      </c>
      <c r="B22" s="1807"/>
      <c r="C22" s="1807"/>
      <c r="D22" s="1807"/>
      <c r="E22" s="1807"/>
      <c r="F22" s="1807"/>
      <c r="G22" s="1807"/>
      <c r="H22" s="1807"/>
      <c r="I22" s="1807"/>
      <c r="J22" s="1807"/>
    </row>
    <row r="23" spans="1:10" s="68" customFormat="1" ht="7.5" customHeight="1">
      <c r="A23" s="1807"/>
      <c r="B23" s="1956"/>
      <c r="C23" s="1956"/>
      <c r="D23" s="1956"/>
      <c r="E23" s="1956"/>
      <c r="F23" s="1956"/>
      <c r="G23" s="1956"/>
      <c r="H23" s="1956"/>
      <c r="I23" s="1956"/>
      <c r="J23" s="1956"/>
    </row>
    <row r="24" spans="1:10" s="68" customFormat="1" ht="15" customHeight="1">
      <c r="A24" s="1781" t="s">
        <v>1184</v>
      </c>
      <c r="B24" s="1781"/>
      <c r="C24" s="1781"/>
      <c r="D24" s="1781"/>
      <c r="E24" s="1781"/>
      <c r="F24" s="1781"/>
      <c r="G24" s="1781"/>
      <c r="H24" s="1781"/>
      <c r="I24" s="1781"/>
      <c r="J24" s="1781"/>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&amp;C&amp;8Other operations&amp;R&amp;8CHAPTER 2 – SEGMENTAL REPORTING&amp;L&amp;"Arial"&amp;8FACTBOOK DNB – 2Q23</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4"/>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7"/>
      <c r="B1" s="991"/>
      <c r="C1" s="991"/>
      <c r="D1" s="991"/>
      <c r="E1" s="991"/>
      <c r="F1" s="991"/>
      <c r="G1" s="991"/>
      <c r="H1" s="991"/>
      <c r="I1" s="991"/>
      <c r="J1" s="1185"/>
    </row>
    <row r="2" spans="1:10" s="3" customFormat="1" ht="18.75" customHeight="1">
      <c r="A2" s="971" t="s">
        <v>1185</v>
      </c>
      <c r="B2" s="350"/>
      <c r="C2" s="350"/>
      <c r="D2" s="350"/>
      <c r="E2" s="350"/>
      <c r="F2" s="350"/>
      <c r="G2" s="350"/>
      <c r="H2" s="350"/>
      <c r="I2" s="350"/>
      <c r="J2" s="350"/>
    </row>
    <row r="3" spans="1:10" s="90" customFormat="1" ht="12" customHeight="1">
      <c r="A3" s="992"/>
      <c r="B3" s="992"/>
      <c r="C3" s="992"/>
      <c r="D3" s="992"/>
      <c r="E3" s="992"/>
      <c r="F3" s="992"/>
      <c r="G3" s="992"/>
      <c r="H3" s="992"/>
      <c r="I3" s="992"/>
      <c r="J3" s="992"/>
    </row>
    <row r="4" spans="1:10" s="106" customFormat="1" ht="13.5" customHeight="1">
      <c r="A4" s="191" t="s">
        <v>213</v>
      </c>
      <c r="B4" s="387" t="s">
        <v>214</v>
      </c>
      <c r="C4" s="388" t="s">
        <v>215</v>
      </c>
      <c r="D4" s="1149" t="s">
        <v>216</v>
      </c>
      <c r="E4" s="1149" t="s">
        <v>217</v>
      </c>
      <c r="F4" s="1149" t="s">
        <v>218</v>
      </c>
      <c r="G4" s="1149" t="s">
        <v>219</v>
      </c>
      <c r="H4" s="1149" t="s">
        <v>220</v>
      </c>
      <c r="I4" s="1149" t="s">
        <v>221</v>
      </c>
      <c r="J4" s="1149" t="s">
        <v>222</v>
      </c>
    </row>
    <row r="5" spans="1:10" s="106" customFormat="1" ht="12" customHeight="1">
      <c r="A5" s="674" t="s">
        <v>80</v>
      </c>
      <c r="B5" s="1587">
        <v>423.93933328628805</v>
      </c>
      <c r="C5" s="1588">
        <v>315.31346495966199</v>
      </c>
      <c r="D5" s="1588">
        <v>399.29970279191298</v>
      </c>
      <c r="E5" s="1588">
        <v>300.47622967047499</v>
      </c>
      <c r="F5" s="1588">
        <v>231.62553382694401</v>
      </c>
      <c r="G5" s="1588">
        <v>286.97296581280597</v>
      </c>
      <c r="H5" s="1588">
        <v>271.56848127751198</v>
      </c>
      <c r="I5" s="1588">
        <v>212.838578080785</v>
      </c>
      <c r="J5" s="1588">
        <v>169.971257000516</v>
      </c>
    </row>
    <row r="6" spans="1:10" s="106" customFormat="1" ht="12" customHeight="1">
      <c r="A6" s="673" t="s">
        <v>1186</v>
      </c>
      <c r="B6" s="1263">
        <v>827.44843304315202</v>
      </c>
      <c r="C6" s="1264">
        <v>696.04978699730805</v>
      </c>
      <c r="D6" s="1264">
        <v>746.76285556468292</v>
      </c>
      <c r="E6" s="1264">
        <v>613.04334372787798</v>
      </c>
      <c r="F6" s="1264">
        <v>823.11286905740599</v>
      </c>
      <c r="G6" s="1264">
        <v>916.31965804073207</v>
      </c>
      <c r="H6" s="1264">
        <v>1157.7046777662899</v>
      </c>
      <c r="I6" s="1264">
        <v>560.65037190139901</v>
      </c>
      <c r="J6" s="1264">
        <v>998.25188766829604</v>
      </c>
    </row>
    <row r="7" spans="1:10" s="106" customFormat="1" ht="12" customHeight="1">
      <c r="A7" s="1173" t="s">
        <v>1187</v>
      </c>
      <c r="B7" s="1257">
        <v>1239.4368156611404</v>
      </c>
      <c r="C7" s="1258">
        <v>1352.1786044888402</v>
      </c>
      <c r="D7" s="1258">
        <v>1157.3211976014543</v>
      </c>
      <c r="E7" s="1258">
        <v>664.25009742803695</v>
      </c>
      <c r="F7" s="1258">
        <v>794.86439743340998</v>
      </c>
      <c r="G7" s="1258">
        <v>892.0711412288922</v>
      </c>
      <c r="H7" s="1258">
        <v>559.60555159244814</v>
      </c>
      <c r="I7" s="1258">
        <v>635.39983643898586</v>
      </c>
      <c r="J7" s="1258">
        <v>590.54973208395802</v>
      </c>
    </row>
    <row r="8" spans="1:10" s="106" customFormat="1" ht="12" customHeight="1">
      <c r="A8" s="674" t="s">
        <v>229</v>
      </c>
      <c r="B8" s="1587">
        <v>2490.8245819905801</v>
      </c>
      <c r="C8" s="1588">
        <v>2363.54185644581</v>
      </c>
      <c r="D8" s="1588">
        <v>2303.3837559580502</v>
      </c>
      <c r="E8" s="1588">
        <v>1577.76967082639</v>
      </c>
      <c r="F8" s="1588">
        <v>1849.6028003177601</v>
      </c>
      <c r="G8" s="1588">
        <v>2095.3637650824303</v>
      </c>
      <c r="H8" s="1588">
        <v>1988.8787106362499</v>
      </c>
      <c r="I8" s="1588">
        <v>1408.8887864211699</v>
      </c>
      <c r="J8" s="1588">
        <v>1758.7728767527701</v>
      </c>
    </row>
    <row r="9" spans="1:10" s="106" customFormat="1" ht="12" customHeight="1">
      <c r="A9" s="1173" t="s">
        <v>89</v>
      </c>
      <c r="B9" s="1257">
        <v>-1062.0722644861899</v>
      </c>
      <c r="C9" s="1258">
        <v>-1020.61503435101</v>
      </c>
      <c r="D9" s="1258">
        <v>-1076.2153437847901</v>
      </c>
      <c r="E9" s="1258">
        <v>-874.03587018372093</v>
      </c>
      <c r="F9" s="1258">
        <v>-896.49327431133008</v>
      </c>
      <c r="G9" s="1258">
        <v>-918.00199221424396</v>
      </c>
      <c r="H9" s="1258">
        <v>-956.88349954615001</v>
      </c>
      <c r="I9" s="1258">
        <v>-810.07558382314801</v>
      </c>
      <c r="J9" s="1258">
        <v>-816.54104645899997</v>
      </c>
    </row>
    <row r="10" spans="1:10" s="106" customFormat="1" ht="12" customHeight="1">
      <c r="A10" s="674" t="s">
        <v>231</v>
      </c>
      <c r="B10" s="1587">
        <v>1428.7523175044</v>
      </c>
      <c r="C10" s="1588">
        <v>1342.9268220947999</v>
      </c>
      <c r="D10" s="1588">
        <v>1227.1684121732501</v>
      </c>
      <c r="E10" s="1588">
        <v>703.73380064267303</v>
      </c>
      <c r="F10" s="1588">
        <v>953.10952600642895</v>
      </c>
      <c r="G10" s="1588">
        <v>1177.36177286818</v>
      </c>
      <c r="H10" s="1588">
        <v>1031.9952110900999</v>
      </c>
      <c r="I10" s="1588">
        <v>598.81320259802101</v>
      </c>
      <c r="J10" s="1588">
        <v>942.23183029376594</v>
      </c>
    </row>
    <row r="11" spans="1:10" s="106" customFormat="1" ht="12" customHeight="1">
      <c r="A11" s="673" t="s">
        <v>232</v>
      </c>
      <c r="B11" s="1263"/>
      <c r="C11" s="1264">
        <v>0</v>
      </c>
      <c r="D11" s="1264"/>
      <c r="E11" s="1264"/>
      <c r="F11" s="1264">
        <v>0</v>
      </c>
      <c r="G11" s="1264"/>
      <c r="H11" s="1264"/>
      <c r="I11" s="1264">
        <v>0</v>
      </c>
      <c r="J11" s="1264"/>
    </row>
    <row r="12" spans="1:10" s="106" customFormat="1" ht="12" customHeight="1">
      <c r="A12" s="1173" t="s">
        <v>1188</v>
      </c>
      <c r="B12" s="1275">
        <v>-0.50821584919999996</v>
      </c>
      <c r="C12" s="1258">
        <v>-0.51337612659999998</v>
      </c>
      <c r="D12" s="1258">
        <v>0.58245899567000003</v>
      </c>
      <c r="E12" s="1258">
        <v>0.27584716271000004</v>
      </c>
      <c r="F12" s="1258">
        <v>-0.91149957270000004</v>
      </c>
      <c r="G12" s="1258">
        <v>40.14208</v>
      </c>
      <c r="H12" s="1258">
        <v>-0.18388999999997599</v>
      </c>
      <c r="I12" s="1258">
        <v>38.763379999999998</v>
      </c>
      <c r="J12" s="1258">
        <v>110.13070298328</v>
      </c>
    </row>
    <row r="13" spans="1:10" s="106" customFormat="1" ht="12" customHeight="1">
      <c r="A13" s="673" t="s">
        <v>234</v>
      </c>
      <c r="B13" s="1263">
        <v>1428.2441016552</v>
      </c>
      <c r="C13" s="1264">
        <v>1342.4134459682</v>
      </c>
      <c r="D13" s="1264">
        <v>1227.7508711689202</v>
      </c>
      <c r="E13" s="1264">
        <v>704.009647805383</v>
      </c>
      <c r="F13" s="1264">
        <v>952.19802643372896</v>
      </c>
      <c r="G13" s="1264">
        <v>1217.50385286818</v>
      </c>
      <c r="H13" s="1264">
        <v>1031.8113210900999</v>
      </c>
      <c r="I13" s="1264">
        <v>637.57658259802099</v>
      </c>
      <c r="J13" s="1264">
        <v>1052.3625332770459</v>
      </c>
    </row>
    <row r="14" spans="1:10" s="106" customFormat="1" ht="12" customHeight="1">
      <c r="A14" s="673" t="s">
        <v>235</v>
      </c>
      <c r="B14" s="1263">
        <v>-357.0610254138</v>
      </c>
      <c r="C14" s="1264">
        <v>-335.60336149205</v>
      </c>
      <c r="D14" s="1264">
        <v>-306.93771779223005</v>
      </c>
      <c r="E14" s="1264">
        <v>-176.00241195134575</v>
      </c>
      <c r="F14" s="1264">
        <v>-238.04950660843224</v>
      </c>
      <c r="G14" s="1264">
        <v>-304.37596321704501</v>
      </c>
      <c r="H14" s="1264">
        <v>-257.95283027252498</v>
      </c>
      <c r="I14" s="1264">
        <v>-159.39414564950525</v>
      </c>
      <c r="J14" s="1264">
        <v>-263.09063331926149</v>
      </c>
    </row>
    <row r="15" spans="1:10" s="107" customFormat="1" ht="12" customHeight="1">
      <c r="A15" s="1568" t="s">
        <v>237</v>
      </c>
      <c r="B15" s="1276">
        <v>1071.1830762413999</v>
      </c>
      <c r="C15" s="1277">
        <v>1006.81008447615</v>
      </c>
      <c r="D15" s="1277">
        <v>920.81315337669014</v>
      </c>
      <c r="E15" s="1277">
        <v>528.00723585403728</v>
      </c>
      <c r="F15" s="1277">
        <v>714.14851982529672</v>
      </c>
      <c r="G15" s="1277">
        <v>913.12788965113509</v>
      </c>
      <c r="H15" s="1277">
        <v>773.85849081757488</v>
      </c>
      <c r="I15" s="1277">
        <v>478.18243694851571</v>
      </c>
      <c r="J15" s="1277">
        <v>789.2718999577844</v>
      </c>
    </row>
    <row r="16" spans="1:10" s="68" customFormat="1" ht="7.5" customHeight="1">
      <c r="A16" s="198"/>
      <c r="B16" s="664"/>
      <c r="C16" s="664"/>
      <c r="D16" s="664"/>
      <c r="E16" s="664"/>
      <c r="F16" s="664"/>
      <c r="G16" s="664"/>
      <c r="H16" s="664"/>
      <c r="I16" s="664"/>
      <c r="J16" s="664"/>
    </row>
    <row r="17" spans="1:11" s="68" customFormat="1" ht="12" customHeight="1">
      <c r="A17" s="1193" t="s">
        <v>1112</v>
      </c>
      <c r="B17" s="1572"/>
      <c r="C17" s="1573"/>
      <c r="D17" s="1573"/>
      <c r="E17" s="1573"/>
      <c r="F17" s="1573"/>
      <c r="G17" s="1573"/>
      <c r="H17" s="1573"/>
      <c r="I17" s="1573"/>
      <c r="J17" s="1573"/>
    </row>
    <row r="18" spans="1:11" s="45" customFormat="1" ht="12" customHeight="1">
      <c r="A18" s="687" t="s">
        <v>1189</v>
      </c>
      <c r="B18" s="1278">
        <v>7.0592404203290799</v>
      </c>
      <c r="C18" s="1273">
        <v>7.9284483333332503</v>
      </c>
      <c r="D18" s="1273">
        <v>10.4322141956503</v>
      </c>
      <c r="E18" s="1273">
        <v>9.5192820987311997</v>
      </c>
      <c r="F18" s="1273">
        <v>8.4452877481678197</v>
      </c>
      <c r="G18" s="1273">
        <v>8.5553203333332508</v>
      </c>
      <c r="H18" s="1273">
        <v>9.0083137509041293</v>
      </c>
      <c r="I18" s="1273">
        <v>8.0540646005428407</v>
      </c>
      <c r="J18" s="1273">
        <v>7.5612557005487897</v>
      </c>
    </row>
    <row r="19" spans="1:11" s="68" customFormat="1" ht="7.5" customHeight="1">
      <c r="A19" s="1582"/>
      <c r="B19" s="1583"/>
      <c r="C19" s="1583"/>
      <c r="D19" s="1583"/>
      <c r="E19" s="1583"/>
      <c r="F19" s="1583"/>
      <c r="G19" s="1583"/>
      <c r="H19" s="1583"/>
      <c r="I19" s="1583"/>
      <c r="J19" s="1583"/>
    </row>
    <row r="20" spans="1:11" s="68" customFormat="1" ht="12" customHeight="1">
      <c r="A20" s="1193" t="s">
        <v>1113</v>
      </c>
      <c r="B20" s="1572"/>
      <c r="C20" s="1573"/>
      <c r="D20" s="1573"/>
      <c r="E20" s="1573"/>
      <c r="F20" s="1573"/>
      <c r="G20" s="1573"/>
      <c r="H20" s="1573"/>
      <c r="I20" s="1573"/>
      <c r="J20" s="1573"/>
    </row>
    <row r="21" spans="1:11" s="45" customFormat="1" ht="12" customHeight="1">
      <c r="A21" s="686" t="s">
        <v>1059</v>
      </c>
      <c r="B21" s="1279">
        <v>42.639384249107501</v>
      </c>
      <c r="C21" s="1280">
        <v>43.181593402613402</v>
      </c>
      <c r="D21" s="1280">
        <v>46.723232331607605</v>
      </c>
      <c r="E21" s="1280">
        <v>55.3969243004859</v>
      </c>
      <c r="F21" s="1280">
        <v>48.469502433566497</v>
      </c>
      <c r="G21" s="1280">
        <v>43.811103709628703</v>
      </c>
      <c r="H21" s="1280">
        <v>48.111707085448103</v>
      </c>
      <c r="I21" s="1280">
        <v>57.497482528829302</v>
      </c>
      <c r="J21" s="1280">
        <v>46.426747720068498</v>
      </c>
    </row>
    <row r="22" spans="1:11" s="45" customFormat="1" ht="12" customHeight="1">
      <c r="A22" s="687" t="s">
        <v>1190</v>
      </c>
      <c r="B22" s="1278">
        <v>60.8635390174368</v>
      </c>
      <c r="C22" s="1281">
        <v>51.500294380678305</v>
      </c>
      <c r="D22" s="1281">
        <v>35.018702924629295</v>
      </c>
      <c r="E22" s="1281">
        <v>22.005980014388399</v>
      </c>
      <c r="F22" s="1281">
        <v>33.917634906575699</v>
      </c>
      <c r="G22" s="1281">
        <v>43.285823809294499</v>
      </c>
      <c r="H22" s="1281">
        <v>34.0818440849403</v>
      </c>
      <c r="I22" s="1281">
        <v>23.516893225632799</v>
      </c>
      <c r="J22" s="1281">
        <v>41.868190189406299</v>
      </c>
    </row>
    <row r="23" spans="1:11" s="108" customFormat="1" ht="7.5" customHeight="1">
      <c r="A23" s="195"/>
      <c r="B23" s="195"/>
      <c r="C23" s="195"/>
      <c r="D23" s="195"/>
      <c r="E23" s="195"/>
      <c r="F23" s="195"/>
      <c r="G23" s="195"/>
      <c r="H23" s="195"/>
      <c r="I23" s="195"/>
      <c r="J23" s="195"/>
    </row>
    <row r="24" spans="1:11" s="108" customFormat="1" ht="12" customHeight="1">
      <c r="A24" s="1924" t="s">
        <v>1191</v>
      </c>
      <c r="B24" s="1924"/>
      <c r="C24" s="1924"/>
      <c r="D24" s="1924"/>
      <c r="E24" s="1924"/>
      <c r="F24" s="1924"/>
      <c r="G24" s="1924"/>
      <c r="H24" s="1924"/>
      <c r="I24" s="1924"/>
      <c r="J24" s="1924"/>
    </row>
    <row r="25" spans="1:11" s="108" customFormat="1" ht="22.5" customHeight="1">
      <c r="A25" s="1924"/>
      <c r="B25" s="1924"/>
      <c r="C25" s="1924"/>
      <c r="D25" s="1924"/>
      <c r="E25" s="1924"/>
      <c r="F25" s="1924"/>
      <c r="G25" s="1924"/>
      <c r="H25" s="1924"/>
      <c r="I25" s="1924"/>
      <c r="J25" s="1924"/>
    </row>
    <row r="26" spans="1:11" s="3" customFormat="1" ht="18.75" customHeight="1">
      <c r="A26" s="971" t="s">
        <v>1192</v>
      </c>
      <c r="B26" s="350"/>
      <c r="C26" s="350"/>
      <c r="D26" s="350"/>
      <c r="E26" s="350"/>
      <c r="F26" s="350"/>
      <c r="G26" s="350"/>
      <c r="H26" s="350"/>
      <c r="I26" s="350"/>
      <c r="J26" s="350"/>
    </row>
    <row r="27" spans="1:11" s="90" customFormat="1" ht="12" customHeight="1">
      <c r="A27" s="992"/>
      <c r="B27" s="992"/>
      <c r="C27" s="992"/>
      <c r="D27" s="992"/>
      <c r="E27" s="992"/>
      <c r="F27" s="992"/>
      <c r="G27" s="992"/>
      <c r="H27" s="992"/>
      <c r="I27" s="992"/>
      <c r="J27" s="992"/>
    </row>
    <row r="28" spans="1:11" s="106" customFormat="1" ht="13.5" customHeight="1">
      <c r="A28" s="191" t="s">
        <v>213</v>
      </c>
      <c r="B28" s="387" t="s">
        <v>214</v>
      </c>
      <c r="C28" s="388" t="s">
        <v>215</v>
      </c>
      <c r="D28" s="388" t="s">
        <v>216</v>
      </c>
      <c r="E28" s="1149" t="s">
        <v>217</v>
      </c>
      <c r="F28" s="1149" t="s">
        <v>218</v>
      </c>
      <c r="G28" s="1149" t="s">
        <v>219</v>
      </c>
      <c r="H28" s="1149" t="s">
        <v>220</v>
      </c>
      <c r="I28" s="1149" t="s">
        <v>221</v>
      </c>
      <c r="J28" s="1149" t="s">
        <v>222</v>
      </c>
      <c r="K28" s="90"/>
    </row>
    <row r="29" spans="1:11" s="106" customFormat="1" ht="12" customHeight="1">
      <c r="A29" s="674" t="s">
        <v>1193</v>
      </c>
      <c r="B29" s="1587">
        <v>867.67621949619195</v>
      </c>
      <c r="C29" s="1588">
        <v>874.86667706385401</v>
      </c>
      <c r="D29" s="1588">
        <v>899.27176351530784</v>
      </c>
      <c r="E29" s="1588">
        <v>769.36561605786903</v>
      </c>
      <c r="F29" s="1588">
        <v>728.12160477895293</v>
      </c>
      <c r="G29" s="1588">
        <v>698.07393707769506</v>
      </c>
      <c r="H29" s="1588">
        <v>758.60487973127204</v>
      </c>
      <c r="I29" s="1588">
        <v>586.91865565665603</v>
      </c>
      <c r="J29" s="1588">
        <v>598.71648974614595</v>
      </c>
      <c r="K29" s="90"/>
    </row>
    <row r="30" spans="1:11" s="106" customFormat="1" ht="12" customHeight="1">
      <c r="A30" s="673" t="s">
        <v>1194</v>
      </c>
      <c r="B30" s="1263">
        <v>321.20743269257298</v>
      </c>
      <c r="C30" s="1264">
        <v>316.19315169480598</v>
      </c>
      <c r="D30" s="1264">
        <v>300.1635926941932</v>
      </c>
      <c r="E30" s="1264">
        <v>327.698363300518</v>
      </c>
      <c r="F30" s="1264">
        <v>323.76365689832596</v>
      </c>
      <c r="G30" s="1264">
        <v>351.31802647798401</v>
      </c>
      <c r="H30" s="1264">
        <v>362.99694172654893</v>
      </c>
      <c r="I30" s="1264">
        <v>267.93079372339406</v>
      </c>
      <c r="J30" s="1264">
        <v>333.01918185237395</v>
      </c>
      <c r="K30" s="90"/>
    </row>
    <row r="31" spans="1:11" s="106" customFormat="1" ht="12" customHeight="1">
      <c r="A31" s="673" t="s">
        <v>1195</v>
      </c>
      <c r="B31" s="1263">
        <v>430.34357906186403</v>
      </c>
      <c r="C31" s="1264">
        <v>338.04892492401598</v>
      </c>
      <c r="D31" s="1264">
        <v>453.00695248176908</v>
      </c>
      <c r="E31" s="1264">
        <v>317.43086105533388</v>
      </c>
      <c r="F31" s="1264">
        <v>491.40353988715003</v>
      </c>
      <c r="G31" s="1264">
        <v>547.04382561186594</v>
      </c>
      <c r="H31" s="1264">
        <v>741.64021114771322</v>
      </c>
      <c r="I31" s="1264">
        <v>317.56092570688583</v>
      </c>
      <c r="J31" s="1264">
        <v>615.4970973685522</v>
      </c>
      <c r="K31" s="90"/>
    </row>
    <row r="32" spans="1:11" s="106" customFormat="1" ht="12" customHeight="1">
      <c r="A32" s="673" t="s">
        <v>1196</v>
      </c>
      <c r="B32" s="1263">
        <v>124.75849215765601</v>
      </c>
      <c r="C32" s="1264">
        <v>121.647218414024</v>
      </c>
      <c r="D32" s="1264">
        <v>108.35439637084204</v>
      </c>
      <c r="E32" s="1264">
        <v>90.545745606444981</v>
      </c>
      <c r="F32" s="1264">
        <v>112.484240081781</v>
      </c>
      <c r="G32" s="1264">
        <v>91.002282863855001</v>
      </c>
      <c r="H32" s="1264">
        <v>86.401528047713995</v>
      </c>
      <c r="I32" s="1264">
        <v>81.379765968270007</v>
      </c>
      <c r="J32" s="1264">
        <v>82.800923759168001</v>
      </c>
      <c r="K32" s="90"/>
    </row>
    <row r="33" spans="1:15" s="106" customFormat="1" ht="12" customHeight="1">
      <c r="A33" s="1173" t="s">
        <v>1197</v>
      </c>
      <c r="B33" s="1257">
        <v>41.91</v>
      </c>
      <c r="C33" s="1258">
        <v>23.423999999999999</v>
      </c>
      <c r="D33" s="1258">
        <v>46.052999999999997</v>
      </c>
      <c r="E33" s="1258">
        <v>26.498999999999999</v>
      </c>
      <c r="F33" s="1258">
        <v>10.829000000000001</v>
      </c>
      <c r="G33" s="1258">
        <v>10.614000000000001</v>
      </c>
      <c r="H33" s="1258">
        <v>6.6849999999999996</v>
      </c>
      <c r="I33" s="1258">
        <v>1.5049999999999999</v>
      </c>
      <c r="J33" s="1258">
        <v>0.35899999999999999</v>
      </c>
      <c r="K33" s="90"/>
    </row>
    <row r="34" spans="1:15" s="106" customFormat="1" ht="12" customHeight="1">
      <c r="A34" s="673" t="s">
        <v>1198</v>
      </c>
      <c r="B34" s="1261">
        <v>1785.895723408285</v>
      </c>
      <c r="C34" s="1262">
        <v>1674.1799720966997</v>
      </c>
      <c r="D34" s="1262">
        <v>1806.849705062112</v>
      </c>
      <c r="E34" s="1262">
        <v>1531.5395860201659</v>
      </c>
      <c r="F34" s="1262">
        <v>1666.60204164621</v>
      </c>
      <c r="G34" s="1262">
        <v>1698.0520720314003</v>
      </c>
      <c r="H34" s="1262">
        <v>1956.3285606532481</v>
      </c>
      <c r="I34" s="1262">
        <v>1255.2951410552062</v>
      </c>
      <c r="J34" s="1262">
        <v>1630.3926927262398</v>
      </c>
      <c r="K34" s="90"/>
    </row>
    <row r="35" spans="1:15" s="106" customFormat="1" ht="12" customHeight="1">
      <c r="A35" s="674" t="s">
        <v>1193</v>
      </c>
      <c r="B35" s="1263">
        <v>646.90086829229517</v>
      </c>
      <c r="C35" s="1264">
        <v>635.8761543491139</v>
      </c>
      <c r="D35" s="1264">
        <v>469.557455365549</v>
      </c>
      <c r="E35" s="1264">
        <v>6.6161703366149665</v>
      </c>
      <c r="F35" s="1264">
        <v>113.83799867155194</v>
      </c>
      <c r="G35" s="1264">
        <v>373.31051305102409</v>
      </c>
      <c r="H35" s="1264">
        <v>41.868608443001868</v>
      </c>
      <c r="I35" s="1264">
        <v>133.82603490596256</v>
      </c>
      <c r="J35" s="1264">
        <v>119.89923813506611</v>
      </c>
      <c r="K35" s="90"/>
    </row>
    <row r="36" spans="1:15" s="106" customFormat="1" ht="12" customHeight="1">
      <c r="A36" s="673" t="s">
        <v>1194</v>
      </c>
      <c r="B36" s="1263">
        <v>20.088839999999902</v>
      </c>
      <c r="C36" s="1264">
        <v>24.458729999999999</v>
      </c>
      <c r="D36" s="1264">
        <v>-7.33744</v>
      </c>
      <c r="E36" s="1264">
        <v>15.64495</v>
      </c>
      <c r="F36" s="1264">
        <v>56.941760000000002</v>
      </c>
      <c r="G36" s="1264">
        <v>14.681179999999999</v>
      </c>
      <c r="H36" s="1264">
        <v>-14.28546</v>
      </c>
      <c r="I36" s="1264">
        <v>18.622610000000002</v>
      </c>
      <c r="J36" s="1264">
        <v>7.92577</v>
      </c>
      <c r="K36" s="90"/>
    </row>
    <row r="37" spans="1:15" s="106" customFormat="1" ht="12" customHeight="1">
      <c r="A37" s="1173" t="s">
        <v>1197</v>
      </c>
      <c r="B37" s="1257">
        <v>37.944000000000003</v>
      </c>
      <c r="C37" s="1258">
        <v>29.027000000000001</v>
      </c>
      <c r="D37" s="1258">
        <v>34.314</v>
      </c>
      <c r="E37" s="1258">
        <v>23.969000000000001</v>
      </c>
      <c r="F37" s="1258">
        <v>12.221</v>
      </c>
      <c r="G37" s="1258">
        <v>9.32</v>
      </c>
      <c r="H37" s="1258">
        <v>4.9669999999999996</v>
      </c>
      <c r="I37" s="1258">
        <v>1.145</v>
      </c>
      <c r="J37" s="1258">
        <v>0.55500000000000005</v>
      </c>
      <c r="K37" s="90"/>
    </row>
    <row r="38" spans="1:15" s="106" customFormat="1" ht="12" customHeight="1">
      <c r="A38" s="674" t="s">
        <v>1199</v>
      </c>
      <c r="B38" s="1263">
        <v>704.93370829229514</v>
      </c>
      <c r="C38" s="1264">
        <v>689.36188434911389</v>
      </c>
      <c r="D38" s="1264">
        <v>496.53401536554901</v>
      </c>
      <c r="E38" s="1588">
        <v>46.230120336614966</v>
      </c>
      <c r="F38" s="1588">
        <v>183.00075867155195</v>
      </c>
      <c r="G38" s="1588">
        <v>397.31169305102406</v>
      </c>
      <c r="H38" s="1588">
        <v>32.550148443001866</v>
      </c>
      <c r="I38" s="1588">
        <v>153.59364490596258</v>
      </c>
      <c r="J38" s="1588">
        <v>128.38000813506611</v>
      </c>
      <c r="K38" s="90"/>
      <c r="N38" s="339"/>
      <c r="O38" s="339"/>
    </row>
    <row r="39" spans="1:15" s="106" customFormat="1" ht="12" customHeight="1">
      <c r="A39" s="1586" t="s">
        <v>229</v>
      </c>
      <c r="B39" s="1261">
        <v>2490.8294317005802</v>
      </c>
      <c r="C39" s="1262">
        <v>2363.5418564458137</v>
      </c>
      <c r="D39" s="1262">
        <v>2303.383720427661</v>
      </c>
      <c r="E39" s="1262">
        <v>1577.7697063567809</v>
      </c>
      <c r="F39" s="1262">
        <v>1849.6028003177619</v>
      </c>
      <c r="G39" s="1262">
        <v>2095.3637650824244</v>
      </c>
      <c r="H39" s="1262">
        <v>1988.8787090962501</v>
      </c>
      <c r="I39" s="1262">
        <v>1408.8887859611689</v>
      </c>
      <c r="J39" s="1262">
        <v>1758.772700861306</v>
      </c>
      <c r="K39" s="90"/>
    </row>
    <row r="40" spans="1:15" s="108" customFormat="1" ht="22.5" customHeight="1">
      <c r="A40" s="1282"/>
      <c r="B40" s="1282"/>
      <c r="C40" s="1282"/>
      <c r="D40" s="1282"/>
      <c r="E40" s="1282"/>
      <c r="F40" s="1282"/>
      <c r="G40" s="1282"/>
      <c r="H40" s="1282"/>
      <c r="I40" s="1282"/>
      <c r="J40" s="1282"/>
    </row>
    <row r="41" spans="1:15" s="3" customFormat="1" ht="18.75" customHeight="1">
      <c r="A41" s="971" t="s">
        <v>1200</v>
      </c>
      <c r="B41" s="350"/>
      <c r="C41" s="350"/>
      <c r="D41" s="350"/>
      <c r="E41" s="350"/>
      <c r="F41" s="350"/>
      <c r="G41" s="350"/>
      <c r="H41" s="350"/>
      <c r="I41" s="350"/>
      <c r="J41" s="350"/>
    </row>
    <row r="42" spans="1:15" s="90" customFormat="1" ht="12" customHeight="1">
      <c r="A42" s="992"/>
      <c r="B42" s="992"/>
      <c r="C42" s="992"/>
      <c r="D42" s="992"/>
      <c r="E42" s="992"/>
      <c r="F42" s="992"/>
      <c r="G42" s="992"/>
      <c r="H42" s="992"/>
      <c r="I42" s="992"/>
      <c r="J42" s="992"/>
    </row>
    <row r="43" spans="1:15" s="106" customFormat="1" ht="9" customHeight="1">
      <c r="A43" s="191"/>
      <c r="B43" s="1589" t="s">
        <v>295</v>
      </c>
      <c r="C43" s="1957" t="s">
        <v>1201</v>
      </c>
      <c r="D43" s="1958"/>
      <c r="E43" s="1959"/>
      <c r="F43" s="1283"/>
      <c r="G43" s="1283"/>
      <c r="H43" s="1283"/>
      <c r="I43" s="1283"/>
      <c r="J43" s="1283"/>
    </row>
    <row r="44" spans="1:15" s="106" customFormat="1" ht="9" customHeight="1">
      <c r="A44" s="191"/>
      <c r="B44" s="1284" t="s">
        <v>300</v>
      </c>
      <c r="C44" s="1960"/>
      <c r="D44" s="1961"/>
      <c r="E44" s="1962"/>
      <c r="F44" s="1283"/>
      <c r="G44" s="1283"/>
      <c r="H44" s="1283"/>
      <c r="I44" s="1283"/>
      <c r="J44" s="1283"/>
    </row>
    <row r="45" spans="1:15" s="106" customFormat="1" ht="9" customHeight="1">
      <c r="A45" s="191" t="s">
        <v>1202</v>
      </c>
      <c r="B45" s="1232" t="s">
        <v>1203</v>
      </c>
      <c r="C45" s="1149" t="s">
        <v>1204</v>
      </c>
      <c r="D45" s="1149" t="s">
        <v>1205</v>
      </c>
      <c r="E45" s="1149" t="s">
        <v>1206</v>
      </c>
      <c r="F45" s="1283"/>
      <c r="G45" s="1283"/>
      <c r="H45" s="1283"/>
      <c r="I45" s="1283"/>
      <c r="J45" s="1283"/>
    </row>
    <row r="46" spans="1:15" s="106" customFormat="1" ht="12" customHeight="1">
      <c r="A46" s="1590" t="s">
        <v>991</v>
      </c>
      <c r="B46" s="1588">
        <v>2330</v>
      </c>
      <c r="C46" s="1588">
        <v>2383</v>
      </c>
      <c r="D46" s="1588">
        <v>4760</v>
      </c>
      <c r="E46" s="1588">
        <v>159</v>
      </c>
      <c r="F46" s="1283"/>
      <c r="G46" s="1283"/>
      <c r="H46" s="1285"/>
      <c r="I46" s="1283"/>
      <c r="J46" s="1283"/>
      <c r="M46" s="1286"/>
    </row>
    <row r="47" spans="1:15" s="106" customFormat="1" ht="12" customHeight="1">
      <c r="A47" s="768" t="s">
        <v>1207</v>
      </c>
      <c r="B47" s="1264">
        <v>15410</v>
      </c>
      <c r="C47" s="1264">
        <v>12164</v>
      </c>
      <c r="D47" s="1264">
        <v>26170</v>
      </c>
      <c r="E47" s="1264">
        <v>3350</v>
      </c>
      <c r="F47" s="1283"/>
      <c r="G47" s="1283"/>
      <c r="H47" s="1283"/>
      <c r="I47" s="1283"/>
      <c r="J47" s="1283"/>
    </row>
    <row r="48" spans="1:15" s="106" customFormat="1" ht="12" customHeight="1">
      <c r="A48" s="768" t="s">
        <v>1194</v>
      </c>
      <c r="B48" s="1264">
        <v>2016</v>
      </c>
      <c r="C48" s="1264">
        <v>2878</v>
      </c>
      <c r="D48" s="1264">
        <v>5502</v>
      </c>
      <c r="E48" s="1264">
        <v>673</v>
      </c>
      <c r="F48" s="1283"/>
      <c r="G48" s="1283"/>
      <c r="H48" s="1283"/>
      <c r="I48" s="1283"/>
      <c r="J48" s="1283"/>
      <c r="M48" s="1286"/>
    </row>
    <row r="49" spans="1:10" s="106" customFormat="1" ht="12" customHeight="1">
      <c r="A49" s="1287" t="s">
        <v>1208</v>
      </c>
      <c r="B49" s="1264">
        <v>-2130</v>
      </c>
      <c r="C49" s="1264">
        <v>-1955</v>
      </c>
      <c r="D49" s="1264"/>
      <c r="E49" s="1264"/>
      <c r="F49" s="1283"/>
      <c r="G49" s="1283"/>
      <c r="H49" s="1283"/>
      <c r="I49" s="1283"/>
      <c r="J49" s="1283"/>
    </row>
    <row r="50" spans="1:10" s="106" customFormat="1" ht="12" customHeight="1">
      <c r="A50" s="1691" t="s">
        <v>488</v>
      </c>
      <c r="B50" s="1288">
        <v>17626</v>
      </c>
      <c r="C50" s="1288">
        <v>15470</v>
      </c>
      <c r="D50" s="1262"/>
      <c r="E50" s="1262"/>
      <c r="F50" s="1283"/>
      <c r="G50" s="1283"/>
      <c r="H50" s="1283"/>
      <c r="I50" s="1283"/>
      <c r="J50" s="1283"/>
    </row>
    <row r="51" spans="1:10" s="108" customFormat="1" ht="7.5" customHeight="1">
      <c r="A51" s="1282"/>
      <c r="B51" s="1289"/>
      <c r="C51" s="1289"/>
      <c r="D51" s="1282"/>
      <c r="E51" s="1282"/>
      <c r="F51" s="1282"/>
      <c r="G51" s="1282"/>
      <c r="H51" s="1282"/>
      <c r="I51" s="1282"/>
      <c r="J51" s="1282"/>
    </row>
    <row r="52" spans="1:10" s="108" customFormat="1" ht="12" customHeight="1">
      <c r="A52" s="1924" t="s">
        <v>1209</v>
      </c>
      <c r="B52" s="1924"/>
      <c r="C52" s="1924"/>
      <c r="D52" s="1924"/>
      <c r="E52" s="1924"/>
      <c r="F52" s="1924"/>
      <c r="G52" s="1924"/>
      <c r="H52" s="1924"/>
      <c r="I52" s="1924"/>
      <c r="J52" s="1924"/>
    </row>
    <row r="53" spans="1:10" s="108" customFormat="1" ht="7.35" customHeight="1">
      <c r="A53" s="1104"/>
      <c r="B53" s="1104"/>
      <c r="C53" s="1104"/>
      <c r="D53" s="1104"/>
      <c r="E53" s="1104"/>
      <c r="F53" s="1104"/>
      <c r="G53" s="1104"/>
      <c r="H53" s="1104"/>
      <c r="I53" s="1104"/>
      <c r="J53" s="1104"/>
    </row>
    <row r="54" spans="1:10" s="108" customFormat="1" ht="12" customHeight="1">
      <c r="A54" s="1895" t="s">
        <v>1210</v>
      </c>
      <c r="B54" s="1895"/>
      <c r="C54" s="1895"/>
      <c r="D54" s="1895"/>
      <c r="E54" s="1895"/>
      <c r="F54" s="1895"/>
      <c r="G54" s="1895"/>
      <c r="H54" s="1895"/>
      <c r="I54" s="1895"/>
      <c r="J54" s="1895"/>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2Q23</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2" s="68" customFormat="1" ht="22.5" customHeight="1">
      <c r="A1" s="186"/>
      <c r="B1" s="1125"/>
      <c r="C1" s="1125"/>
      <c r="D1" s="1125"/>
      <c r="E1" s="1125"/>
      <c r="F1" s="1125"/>
      <c r="G1" s="1125"/>
      <c r="H1" s="1125"/>
      <c r="I1" s="1256"/>
      <c r="J1" s="1256"/>
      <c r="K1" s="1422"/>
    </row>
    <row r="2" spans="1:12" s="3" customFormat="1" ht="33.75" customHeight="1">
      <c r="A2" s="1963" t="s">
        <v>1211</v>
      </c>
      <c r="B2" s="1963"/>
      <c r="C2" s="1963"/>
      <c r="D2" s="1963"/>
      <c r="E2" s="1963"/>
      <c r="F2" s="1963"/>
      <c r="G2" s="1963"/>
      <c r="H2" s="1963"/>
      <c r="I2" s="1963"/>
      <c r="K2" s="5"/>
    </row>
    <row r="3" spans="1:12" s="90" customFormat="1" ht="12" customHeight="1">
      <c r="K3" s="1423"/>
    </row>
    <row r="4" spans="1:12" s="106" customFormat="1" ht="13.5" customHeight="1">
      <c r="A4" s="191" t="s">
        <v>213</v>
      </c>
      <c r="B4" s="1414"/>
      <c r="C4" s="1414"/>
      <c r="D4" s="1414"/>
      <c r="E4" s="1715" t="s">
        <v>214</v>
      </c>
      <c r="F4" s="388" t="s">
        <v>215</v>
      </c>
      <c r="G4" s="388" t="s">
        <v>216</v>
      </c>
      <c r="H4" s="1149" t="s">
        <v>217</v>
      </c>
      <c r="I4" s="1149" t="s">
        <v>218</v>
      </c>
      <c r="J4" s="1149" t="s">
        <v>219</v>
      </c>
      <c r="L4" s="105"/>
    </row>
    <row r="5" spans="1:12" s="106" customFormat="1" ht="13.5" customHeight="1">
      <c r="A5" s="678" t="s">
        <v>1212</v>
      </c>
      <c r="B5" s="1410"/>
      <c r="C5" s="1410"/>
      <c r="D5" s="1410"/>
      <c r="E5" s="1591">
        <v>44.174437738000002</v>
      </c>
      <c r="F5" s="1592">
        <v>45.404000000000003</v>
      </c>
      <c r="G5" s="1592">
        <v>46.422000000000004</v>
      </c>
      <c r="H5" s="1592">
        <v>47.368000000000002</v>
      </c>
      <c r="I5" s="1592">
        <v>47.878999999999998</v>
      </c>
      <c r="J5" s="1592">
        <v>48.24</v>
      </c>
      <c r="K5" s="105"/>
    </row>
    <row r="6" spans="1:12" s="106" customFormat="1" ht="13.5" customHeight="1">
      <c r="A6" s="679" t="s">
        <v>1213</v>
      </c>
      <c r="B6" s="1411"/>
      <c r="C6" s="1411"/>
      <c r="D6" s="1411"/>
      <c r="E6" s="1290">
        <v>148.25349395158798</v>
      </c>
      <c r="F6" s="1291">
        <v>121.75</v>
      </c>
      <c r="G6" s="1291">
        <v>170.74081699999996</v>
      </c>
      <c r="H6" s="1291">
        <v>129.63038300000005</v>
      </c>
      <c r="I6" s="1291">
        <v>150.62697600898429</v>
      </c>
      <c r="J6" s="1291">
        <v>132.4728239910157</v>
      </c>
      <c r="K6" s="105"/>
    </row>
    <row r="7" spans="1:12" s="106" customFormat="1" ht="21" customHeight="1">
      <c r="A7" s="962" t="s">
        <v>1214</v>
      </c>
      <c r="B7" s="1411"/>
      <c r="C7" s="1411"/>
      <c r="D7" s="1411"/>
      <c r="E7" s="1290">
        <v>192.42793168958798</v>
      </c>
      <c r="F7" s="1291">
        <v>167.154</v>
      </c>
      <c r="G7" s="1291">
        <v>217.1628169999999</v>
      </c>
      <c r="H7" s="1291">
        <v>176.99838299999999</v>
      </c>
      <c r="I7" s="1291">
        <v>198.50597600898425</v>
      </c>
      <c r="J7" s="1291">
        <v>180.71282399101571</v>
      </c>
      <c r="K7" s="105"/>
    </row>
    <row r="8" spans="1:12" s="106" customFormat="1" ht="13.5" customHeight="1">
      <c r="A8" s="937" t="s">
        <v>1215</v>
      </c>
      <c r="B8" s="1408"/>
      <c r="C8" s="1408"/>
      <c r="D8" s="1408"/>
      <c r="E8" s="1292">
        <v>-126.62753599999999</v>
      </c>
      <c r="F8" s="1293">
        <v>-23.34</v>
      </c>
      <c r="G8" s="1293">
        <v>61.45881700000001</v>
      </c>
      <c r="H8" s="1293">
        <v>-87.482816999999955</v>
      </c>
      <c r="I8" s="1293">
        <v>-287.10461502081199</v>
      </c>
      <c r="J8" s="1293">
        <v>291.61361502081195</v>
      </c>
      <c r="K8" s="105"/>
    </row>
    <row r="9" spans="1:12" s="106" customFormat="1" ht="13.5" customHeight="1">
      <c r="A9" s="937" t="s">
        <v>1216</v>
      </c>
      <c r="B9" s="1408"/>
      <c r="C9" s="1408"/>
      <c r="D9" s="1408"/>
      <c r="E9" s="1292">
        <v>112.57123081218998</v>
      </c>
      <c r="F9" s="1293">
        <v>211.80500000000001</v>
      </c>
      <c r="G9" s="1293">
        <v>220.45799999999997</v>
      </c>
      <c r="H9" s="1293">
        <v>60.269999999999996</v>
      </c>
      <c r="I9" s="1293">
        <v>-38.079426698266289</v>
      </c>
      <c r="J9" s="1293">
        <v>-29.753573301733706</v>
      </c>
      <c r="K9" s="105"/>
    </row>
    <row r="10" spans="1:12" s="106" customFormat="1" ht="13.5" customHeight="1">
      <c r="A10" s="937" t="s">
        <v>1217</v>
      </c>
      <c r="B10" s="1408"/>
      <c r="C10" s="1408"/>
      <c r="D10" s="1408"/>
      <c r="E10" s="1292">
        <v>-1.0083579841825303</v>
      </c>
      <c r="F10" s="1293">
        <v>-0.99509999999999998</v>
      </c>
      <c r="G10" s="1293">
        <v>-1.2801830000000223</v>
      </c>
      <c r="H10" s="1293">
        <v>-0.69161699999996529</v>
      </c>
      <c r="I10" s="1293">
        <v>-1.1420239910157193</v>
      </c>
      <c r="J10" s="1293">
        <v>-1.8451760089843106</v>
      </c>
      <c r="K10" s="105"/>
    </row>
    <row r="11" spans="1:12" s="106" customFormat="1" ht="13.5" customHeight="1">
      <c r="A11" s="937" t="s">
        <v>1218</v>
      </c>
      <c r="B11" s="1408"/>
      <c r="C11" s="1408"/>
      <c r="D11" s="1408"/>
      <c r="E11" s="1292">
        <v>-45.225310766898005</v>
      </c>
      <c r="F11" s="1293">
        <v>-104.742</v>
      </c>
      <c r="G11" s="1293">
        <v>-104.22899999999998</v>
      </c>
      <c r="H11" s="1293">
        <v>-15.132000000000005</v>
      </c>
      <c r="I11" s="1293">
        <v>162.77099999999999</v>
      </c>
      <c r="J11" s="1293">
        <v>-360.35399999999998</v>
      </c>
      <c r="K11" s="105"/>
    </row>
    <row r="12" spans="1:12" s="106" customFormat="1" ht="13.5" customHeight="1">
      <c r="A12" s="1520" t="s">
        <v>1219</v>
      </c>
      <c r="B12" s="1593"/>
      <c r="C12" s="1593"/>
      <c r="D12" s="1593"/>
      <c r="E12" s="1300">
        <v>53.928664270002002</v>
      </c>
      <c r="F12" s="1301">
        <v>180.697</v>
      </c>
      <c r="G12" s="1301">
        <v>159.84700000000004</v>
      </c>
      <c r="H12" s="1301">
        <v>123.40699999999998</v>
      </c>
      <c r="I12" s="1301">
        <v>73.053217728062577</v>
      </c>
      <c r="J12" s="1301">
        <v>130.32178227193742</v>
      </c>
      <c r="K12" s="105"/>
    </row>
    <row r="13" spans="1:12" s="106" customFormat="1" ht="13.5" customHeight="1">
      <c r="A13" s="679" t="s">
        <v>1220</v>
      </c>
      <c r="B13" s="1411"/>
      <c r="C13" s="1411"/>
      <c r="D13" s="1411"/>
      <c r="E13" s="1290">
        <v>-6.3613096688885449</v>
      </c>
      <c r="F13" s="1291">
        <v>263.42489999999998</v>
      </c>
      <c r="G13" s="1291">
        <v>338.81500000000005</v>
      </c>
      <c r="H13" s="1291">
        <v>81.753799999999984</v>
      </c>
      <c r="I13" s="1291">
        <v>-88.217799999999983</v>
      </c>
      <c r="J13" s="1291">
        <v>33.673000000000002</v>
      </c>
      <c r="K13" s="105"/>
    </row>
    <row r="14" spans="1:12" s="106" customFormat="1" ht="13.5" customHeight="1">
      <c r="A14" s="937" t="s">
        <v>234</v>
      </c>
      <c r="B14" s="1408"/>
      <c r="C14" s="1408"/>
      <c r="D14" s="1408"/>
      <c r="E14" s="1292">
        <v>186.06662202069944</v>
      </c>
      <c r="F14" s="1293">
        <v>430.57889999999998</v>
      </c>
      <c r="G14" s="1293">
        <v>555.97781699999996</v>
      </c>
      <c r="H14" s="1293">
        <v>258.75218299999995</v>
      </c>
      <c r="I14" s="1293">
        <v>110.28817600898427</v>
      </c>
      <c r="J14" s="1293">
        <v>214.38582399101571</v>
      </c>
      <c r="K14" s="105"/>
    </row>
    <row r="15" spans="1:12" s="106" customFormat="1" ht="13.5" customHeight="1">
      <c r="A15" s="679" t="s">
        <v>235</v>
      </c>
      <c r="B15" s="1411"/>
      <c r="C15" s="1411"/>
      <c r="D15" s="1411"/>
      <c r="E15" s="1290">
        <v>-44.628750000000011</v>
      </c>
      <c r="F15" s="1291">
        <v>-70.351249999999993</v>
      </c>
      <c r="G15" s="1291">
        <v>208.137</v>
      </c>
      <c r="H15" s="1291">
        <v>-109.529</v>
      </c>
      <c r="I15" s="1291">
        <v>-22.203000000000003</v>
      </c>
      <c r="J15" s="1291">
        <v>-48.945999999999998</v>
      </c>
      <c r="K15" s="105"/>
    </row>
    <row r="16" spans="1:12" s="105" customFormat="1" ht="13.5" customHeight="1">
      <c r="A16" s="1596" t="s">
        <v>237</v>
      </c>
      <c r="B16" s="1597"/>
      <c r="C16" s="1597"/>
      <c r="D16" s="1597"/>
      <c r="E16" s="1296">
        <v>141.43787202069944</v>
      </c>
      <c r="F16" s="1297">
        <v>360.22764999999998</v>
      </c>
      <c r="G16" s="1297">
        <v>764.1148169999999</v>
      </c>
      <c r="H16" s="1297">
        <v>149.22318299999995</v>
      </c>
      <c r="I16" s="1297">
        <v>88.085176008984263</v>
      </c>
      <c r="J16" s="1297">
        <v>165.43982399101571</v>
      </c>
    </row>
    <row r="17" spans="1:12" s="108" customFormat="1" ht="13.5" customHeight="1">
      <c r="A17" s="1298"/>
      <c r="B17" s="1415"/>
      <c r="C17" s="1415"/>
      <c r="D17" s="1415"/>
      <c r="E17" s="1298"/>
      <c r="F17" s="1415"/>
      <c r="G17" s="1415"/>
      <c r="H17" s="1415"/>
      <c r="I17" s="1415"/>
      <c r="J17" s="1415"/>
      <c r="K17" s="1426"/>
    </row>
    <row r="18" spans="1:12" s="105" customFormat="1" ht="12" customHeight="1">
      <c r="A18" s="678" t="s">
        <v>1221</v>
      </c>
      <c r="B18" s="1417"/>
      <c r="C18" s="1417"/>
      <c r="D18" s="1417"/>
      <c r="E18" s="1598">
        <v>340482</v>
      </c>
      <c r="F18" s="1599">
        <v>335796</v>
      </c>
      <c r="G18" s="1599">
        <v>328567.80300000001</v>
      </c>
      <c r="H18" s="1599">
        <v>321480.99</v>
      </c>
      <c r="I18" s="1599">
        <v>324913.67200000002</v>
      </c>
      <c r="J18" s="1599">
        <v>333328</v>
      </c>
    </row>
    <row r="19" spans="1:12" s="106" customFormat="1" ht="12" customHeight="1">
      <c r="A19" s="1299" t="s">
        <v>1222</v>
      </c>
      <c r="B19" s="1408"/>
      <c r="C19" s="1408"/>
      <c r="D19" s="1408"/>
      <c r="E19" s="1292">
        <v>167995</v>
      </c>
      <c r="F19" s="1293">
        <v>162394</v>
      </c>
      <c r="G19" s="1293">
        <v>154042</v>
      </c>
      <c r="H19" s="1293">
        <v>144706.37</v>
      </c>
      <c r="I19" s="1293">
        <v>146905.26</v>
      </c>
      <c r="J19" s="1293">
        <v>154053</v>
      </c>
      <c r="K19" s="1664"/>
      <c r="L19" s="105"/>
    </row>
    <row r="20" spans="1:12" s="105" customFormat="1" ht="12" customHeight="1">
      <c r="A20" s="1418" t="s">
        <v>1223</v>
      </c>
      <c r="B20" s="1411"/>
      <c r="C20" s="1411"/>
      <c r="D20" s="1411"/>
      <c r="E20" s="1290">
        <v>172487</v>
      </c>
      <c r="F20" s="1291">
        <v>173402</v>
      </c>
      <c r="G20" s="1291">
        <v>174526</v>
      </c>
      <c r="H20" s="1291">
        <v>176774.62</v>
      </c>
      <c r="I20" s="1291">
        <v>178008.42</v>
      </c>
      <c r="J20" s="1291">
        <v>179275</v>
      </c>
    </row>
    <row r="21" spans="1:12" s="108" customFormat="1" ht="12" customHeight="1">
      <c r="A21" s="1419"/>
      <c r="B21" s="1419"/>
      <c r="C21" s="1419"/>
      <c r="D21" s="1419"/>
      <c r="E21" s="1419"/>
      <c r="F21" s="1419"/>
      <c r="G21" s="1419"/>
      <c r="H21" s="1419"/>
      <c r="I21" s="1419"/>
      <c r="J21" s="1419"/>
      <c r="K21" s="1426"/>
    </row>
    <row r="22" spans="1:12" s="108" customFormat="1" ht="12" customHeight="1">
      <c r="A22" s="1420" t="s">
        <v>1224</v>
      </c>
      <c r="B22" s="1415"/>
      <c r="C22" s="1415"/>
      <c r="D22" s="1415"/>
      <c r="E22" s="1415"/>
      <c r="F22" s="1415"/>
      <c r="G22" s="1415"/>
      <c r="H22" s="1415"/>
      <c r="I22" s="1415"/>
      <c r="J22" s="1415"/>
      <c r="K22" s="1426"/>
    </row>
    <row r="23" spans="1:12" s="105" customFormat="1" ht="12" customHeight="1">
      <c r="A23" s="678" t="s">
        <v>1225</v>
      </c>
      <c r="B23" s="1410"/>
      <c r="C23" s="1410"/>
      <c r="D23" s="1410"/>
      <c r="E23" s="1591"/>
      <c r="F23" s="1592"/>
      <c r="G23" s="1592"/>
      <c r="H23" s="1592"/>
      <c r="I23" s="1592"/>
      <c r="J23" s="1592"/>
    </row>
    <row r="24" spans="1:12" s="106" customFormat="1" ht="12" customHeight="1">
      <c r="A24" s="1299" t="s">
        <v>1226</v>
      </c>
      <c r="B24" s="1416"/>
      <c r="C24" s="1416"/>
      <c r="D24" s="1416"/>
      <c r="E24" s="1302">
        <v>235.60198451145621</v>
      </c>
      <c r="F24" s="1303">
        <v>189.36596686926853</v>
      </c>
      <c r="G24" s="1303">
        <v>187.33849339306985</v>
      </c>
      <c r="H24" s="1303">
        <v>201.8534084296619</v>
      </c>
      <c r="I24" s="1303">
        <v>201.79760766876993</v>
      </c>
      <c r="J24" s="1303">
        <v>181.09328749118808</v>
      </c>
      <c r="K24" s="105"/>
    </row>
    <row r="25" spans="1:12" s="106" customFormat="1" ht="12" customHeight="1">
      <c r="A25" s="1299" t="s">
        <v>1227</v>
      </c>
      <c r="B25" s="1416"/>
      <c r="C25" s="1416"/>
      <c r="D25" s="1416"/>
      <c r="E25" s="1302">
        <v>235.60198451145621</v>
      </c>
      <c r="F25" s="1303">
        <v>189.36596686926853</v>
      </c>
      <c r="G25" s="1303">
        <v>187.33849339306985</v>
      </c>
      <c r="H25" s="1303">
        <v>201.8534084296619</v>
      </c>
      <c r="I25" s="1303">
        <v>201.79760766876993</v>
      </c>
      <c r="J25" s="1303">
        <v>179.78068270860086</v>
      </c>
      <c r="K25" s="105"/>
    </row>
    <row r="26" spans="1:12" s="105" customFormat="1" ht="12" customHeight="1">
      <c r="A26" s="937" t="s">
        <v>1228</v>
      </c>
      <c r="B26" s="1408"/>
      <c r="C26" s="1408"/>
      <c r="D26" s="1408"/>
      <c r="E26" s="1292"/>
      <c r="F26" s="1293"/>
      <c r="G26" s="1293"/>
      <c r="H26" s="1293"/>
      <c r="I26" s="1293"/>
      <c r="J26" s="1293"/>
    </row>
    <row r="27" spans="1:12" s="105" customFormat="1" ht="12" customHeight="1">
      <c r="A27" s="1299" t="s">
        <v>1226</v>
      </c>
      <c r="B27" s="1408"/>
      <c r="C27" s="1408"/>
      <c r="D27" s="1408"/>
      <c r="E27" s="1292">
        <v>13509.587669638222</v>
      </c>
      <c r="F27" s="1293">
        <v>15629.528381306605</v>
      </c>
      <c r="G27" s="1293">
        <v>16203.221062341971</v>
      </c>
      <c r="H27" s="1293">
        <v>15532.192152725514</v>
      </c>
      <c r="I27" s="1293">
        <v>15772.910493112489</v>
      </c>
      <c r="J27" s="1293">
        <v>16828.738450506575</v>
      </c>
    </row>
    <row r="28" spans="1:12" s="105" customFormat="1" ht="12" customHeight="1">
      <c r="A28" s="1299" t="s">
        <v>1227</v>
      </c>
      <c r="B28" s="1408"/>
      <c r="C28" s="1408"/>
      <c r="D28" s="1408"/>
      <c r="E28" s="1292">
        <v>13509.587669638222</v>
      </c>
      <c r="F28" s="1293">
        <v>15629.528381306605</v>
      </c>
      <c r="G28" s="1293">
        <v>16203.221062341971</v>
      </c>
      <c r="H28" s="1293">
        <v>15532.192152725514</v>
      </c>
      <c r="I28" s="1293">
        <v>15772.910493112489</v>
      </c>
      <c r="J28" s="1293">
        <v>16828.738450506575</v>
      </c>
    </row>
    <row r="29" spans="1:12" s="105" customFormat="1" ht="12" customHeight="1">
      <c r="A29" s="937" t="s">
        <v>1224</v>
      </c>
      <c r="B29" s="1408"/>
      <c r="C29" s="1408"/>
      <c r="D29" s="1408"/>
      <c r="E29" s="1292"/>
      <c r="F29" s="1293"/>
      <c r="G29" s="1293"/>
      <c r="H29" s="1293"/>
      <c r="I29" s="1293"/>
      <c r="J29" s="1293"/>
    </row>
    <row r="30" spans="1:12" s="105" customFormat="1" ht="12" customHeight="1">
      <c r="A30" s="1299" t="s">
        <v>1226</v>
      </c>
      <c r="B30" s="1408"/>
      <c r="C30" s="1408"/>
      <c r="D30" s="1408"/>
      <c r="E30" s="1292">
        <v>31828.856648982641</v>
      </c>
      <c r="F30" s="1293">
        <v>29597.007536367986</v>
      </c>
      <c r="G30" s="1293">
        <v>30354.870219340013</v>
      </c>
      <c r="H30" s="1293">
        <v>31352.259264120927</v>
      </c>
      <c r="I30" s="1293">
        <v>31829.356034837387</v>
      </c>
      <c r="J30" s="1293">
        <v>30475.715703315978</v>
      </c>
    </row>
    <row r="31" spans="1:12" s="105" customFormat="1" ht="12" customHeight="1">
      <c r="A31" s="1299" t="s">
        <v>1227</v>
      </c>
      <c r="B31" s="1408"/>
      <c r="C31" s="1408"/>
      <c r="D31" s="1408"/>
      <c r="E31" s="1292">
        <v>31828.856648982644</v>
      </c>
      <c r="F31" s="1293">
        <v>29597.007536367986</v>
      </c>
      <c r="G31" s="1293">
        <v>30354.870219340013</v>
      </c>
      <c r="H31" s="1293">
        <v>31352.259264120927</v>
      </c>
      <c r="I31" s="1293">
        <v>31829.356034837387</v>
      </c>
      <c r="J31" s="1293">
        <v>30254.820877565537</v>
      </c>
    </row>
    <row r="32" spans="1:12" s="105" customFormat="1" ht="12" customHeight="1">
      <c r="A32" s="1305" t="s">
        <v>1229</v>
      </c>
      <c r="B32" s="1411"/>
      <c r="C32" s="1411"/>
      <c r="D32" s="1411"/>
      <c r="E32" s="1290"/>
      <c r="F32" s="1291"/>
      <c r="G32" s="1291"/>
      <c r="H32" s="1291"/>
      <c r="I32" s="1291"/>
      <c r="J32" s="1291"/>
    </row>
    <row r="33" spans="1:11" s="1424" customFormat="1" ht="7.5" customHeight="1">
      <c r="A33" s="1304"/>
      <c r="B33" s="1304"/>
      <c r="C33" s="1304"/>
      <c r="D33" s="1304"/>
      <c r="E33" s="1304"/>
      <c r="F33" s="1304"/>
      <c r="G33" s="1304"/>
      <c r="H33" s="1304"/>
      <c r="I33" s="1304"/>
      <c r="J33" s="1304"/>
      <c r="K33" s="1425"/>
    </row>
    <row r="34" spans="1:11" s="108" customFormat="1" ht="23.1" customHeight="1">
      <c r="A34" s="1781" t="s">
        <v>1230</v>
      </c>
      <c r="B34" s="1781"/>
      <c r="C34" s="1781"/>
      <c r="D34" s="1781"/>
      <c r="E34" s="1781"/>
      <c r="F34" s="1781"/>
      <c r="G34" s="1781"/>
      <c r="H34" s="1781"/>
      <c r="I34" s="1781"/>
      <c r="J34" s="1781"/>
      <c r="K34" s="1426"/>
    </row>
    <row r="35" spans="1:11" s="68" customFormat="1" ht="22.5" customHeight="1">
      <c r="A35" s="246"/>
      <c r="I35" s="1427"/>
      <c r="J35" s="1427"/>
      <c r="K35" s="1422"/>
    </row>
    <row r="36" spans="1:11" s="3" customFormat="1" ht="18.75" customHeight="1">
      <c r="A36" s="971" t="s">
        <v>1231</v>
      </c>
      <c r="K36" s="5"/>
    </row>
    <row r="37" spans="1:11" s="90" customFormat="1" ht="12" customHeight="1">
      <c r="K37" s="1423"/>
    </row>
    <row r="38" spans="1:11" s="106" customFormat="1" ht="13.5" customHeight="1">
      <c r="A38" s="191" t="s">
        <v>213</v>
      </c>
      <c r="B38" s="1414"/>
      <c r="C38" s="1414"/>
      <c r="D38" s="1414"/>
      <c r="E38" s="387" t="s">
        <v>214</v>
      </c>
      <c r="F38" s="388" t="s">
        <v>215</v>
      </c>
      <c r="G38" s="388" t="s">
        <v>216</v>
      </c>
      <c r="H38" s="1149" t="s">
        <v>217</v>
      </c>
      <c r="I38" s="1149" t="s">
        <v>218</v>
      </c>
      <c r="J38" s="1149" t="s">
        <v>219</v>
      </c>
      <c r="K38" s="105"/>
    </row>
    <row r="39" spans="1:11" s="106" customFormat="1" ht="12" customHeight="1">
      <c r="A39" s="678" t="s">
        <v>223</v>
      </c>
      <c r="B39" s="1408"/>
      <c r="C39" s="1408"/>
      <c r="D39" s="1408"/>
      <c r="E39" s="1591">
        <v>191.69014999999999</v>
      </c>
      <c r="F39" s="1592">
        <v>168.473443</v>
      </c>
      <c r="G39" s="1592">
        <v>180.13676999999998</v>
      </c>
      <c r="H39" s="1592">
        <v>181.41375200000002</v>
      </c>
      <c r="I39" s="1592">
        <v>186.693521</v>
      </c>
      <c r="J39" s="1592">
        <v>163.21542000000002</v>
      </c>
      <c r="K39" s="105"/>
    </row>
    <row r="40" spans="1:11" s="106" customFormat="1" ht="12" customHeight="1">
      <c r="A40" s="937" t="s">
        <v>1232</v>
      </c>
      <c r="B40" s="1408"/>
      <c r="C40" s="1408"/>
      <c r="D40" s="1408"/>
      <c r="E40" s="1292">
        <v>400.99353000000002</v>
      </c>
      <c r="F40" s="1293">
        <v>124.797988</v>
      </c>
      <c r="G40" s="1293">
        <v>439.350256</v>
      </c>
      <c r="H40" s="1293">
        <v>294.87292500000001</v>
      </c>
      <c r="I40" s="1293">
        <v>313.29643599999997</v>
      </c>
      <c r="J40" s="1293">
        <v>114.171154</v>
      </c>
      <c r="K40" s="105"/>
    </row>
    <row r="41" spans="1:11" s="106" customFormat="1" ht="12" customHeight="1">
      <c r="A41" s="1299" t="s">
        <v>1233</v>
      </c>
      <c r="B41" s="1408"/>
      <c r="C41" s="1408"/>
      <c r="D41" s="1408"/>
      <c r="E41" s="1292">
        <v>1004.033012</v>
      </c>
      <c r="F41" s="1293">
        <v>925.51290900000004</v>
      </c>
      <c r="G41" s="1293">
        <v>995.21069199999999</v>
      </c>
      <c r="H41" s="1293">
        <v>984.56541900000002</v>
      </c>
      <c r="I41" s="1293">
        <v>998.96520099999998</v>
      </c>
      <c r="J41" s="1293">
        <v>916.41673500000002</v>
      </c>
      <c r="K41" s="105"/>
    </row>
    <row r="42" spans="1:11" s="106" customFormat="1" ht="12" customHeight="1">
      <c r="A42" s="1299" t="s">
        <v>1234</v>
      </c>
      <c r="B42" s="1408"/>
      <c r="C42" s="1408"/>
      <c r="D42" s="1408"/>
      <c r="E42" s="1292">
        <v>-555.59229099999993</v>
      </c>
      <c r="F42" s="1293">
        <v>-823.3593810000001</v>
      </c>
      <c r="G42" s="1293">
        <v>-574.67947199999992</v>
      </c>
      <c r="H42" s="1293">
        <v>-720.34200699999997</v>
      </c>
      <c r="I42" s="1293">
        <v>-683.30813799999999</v>
      </c>
      <c r="J42" s="1293">
        <v>-813.12717799999996</v>
      </c>
      <c r="K42" s="105"/>
    </row>
    <row r="43" spans="1:11" s="106" customFormat="1" ht="12" customHeight="1">
      <c r="A43" s="1299" t="s">
        <v>1235</v>
      </c>
      <c r="B43" s="1408"/>
      <c r="C43" s="1408"/>
      <c r="D43" s="1408"/>
      <c r="E43" s="1292">
        <v>-47.447190999999997</v>
      </c>
      <c r="F43" s="1293">
        <v>22.644459999999999</v>
      </c>
      <c r="G43" s="1293">
        <v>18.819036000000001</v>
      </c>
      <c r="H43" s="1293">
        <v>30.649512999999999</v>
      </c>
      <c r="I43" s="1293">
        <v>-2.360627</v>
      </c>
      <c r="J43" s="1293">
        <v>10.881596999999999</v>
      </c>
      <c r="K43" s="105"/>
    </row>
    <row r="44" spans="1:11" s="106" customFormat="1" ht="12" customHeight="1">
      <c r="A44" s="937" t="s">
        <v>1236</v>
      </c>
      <c r="B44" s="1408"/>
      <c r="C44" s="1408"/>
      <c r="D44" s="1408"/>
      <c r="E44" s="1292">
        <v>-62.563027999999697</v>
      </c>
      <c r="F44" s="1293">
        <v>29.454373000000501</v>
      </c>
      <c r="G44" s="1293">
        <v>65.003791999999393</v>
      </c>
      <c r="H44" s="1293">
        <v>-33.672781999999302</v>
      </c>
      <c r="I44" s="1293">
        <v>-35.926817000000703</v>
      </c>
      <c r="J44" s="1293">
        <v>77.663019000000304</v>
      </c>
      <c r="K44" s="105"/>
    </row>
    <row r="45" spans="1:11" s="106" customFormat="1" ht="21" customHeight="1">
      <c r="A45" s="1409" t="s">
        <v>1237</v>
      </c>
      <c r="B45" s="1408"/>
      <c r="C45" s="1408"/>
      <c r="D45" s="1408"/>
      <c r="E45" s="1292">
        <v>-3396.3176490000001</v>
      </c>
      <c r="F45" s="1293">
        <v>1931.4952739999999</v>
      </c>
      <c r="G45" s="1293">
        <v>5604.5976710000004</v>
      </c>
      <c r="H45" s="1293">
        <v>-188.73511299999899</v>
      </c>
      <c r="I45" s="1293">
        <v>-4799.5958700000001</v>
      </c>
      <c r="J45" s="1293">
        <v>-5536.7570159999996</v>
      </c>
      <c r="K45" s="105"/>
    </row>
    <row r="46" spans="1:11" s="106" customFormat="1" ht="12" customHeight="1">
      <c r="A46" s="1299" t="s">
        <v>1238</v>
      </c>
      <c r="B46" s="1408"/>
      <c r="C46" s="1408"/>
      <c r="D46" s="1408"/>
      <c r="E46" s="1292">
        <v>3333.7404660000002</v>
      </c>
      <c r="F46" s="1293">
        <v>-1902.3693960000001</v>
      </c>
      <c r="G46" s="1293">
        <v>-5539.593879</v>
      </c>
      <c r="H46" s="1293">
        <v>155.062331</v>
      </c>
      <c r="I46" s="1293">
        <v>4763.6690530000005</v>
      </c>
      <c r="J46" s="1293">
        <v>5614.4200350000001</v>
      </c>
      <c r="K46" s="105"/>
    </row>
    <row r="47" spans="1:11" s="106" customFormat="1" ht="12" customHeight="1">
      <c r="A47" s="1299" t="s">
        <v>1239</v>
      </c>
      <c r="B47" s="1408"/>
      <c r="C47" s="1408"/>
      <c r="D47" s="1408"/>
      <c r="E47" s="1292">
        <v>-1</v>
      </c>
      <c r="F47" s="1293">
        <v>-1</v>
      </c>
      <c r="G47" s="1293">
        <v>0</v>
      </c>
      <c r="H47" s="1293">
        <v>0</v>
      </c>
      <c r="I47" s="1293">
        <v>0</v>
      </c>
      <c r="J47" s="1293">
        <v>0</v>
      </c>
      <c r="K47" s="105"/>
    </row>
    <row r="48" spans="1:11" s="106" customFormat="1" ht="12" customHeight="1">
      <c r="A48" s="937" t="s">
        <v>254</v>
      </c>
      <c r="B48" s="1408"/>
      <c r="C48" s="1408"/>
      <c r="D48" s="1408"/>
      <c r="E48" s="1292">
        <v>107.134917</v>
      </c>
      <c r="F48" s="1293">
        <v>209.39957800000002</v>
      </c>
      <c r="G48" s="1293">
        <v>218.62809899999999</v>
      </c>
      <c r="H48" s="1293">
        <v>46.552244000000002</v>
      </c>
      <c r="I48" s="1293">
        <v>-58.750442</v>
      </c>
      <c r="J48" s="1293">
        <v>-27.095727</v>
      </c>
      <c r="K48" s="105"/>
    </row>
    <row r="49" spans="1:11" s="106" customFormat="1" ht="12" customHeight="1">
      <c r="A49" s="1520" t="s">
        <v>229</v>
      </c>
      <c r="B49" s="1593"/>
      <c r="C49" s="1593"/>
      <c r="D49" s="1593"/>
      <c r="E49" s="1300">
        <v>637.25556900000004</v>
      </c>
      <c r="F49" s="1301">
        <v>532.12538199999995</v>
      </c>
      <c r="G49" s="1301">
        <v>903.11891700000092</v>
      </c>
      <c r="H49" s="1301">
        <v>489.16613900000101</v>
      </c>
      <c r="I49" s="1301">
        <v>405.31269799999899</v>
      </c>
      <c r="J49" s="1301">
        <v>327.953866</v>
      </c>
      <c r="K49" s="105"/>
    </row>
    <row r="50" spans="1:11" s="106" customFormat="1" ht="12" customHeight="1">
      <c r="A50" s="679" t="s">
        <v>89</v>
      </c>
      <c r="B50" s="1411"/>
      <c r="C50" s="1411"/>
      <c r="D50" s="1411"/>
      <c r="E50" s="1290">
        <v>-108.760248</v>
      </c>
      <c r="F50" s="1291">
        <v>-103.974358</v>
      </c>
      <c r="G50" s="1291">
        <v>-112.77507000000001</v>
      </c>
      <c r="H50" s="1291">
        <v>-92.359662</v>
      </c>
      <c r="I50" s="1291">
        <v>-94.156249000000003</v>
      </c>
      <c r="J50" s="1291">
        <v>-90.226926000000006</v>
      </c>
      <c r="K50" s="105"/>
    </row>
    <row r="51" spans="1:11" s="105" customFormat="1" ht="12" customHeight="1">
      <c r="A51" s="678" t="s">
        <v>234</v>
      </c>
      <c r="B51" s="1412"/>
      <c r="C51" s="1412"/>
      <c r="D51" s="1412"/>
      <c r="E51" s="1594">
        <v>528.49532099999999</v>
      </c>
      <c r="F51" s="1595">
        <v>428.15102399999995</v>
      </c>
      <c r="G51" s="1595">
        <v>790.34384700000101</v>
      </c>
      <c r="H51" s="1595">
        <v>396.806477000001</v>
      </c>
      <c r="I51" s="1595">
        <v>311.15644899999899</v>
      </c>
      <c r="J51" s="1595">
        <v>237.72694000000001</v>
      </c>
    </row>
    <row r="52" spans="1:11" s="105" customFormat="1" ht="12" customHeight="1">
      <c r="A52" s="679" t="s">
        <v>235</v>
      </c>
      <c r="B52" s="1413"/>
      <c r="C52" s="1413"/>
      <c r="D52" s="1413"/>
      <c r="E52" s="1294">
        <v>-130.23171600000001</v>
      </c>
      <c r="F52" s="1295">
        <v>-69.745576</v>
      </c>
      <c r="G52" s="1295">
        <v>149.545278</v>
      </c>
      <c r="H52" s="1295">
        <v>-144.03342900000001</v>
      </c>
      <c r="I52" s="1295">
        <v>-72.428223000000003</v>
      </c>
      <c r="J52" s="1295">
        <v>-54.781567000000003</v>
      </c>
    </row>
    <row r="53" spans="1:11" s="105" customFormat="1" ht="12" customHeight="1">
      <c r="A53" s="1596" t="s">
        <v>237</v>
      </c>
      <c r="B53" s="1597"/>
      <c r="C53" s="1597"/>
      <c r="D53" s="1597"/>
      <c r="E53" s="1296">
        <v>398.26360499999998</v>
      </c>
      <c r="F53" s="1297">
        <v>358.40544799999998</v>
      </c>
      <c r="G53" s="1297">
        <v>939.88912500000106</v>
      </c>
      <c r="H53" s="1297">
        <v>252.77304800000101</v>
      </c>
      <c r="I53" s="1297">
        <v>238.72822599999901</v>
      </c>
      <c r="J53" s="1297">
        <v>182.94537299999999</v>
      </c>
    </row>
    <row r="54" spans="1:11" s="108" customFormat="1" ht="7.5" customHeight="1">
      <c r="A54" s="1298"/>
      <c r="B54" s="1298"/>
      <c r="C54" s="1298"/>
      <c r="D54" s="1298"/>
      <c r="E54" s="1298"/>
      <c r="F54" s="1298"/>
      <c r="G54" s="1298"/>
      <c r="H54" s="1298"/>
      <c r="I54" s="1298"/>
      <c r="J54" s="1298"/>
      <c r="K54" s="105"/>
    </row>
    <row r="55" spans="1:11" s="106" customFormat="1" ht="12" customHeight="1">
      <c r="A55" s="678" t="s">
        <v>1240</v>
      </c>
      <c r="B55" s="1410"/>
      <c r="C55" s="1410"/>
      <c r="D55" s="1410"/>
      <c r="E55" s="1591">
        <v>16187.435562999999</v>
      </c>
      <c r="F55" s="1592">
        <v>15779.960537000001</v>
      </c>
      <c r="G55" s="1592">
        <v>16080.555419</v>
      </c>
      <c r="H55" s="1592">
        <v>15147.980300000001</v>
      </c>
      <c r="I55" s="1592">
        <v>14899.726651000001</v>
      </c>
      <c r="J55" s="1592">
        <v>14660.998319</v>
      </c>
      <c r="K55" s="105"/>
    </row>
    <row r="56" spans="1:11" s="106" customFormat="1" ht="12" customHeight="1">
      <c r="A56" s="679" t="s">
        <v>353</v>
      </c>
      <c r="B56" s="1721"/>
      <c r="C56" s="1721"/>
      <c r="D56" s="1721"/>
      <c r="E56" s="1722">
        <v>9.9779867511886078</v>
      </c>
      <c r="F56" s="1723">
        <v>9.2112600812252428</v>
      </c>
      <c r="G56" s="1723">
        <v>23.188925036570538</v>
      </c>
      <c r="H56" s="1723">
        <v>6.6203518406259061</v>
      </c>
      <c r="I56" s="1723">
        <v>6.4265359595347462</v>
      </c>
      <c r="J56" s="1723">
        <v>5.0606725932967711</v>
      </c>
      <c r="K56" s="105"/>
    </row>
    <row r="57" spans="1:11" s="1424" customFormat="1" ht="7.5" customHeight="1">
      <c r="A57" s="1304"/>
      <c r="B57" s="1304"/>
      <c r="C57" s="1304"/>
      <c r="D57" s="1304"/>
      <c r="E57" s="1304"/>
      <c r="F57" s="1304"/>
      <c r="G57" s="1304"/>
      <c r="H57" s="1304"/>
      <c r="I57" s="1304"/>
      <c r="J57" s="1304"/>
      <c r="K57" s="1425"/>
    </row>
    <row r="58" spans="1:11" s="108" customFormat="1" ht="12.75" customHeight="1">
      <c r="A58" s="1781" t="s">
        <v>1241</v>
      </c>
      <c r="B58" s="1781"/>
      <c r="C58" s="1781"/>
      <c r="D58" s="1781"/>
      <c r="E58" s="1781"/>
      <c r="F58" s="1781"/>
      <c r="G58" s="1781"/>
      <c r="H58" s="1781"/>
      <c r="I58" s="1781"/>
      <c r="J58" s="1781"/>
      <c r="K58" s="1426"/>
    </row>
    <row r="59" spans="1:11" s="68" customFormat="1" ht="22.5" customHeight="1">
      <c r="A59" s="1428"/>
      <c r="B59" s="1125"/>
      <c r="C59" s="1125"/>
      <c r="D59" s="1125"/>
      <c r="E59" s="1125"/>
      <c r="F59" s="1125"/>
      <c r="G59" s="1125"/>
      <c r="H59" s="1125"/>
      <c r="I59" s="1256"/>
      <c r="J59" s="1256"/>
      <c r="K59" s="1422"/>
    </row>
    <row r="60" spans="1:11" s="3" customFormat="1" ht="18.75" customHeight="1">
      <c r="A60" s="971" t="s">
        <v>1612</v>
      </c>
    </row>
    <row r="61" spans="1:11" s="90" customFormat="1" ht="12" customHeight="1">
      <c r="K61" s="1423"/>
    </row>
    <row r="62" spans="1:11" s="106" customFormat="1" ht="13.5" customHeight="1">
      <c r="A62" s="191" t="s">
        <v>213</v>
      </c>
      <c r="B62" s="1414"/>
      <c r="C62" s="1414"/>
      <c r="D62" s="1414"/>
      <c r="E62" s="387" t="s">
        <v>214</v>
      </c>
      <c r="F62" s="388" t="s">
        <v>215</v>
      </c>
      <c r="G62" s="388" t="s">
        <v>216</v>
      </c>
      <c r="H62" s="1149" t="s">
        <v>217</v>
      </c>
      <c r="I62" s="1149" t="s">
        <v>218</v>
      </c>
      <c r="J62" s="1149" t="s">
        <v>219</v>
      </c>
      <c r="K62" s="105"/>
    </row>
    <row r="63" spans="1:11" s="106" customFormat="1" ht="12" customHeight="1">
      <c r="A63" s="678" t="s">
        <v>223</v>
      </c>
      <c r="B63" s="1408"/>
      <c r="C63" s="1408"/>
      <c r="D63" s="1408"/>
      <c r="E63" s="1591">
        <v>179.93343899999999</v>
      </c>
      <c r="F63" s="1592">
        <v>159.504561</v>
      </c>
      <c r="G63" s="1592">
        <v>169.23412499999998</v>
      </c>
      <c r="H63" s="1592">
        <v>167.15462300000002</v>
      </c>
      <c r="I63" s="1592">
        <v>165.45775500000002</v>
      </c>
      <c r="J63" s="1592">
        <v>164.18461700000003</v>
      </c>
      <c r="K63" s="105"/>
    </row>
    <row r="64" spans="1:11" s="106" customFormat="1" ht="12" customHeight="1">
      <c r="A64" s="937" t="s">
        <v>1232</v>
      </c>
      <c r="B64" s="1408"/>
      <c r="C64" s="1408"/>
      <c r="D64" s="1408"/>
      <c r="E64" s="1292">
        <v>121.03767600000003</v>
      </c>
      <c r="F64" s="1293">
        <v>-107.47741499999998</v>
      </c>
      <c r="G64" s="1293">
        <v>158.99290999999999</v>
      </c>
      <c r="H64" s="1293">
        <v>42.282285000000002</v>
      </c>
      <c r="I64" s="1293">
        <v>58.847098999999986</v>
      </c>
      <c r="J64" s="1293">
        <v>-72.088999000000001</v>
      </c>
      <c r="K64" s="105"/>
    </row>
    <row r="65" spans="1:12" s="106" customFormat="1" ht="12" customHeight="1">
      <c r="A65" s="1299" t="s">
        <v>1233</v>
      </c>
      <c r="B65" s="1408"/>
      <c r="C65" s="1408"/>
      <c r="D65" s="1408"/>
      <c r="E65" s="1292">
        <v>628.70170499999995</v>
      </c>
      <c r="F65" s="1293">
        <v>592.86824200000001</v>
      </c>
      <c r="G65" s="1293">
        <v>647.35174200000006</v>
      </c>
      <c r="H65" s="1293">
        <v>608.74111100000005</v>
      </c>
      <c r="I65" s="1293">
        <v>633.61118999999997</v>
      </c>
      <c r="J65" s="1293">
        <v>615.01282000000003</v>
      </c>
      <c r="K65" s="105"/>
    </row>
    <row r="66" spans="1:12" s="106" customFormat="1" ht="12" customHeight="1">
      <c r="A66" s="1299" t="s">
        <v>1234</v>
      </c>
      <c r="B66" s="1408"/>
      <c r="C66" s="1408"/>
      <c r="D66" s="1408"/>
      <c r="E66" s="1292">
        <v>-460.21683799999994</v>
      </c>
      <c r="F66" s="1293">
        <v>-722.99011700000005</v>
      </c>
      <c r="G66" s="1293">
        <v>-507.17786799999993</v>
      </c>
      <c r="H66" s="1293">
        <v>-597.108339</v>
      </c>
      <c r="I66" s="1293">
        <v>-572.40346399999999</v>
      </c>
      <c r="J66" s="1293">
        <v>-697.98341599999992</v>
      </c>
      <c r="K66" s="105"/>
    </row>
    <row r="67" spans="1:12" s="106" customFormat="1" ht="12" customHeight="1">
      <c r="A67" s="1299" t="s">
        <v>1235</v>
      </c>
      <c r="B67" s="1408"/>
      <c r="C67" s="1408"/>
      <c r="D67" s="1408"/>
      <c r="E67" s="1292">
        <v>-47.447190999999997</v>
      </c>
      <c r="F67" s="1293">
        <v>22.644459999999999</v>
      </c>
      <c r="G67" s="1293">
        <v>18.819036000000001</v>
      </c>
      <c r="H67" s="1293">
        <v>30.649512999999999</v>
      </c>
      <c r="I67" s="1293">
        <v>-2.360627</v>
      </c>
      <c r="J67" s="1293">
        <v>10.881596999999999</v>
      </c>
      <c r="K67" s="105"/>
    </row>
    <row r="68" spans="1:12" s="106" customFormat="1" ht="12" customHeight="1">
      <c r="A68" s="937" t="s">
        <v>1236</v>
      </c>
      <c r="B68" s="1408"/>
      <c r="C68" s="1408"/>
      <c r="D68" s="1408"/>
      <c r="E68" s="1292">
        <v>-62.563062999999843</v>
      </c>
      <c r="F68" s="1293">
        <v>29.454373000000501</v>
      </c>
      <c r="G68" s="1293">
        <v>65.987791999999388</v>
      </c>
      <c r="H68" s="1293">
        <v>-27.350421999999902</v>
      </c>
      <c r="I68" s="1293">
        <v>-30.435516999999955</v>
      </c>
      <c r="J68" s="1293">
        <v>37.844760000000704</v>
      </c>
      <c r="K68" s="105"/>
    </row>
    <row r="69" spans="1:12" s="106" customFormat="1" ht="21" customHeight="1">
      <c r="A69" s="1409" t="s">
        <v>1237</v>
      </c>
      <c r="B69" s="1408"/>
      <c r="C69" s="1408"/>
      <c r="D69" s="1408"/>
      <c r="E69" s="1292">
        <v>-120.69296800000029</v>
      </c>
      <c r="F69" s="1293">
        <v>216.42084</v>
      </c>
      <c r="G69" s="1293">
        <v>401.69900000000052</v>
      </c>
      <c r="H69" s="1293">
        <v>-43.911631999999969</v>
      </c>
      <c r="I69" s="1293">
        <v>-293.94767800000045</v>
      </c>
      <c r="J69" s="1293">
        <v>-228.3746229999997</v>
      </c>
      <c r="K69" s="105"/>
    </row>
    <row r="70" spans="1:12" s="106" customFormat="1" ht="12" customHeight="1">
      <c r="A70" s="1299" t="s">
        <v>1238</v>
      </c>
      <c r="B70" s="1408"/>
      <c r="C70" s="1408"/>
      <c r="D70" s="1408"/>
      <c r="E70" s="1292">
        <v>58.115750000000389</v>
      </c>
      <c r="F70" s="1293">
        <v>-187.29496200000017</v>
      </c>
      <c r="G70" s="1293">
        <v>-335.71120799999971</v>
      </c>
      <c r="H70" s="1293">
        <v>16.561210000001012</v>
      </c>
      <c r="I70" s="1293">
        <v>263.51216100000056</v>
      </c>
      <c r="J70" s="1293">
        <v>266.21938300000056</v>
      </c>
      <c r="K70" s="105"/>
    </row>
    <row r="71" spans="1:12" s="106" customFormat="1" ht="12" customHeight="1">
      <c r="A71" s="1299" t="s">
        <v>1239</v>
      </c>
      <c r="B71" s="1408"/>
      <c r="C71" s="1408"/>
      <c r="D71" s="1408"/>
      <c r="E71" s="1292">
        <v>0</v>
      </c>
      <c r="F71" s="1293">
        <v>0</v>
      </c>
      <c r="G71" s="1293">
        <v>0</v>
      </c>
      <c r="H71" s="1293">
        <v>0</v>
      </c>
      <c r="I71" s="1293">
        <v>0</v>
      </c>
      <c r="J71" s="1293">
        <v>0</v>
      </c>
      <c r="K71" s="105"/>
    </row>
    <row r="72" spans="1:12" s="106" customFormat="1" ht="12" customHeight="1">
      <c r="A72" s="937" t="s">
        <v>254</v>
      </c>
      <c r="B72" s="1408"/>
      <c r="C72" s="1408"/>
      <c r="D72" s="1408"/>
      <c r="E72" s="1292">
        <v>11.732381000000004</v>
      </c>
      <c r="F72" s="1293">
        <v>18.197733000000028</v>
      </c>
      <c r="G72" s="1293">
        <v>23.651036000000005</v>
      </c>
      <c r="H72" s="1293">
        <v>4.7735000000000056</v>
      </c>
      <c r="I72" s="1293">
        <v>-3.0493840000000034</v>
      </c>
      <c r="J72" s="1293">
        <v>-1.578125</v>
      </c>
      <c r="K72" s="105"/>
    </row>
    <row r="73" spans="1:12" s="106" customFormat="1" ht="12" customHeight="1">
      <c r="A73" s="1520" t="s">
        <v>229</v>
      </c>
      <c r="B73" s="1593"/>
      <c r="C73" s="1593"/>
      <c r="D73" s="1593"/>
      <c r="E73" s="1300">
        <v>250.18496400000004</v>
      </c>
      <c r="F73" s="1301">
        <v>99.679251999999963</v>
      </c>
      <c r="G73" s="1301">
        <v>417.86586299999993</v>
      </c>
      <c r="H73" s="1301">
        <v>186.85998600000005</v>
      </c>
      <c r="I73" s="1301">
        <v>190.81995299999997</v>
      </c>
      <c r="J73" s="1301">
        <v>128.36225299999998</v>
      </c>
      <c r="K73" s="105"/>
      <c r="L73" s="339"/>
    </row>
    <row r="74" spans="1:12" s="106" customFormat="1" ht="12" customHeight="1">
      <c r="A74" s="679" t="s">
        <v>89</v>
      </c>
      <c r="B74" s="1411"/>
      <c r="C74" s="1411"/>
      <c r="D74" s="1411"/>
      <c r="E74" s="1290">
        <v>-105.14932300000001</v>
      </c>
      <c r="F74" s="1291">
        <v>-100.45211499999999</v>
      </c>
      <c r="G74" s="1291">
        <v>-108.77475300000008</v>
      </c>
      <c r="H74" s="1291">
        <v>-89.160395999999992</v>
      </c>
      <c r="I74" s="1291">
        <v>-91.005653999999979</v>
      </c>
      <c r="J74" s="1291">
        <v>-87.031319000000011</v>
      </c>
      <c r="K74" s="105"/>
    </row>
    <row r="75" spans="1:12" s="106" customFormat="1" ht="12" customHeight="1">
      <c r="A75" s="937" t="s">
        <v>234</v>
      </c>
      <c r="B75" s="1408"/>
      <c r="C75" s="1408"/>
      <c r="D75" s="1408"/>
      <c r="E75" s="1292">
        <v>145.035641</v>
      </c>
      <c r="F75" s="1293">
        <v>-0.77286300000002939</v>
      </c>
      <c r="G75" s="1293">
        <v>309.09111000000001</v>
      </c>
      <c r="H75" s="1293">
        <v>97.699590000000001</v>
      </c>
      <c r="I75" s="1293">
        <v>99.814298999999977</v>
      </c>
      <c r="J75" s="1293">
        <v>41.330934000000013</v>
      </c>
      <c r="K75" s="105"/>
    </row>
    <row r="76" spans="1:12" s="106" customFormat="1" ht="12" customHeight="1">
      <c r="A76" s="679" t="s">
        <v>235</v>
      </c>
      <c r="B76" s="1411"/>
      <c r="C76" s="1411"/>
      <c r="D76" s="1411"/>
      <c r="E76" s="1290">
        <v>-1.5617719999999906</v>
      </c>
      <c r="F76" s="1291">
        <v>-16.389381</v>
      </c>
      <c r="G76" s="1291">
        <v>36.927132999999998</v>
      </c>
      <c r="H76" s="1291">
        <v>-39.681195000000017</v>
      </c>
      <c r="I76" s="1291">
        <v>-25.762048</v>
      </c>
      <c r="J76" s="1291">
        <v>-11.024899000000005</v>
      </c>
      <c r="K76" s="105"/>
    </row>
    <row r="77" spans="1:12" s="105" customFormat="1" ht="12" customHeight="1">
      <c r="A77" s="1596" t="s">
        <v>237</v>
      </c>
      <c r="B77" s="1597"/>
      <c r="C77" s="1597"/>
      <c r="D77" s="1597"/>
      <c r="E77" s="1296">
        <v>143.47386899999998</v>
      </c>
      <c r="F77" s="1297">
        <v>-17.162243999999987</v>
      </c>
      <c r="G77" s="1297">
        <v>346.01824299999998</v>
      </c>
      <c r="H77" s="1297">
        <v>58.018394999999998</v>
      </c>
      <c r="I77" s="1297">
        <v>74.052251000000012</v>
      </c>
      <c r="J77" s="1297">
        <v>30.306035000000008</v>
      </c>
    </row>
    <row r="78" spans="1:12" s="108" customFormat="1" ht="7.5" customHeight="1">
      <c r="A78" s="1298"/>
      <c r="B78" s="1298"/>
      <c r="C78" s="1298"/>
      <c r="D78" s="1298"/>
      <c r="E78" s="1298"/>
      <c r="F78" s="1298"/>
      <c r="G78" s="1298"/>
      <c r="H78" s="1298"/>
      <c r="I78" s="1298"/>
      <c r="J78" s="1298"/>
      <c r="K78" s="1426"/>
    </row>
    <row r="79" spans="1:12" s="106" customFormat="1" ht="12" customHeight="1">
      <c r="A79" s="678" t="s">
        <v>1242</v>
      </c>
      <c r="B79" s="1417"/>
      <c r="C79" s="1417"/>
      <c r="D79" s="1417"/>
      <c r="E79" s="1598">
        <v>3636.1891708900002</v>
      </c>
      <c r="F79" s="1599">
        <v>4481.6929068299996</v>
      </c>
      <c r="G79" s="1599">
        <v>4263.5309999999999</v>
      </c>
      <c r="H79" s="1599">
        <v>3823.4390000000003</v>
      </c>
      <c r="I79" s="1599">
        <v>3995.6019999999999</v>
      </c>
      <c r="J79" s="1599">
        <v>4054.29</v>
      </c>
      <c r="K79" s="105"/>
    </row>
    <row r="80" spans="1:12" s="106" customFormat="1" ht="12" customHeight="1">
      <c r="A80" s="679" t="s">
        <v>1243</v>
      </c>
      <c r="B80" s="1413"/>
      <c r="C80" s="1413"/>
      <c r="D80" s="1413"/>
      <c r="E80" s="1720">
        <v>255</v>
      </c>
      <c r="F80" s="1295">
        <v>285.35617200280598</v>
      </c>
      <c r="G80" s="1295">
        <v>292.78425732931419</v>
      </c>
      <c r="H80" s="1295">
        <v>298.5057649949274</v>
      </c>
      <c r="I80" s="1295">
        <v>314.85343395483073</v>
      </c>
      <c r="J80" s="1295">
        <v>335.72012726480028</v>
      </c>
      <c r="K80" s="105"/>
    </row>
    <row r="81" spans="1:11" s="1424" customFormat="1" ht="7.5" customHeight="1">
      <c r="A81" s="1304"/>
      <c r="B81" s="1304"/>
      <c r="C81" s="1304"/>
      <c r="D81" s="1304"/>
      <c r="E81" s="1304"/>
      <c r="F81" s="1304"/>
      <c r="G81" s="1304"/>
      <c r="H81" s="1304"/>
      <c r="I81" s="1304"/>
      <c r="J81" s="1304"/>
      <c r="K81" s="1425"/>
    </row>
    <row r="82" spans="1:11" s="108" customFormat="1" ht="21.6" customHeight="1">
      <c r="A82" s="1781" t="s">
        <v>1244</v>
      </c>
      <c r="B82" s="1781"/>
      <c r="C82" s="1781"/>
      <c r="D82" s="1781"/>
      <c r="E82" s="1781"/>
      <c r="F82" s="1781"/>
      <c r="G82" s="1781"/>
      <c r="H82" s="1781"/>
      <c r="I82" s="1781"/>
      <c r="J82" s="1781"/>
      <c r="K82" s="1426"/>
    </row>
    <row r="83" spans="1:11" s="68" customFormat="1" ht="10.5" customHeight="1">
      <c r="A83" s="1718"/>
      <c r="I83" s="1427"/>
      <c r="J83" s="1427"/>
    </row>
    <row r="84" spans="1:11" s="3" customFormat="1" ht="15" customHeight="1">
      <c r="A84" s="209" t="s">
        <v>1611</v>
      </c>
    </row>
    <row r="85" spans="1:11" s="106" customFormat="1" ht="12" customHeight="1">
      <c r="A85" s="678" t="s">
        <v>223</v>
      </c>
      <c r="B85" s="1760"/>
      <c r="C85" s="1760"/>
      <c r="D85" s="1761"/>
      <c r="E85" s="1767">
        <v>159.28218756741421</v>
      </c>
      <c r="F85" s="1768">
        <v>151.299345581963</v>
      </c>
      <c r="G85" s="1768">
        <v>149.19402137754798</v>
      </c>
      <c r="H85" s="1768">
        <v>146.48000731107777</v>
      </c>
      <c r="I85" s="1768">
        <v>147.63028969215412</v>
      </c>
      <c r="J85" s="1768">
        <v>148.40424659343901</v>
      </c>
      <c r="K85" s="105"/>
    </row>
    <row r="86" spans="1:11" s="106" customFormat="1" ht="12" customHeight="1">
      <c r="A86" s="937" t="s">
        <v>254</v>
      </c>
      <c r="B86" s="1762"/>
      <c r="C86" s="1762"/>
      <c r="D86" s="1762"/>
      <c r="E86" s="1769">
        <v>3.9992952488216815</v>
      </c>
      <c r="F86" s="1770">
        <v>6.7205160672563125</v>
      </c>
      <c r="G86" s="1770">
        <v>8.443901164626709</v>
      </c>
      <c r="H86" s="1770">
        <v>1.2772974813893825</v>
      </c>
      <c r="I86" s="1770">
        <v>-0.80020472400883591</v>
      </c>
      <c r="J86" s="1770">
        <v>-0.85800996789464534</v>
      </c>
      <c r="K86" s="105"/>
    </row>
    <row r="87" spans="1:11" s="106" customFormat="1" ht="12" customHeight="1">
      <c r="A87" s="678" t="s">
        <v>229</v>
      </c>
      <c r="B87" s="1760"/>
      <c r="C87" s="1760"/>
      <c r="D87" s="1760"/>
      <c r="E87" s="1767">
        <v>163.28148281623589</v>
      </c>
      <c r="F87" s="1768">
        <v>158.01986164921931</v>
      </c>
      <c r="G87" s="1768">
        <v>157.63792254217469</v>
      </c>
      <c r="H87" s="1768">
        <v>147.75730479246715</v>
      </c>
      <c r="I87" s="1768">
        <v>146.83008496814529</v>
      </c>
      <c r="J87" s="1768">
        <v>147.54623662554437</v>
      </c>
      <c r="K87" s="105"/>
    </row>
    <row r="88" spans="1:11" s="106" customFormat="1" ht="12" customHeight="1">
      <c r="A88" s="679" t="s">
        <v>89</v>
      </c>
      <c r="B88" s="1763"/>
      <c r="C88" s="1763"/>
      <c r="D88" s="1763"/>
      <c r="E88" s="1766">
        <v>-91.566617328419042</v>
      </c>
      <c r="F88" s="1771">
        <v>-87.239979768431965</v>
      </c>
      <c r="G88" s="1771">
        <v>-91.981617294667288</v>
      </c>
      <c r="H88" s="1771">
        <v>-74.482008649460056</v>
      </c>
      <c r="I88" s="1771">
        <v>-75.595150033672496</v>
      </c>
      <c r="J88" s="1771">
        <v>-72.582763368091136</v>
      </c>
      <c r="K88" s="105"/>
    </row>
    <row r="89" spans="1:11" s="107" customFormat="1" ht="12" customHeight="1">
      <c r="A89" s="1596" t="s">
        <v>234</v>
      </c>
      <c r="B89" s="1764"/>
      <c r="C89" s="1764"/>
      <c r="D89" s="1764"/>
      <c r="E89" s="1772">
        <v>71.714865487816851</v>
      </c>
      <c r="F89" s="1773">
        <v>70.779881880787343</v>
      </c>
      <c r="G89" s="1773">
        <v>65.656305247507404</v>
      </c>
      <c r="H89" s="1773">
        <v>73.275296143007097</v>
      </c>
      <c r="I89" s="1773">
        <v>71.23493493447279</v>
      </c>
      <c r="J89" s="1773">
        <v>74.963473257453231</v>
      </c>
      <c r="K89" s="1724"/>
    </row>
    <row r="90" spans="1:11" s="108" customFormat="1" ht="7.5" customHeight="1">
      <c r="A90" s="1759"/>
      <c r="B90" s="1765"/>
      <c r="C90" s="1765"/>
      <c r="D90" s="1765"/>
      <c r="E90" s="1759"/>
      <c r="F90" s="1759"/>
      <c r="G90" s="1759"/>
      <c r="H90" s="1759"/>
      <c r="I90" s="1759"/>
      <c r="J90" s="1759"/>
      <c r="K90" s="1426"/>
    </row>
    <row r="91" spans="1:11" s="106" customFormat="1" ht="12" customHeight="1">
      <c r="A91" s="678" t="s">
        <v>1242</v>
      </c>
      <c r="B91" s="1760"/>
      <c r="C91" s="1760"/>
      <c r="D91" s="1760"/>
      <c r="E91" s="1767">
        <v>3484.0091454200001</v>
      </c>
      <c r="F91" s="1774">
        <v>3292.0038545799998</v>
      </c>
      <c r="G91" s="1768">
        <v>3695.2090000000003</v>
      </c>
      <c r="H91" s="1768">
        <v>3317.0150000000008</v>
      </c>
      <c r="I91" s="1768">
        <v>3017.3269999999998</v>
      </c>
      <c r="J91" s="1768">
        <v>2768.5070000000001</v>
      </c>
      <c r="K91" s="105"/>
    </row>
    <row r="92" spans="1:11" s="106" customFormat="1" ht="12" customHeight="1">
      <c r="A92" s="679" t="s">
        <v>1245</v>
      </c>
      <c r="B92" s="1763"/>
      <c r="C92" s="1763"/>
      <c r="D92" s="1763"/>
      <c r="E92" s="1766">
        <v>139224.45330858402</v>
      </c>
      <c r="F92" s="1775">
        <v>133483.18127646999</v>
      </c>
      <c r="G92" s="1771">
        <v>126034.03710258</v>
      </c>
      <c r="H92" s="1771">
        <v>116343.58206037001</v>
      </c>
      <c r="I92" s="1771">
        <v>117923.52980704998</v>
      </c>
      <c r="J92" s="1771">
        <v>124296.14087218999</v>
      </c>
      <c r="K92" s="105"/>
    </row>
    <row r="93" spans="1:11" s="1424" customFormat="1" ht="7.5" customHeight="1">
      <c r="A93" s="1304"/>
      <c r="B93" s="1304"/>
      <c r="C93" s="1304"/>
      <c r="D93" s="1304"/>
      <c r="E93" s="1304"/>
      <c r="F93" s="1304"/>
      <c r="G93" s="1304"/>
      <c r="H93" s="1304"/>
      <c r="I93" s="1304"/>
      <c r="J93" s="1304"/>
      <c r="K93" s="1425"/>
    </row>
    <row r="94" spans="1:11" s="108" customFormat="1" ht="12" customHeight="1">
      <c r="A94" s="1781" t="s">
        <v>1241</v>
      </c>
      <c r="B94" s="1781"/>
      <c r="C94" s="1781"/>
      <c r="D94" s="1781"/>
      <c r="E94" s="1781"/>
      <c r="F94" s="1781"/>
      <c r="G94" s="1781"/>
      <c r="H94" s="1781"/>
      <c r="I94" s="1781"/>
      <c r="J94" s="1781"/>
      <c r="K94" s="1426"/>
    </row>
    <row r="95" spans="1:11" s="68" customFormat="1" ht="22.5" customHeight="1">
      <c r="A95" s="1718"/>
      <c r="I95" s="1427"/>
      <c r="J95" s="1427"/>
      <c r="K95" s="1422"/>
    </row>
    <row r="96" spans="1:11" s="3" customFormat="1" ht="18.75" customHeight="1">
      <c r="A96" s="971" t="s">
        <v>1613</v>
      </c>
      <c r="K96" s="5"/>
    </row>
    <row r="97" spans="1:11" s="90" customFormat="1" ht="12" customHeight="1">
      <c r="K97" s="1423"/>
    </row>
    <row r="98" spans="1:11" s="106" customFormat="1" ht="13.5" customHeight="1">
      <c r="A98" s="191" t="s">
        <v>213</v>
      </c>
      <c r="B98" s="1414"/>
      <c r="C98" s="1414"/>
      <c r="D98" s="1414"/>
      <c r="E98" s="387" t="s">
        <v>214</v>
      </c>
      <c r="F98" s="388" t="s">
        <v>215</v>
      </c>
      <c r="G98" s="388" t="s">
        <v>216</v>
      </c>
      <c r="H98" s="1149" t="s">
        <v>217</v>
      </c>
      <c r="I98" s="1149" t="s">
        <v>218</v>
      </c>
      <c r="J98" s="1149" t="s">
        <v>219</v>
      </c>
      <c r="K98" s="105"/>
    </row>
    <row r="99" spans="1:11" s="106" customFormat="1" ht="13.5" customHeight="1">
      <c r="A99" s="678" t="s">
        <v>223</v>
      </c>
      <c r="B99" s="1408"/>
      <c r="C99" s="1408"/>
      <c r="D99" s="1408"/>
      <c r="E99" s="1591">
        <v>11.71218</v>
      </c>
      <c r="F99" s="1592">
        <v>8.9688819999999989</v>
      </c>
      <c r="G99" s="1592">
        <v>10.902645</v>
      </c>
      <c r="H99" s="1592">
        <v>14.259129000000001</v>
      </c>
      <c r="I99" s="1592">
        <v>21.235765999999998</v>
      </c>
      <c r="J99" s="1592">
        <v>-0.96919699999999986</v>
      </c>
      <c r="K99" s="105"/>
    </row>
    <row r="100" spans="1:11" s="106" customFormat="1" ht="13.5" customHeight="1">
      <c r="A100" s="937" t="s">
        <v>1232</v>
      </c>
      <c r="B100" s="1408"/>
      <c r="C100" s="1408"/>
      <c r="D100" s="1408"/>
      <c r="E100" s="1292">
        <v>279.95585399999999</v>
      </c>
      <c r="F100" s="1293">
        <v>232.27540299999998</v>
      </c>
      <c r="G100" s="1293">
        <v>280.35734600000001</v>
      </c>
      <c r="H100" s="1293">
        <v>252.59064000000001</v>
      </c>
      <c r="I100" s="1293">
        <v>254.44933699999999</v>
      </c>
      <c r="J100" s="1293">
        <v>186.260153</v>
      </c>
      <c r="K100" s="1725"/>
    </row>
    <row r="101" spans="1:11" s="106" customFormat="1" ht="13.5" customHeight="1">
      <c r="A101" s="1299" t="s">
        <v>1233</v>
      </c>
      <c r="B101" s="1408"/>
      <c r="C101" s="1408"/>
      <c r="D101" s="1408"/>
      <c r="E101" s="1292">
        <v>375.33130699999998</v>
      </c>
      <c r="F101" s="1293">
        <v>332.64466700000003</v>
      </c>
      <c r="G101" s="1293">
        <v>347.85894999999999</v>
      </c>
      <c r="H101" s="1293">
        <v>375.82430800000003</v>
      </c>
      <c r="I101" s="1293">
        <v>365.35401100000001</v>
      </c>
      <c r="J101" s="1293">
        <v>301.40391499999998</v>
      </c>
      <c r="K101" s="105"/>
    </row>
    <row r="102" spans="1:11" s="106" customFormat="1" ht="13.5" customHeight="1">
      <c r="A102" s="1299" t="s">
        <v>1234</v>
      </c>
      <c r="B102" s="1408"/>
      <c r="C102" s="1408"/>
      <c r="D102" s="1408"/>
      <c r="E102" s="1292">
        <v>-95.375452999999993</v>
      </c>
      <c r="F102" s="1293">
        <v>-100.369264</v>
      </c>
      <c r="G102" s="1293">
        <v>-67.501604</v>
      </c>
      <c r="H102" s="1293">
        <v>-123.23366800000001</v>
      </c>
      <c r="I102" s="1293">
        <v>-110.904674</v>
      </c>
      <c r="J102" s="1293">
        <v>-115.14376200000001</v>
      </c>
      <c r="K102" s="105"/>
    </row>
    <row r="103" spans="1:11" s="106" customFormat="1" ht="13.5" customHeight="1">
      <c r="A103" s="1299" t="s">
        <v>1235</v>
      </c>
      <c r="B103" s="1408"/>
      <c r="C103" s="1408"/>
      <c r="D103" s="1408"/>
      <c r="E103" s="1292">
        <v>0</v>
      </c>
      <c r="F103" s="1293">
        <v>0</v>
      </c>
      <c r="G103" s="1293">
        <v>0</v>
      </c>
      <c r="H103" s="1293">
        <v>0</v>
      </c>
      <c r="I103" s="1293">
        <v>0</v>
      </c>
      <c r="J103" s="1293">
        <v>0</v>
      </c>
      <c r="K103" s="105"/>
    </row>
    <row r="104" spans="1:11" s="106" customFormat="1" ht="13.5" customHeight="1">
      <c r="A104" s="937" t="s">
        <v>1236</v>
      </c>
      <c r="B104" s="1408"/>
      <c r="C104" s="1408"/>
      <c r="D104" s="1408"/>
      <c r="E104" s="1292">
        <v>3.5000000149011598E-5</v>
      </c>
      <c r="F104" s="1293">
        <v>0</v>
      </c>
      <c r="G104" s="1293">
        <v>-0.98399999999999999</v>
      </c>
      <c r="H104" s="1293">
        <v>-6.3223599999994002</v>
      </c>
      <c r="I104" s="1293">
        <v>-5.4913000000007495</v>
      </c>
      <c r="J104" s="1293">
        <v>39.8182589999996</v>
      </c>
      <c r="K104" s="105"/>
    </row>
    <row r="105" spans="1:11" s="106" customFormat="1" ht="21" customHeight="1">
      <c r="A105" s="1409" t="s">
        <v>1237</v>
      </c>
      <c r="B105" s="1408"/>
      <c r="C105" s="1408"/>
      <c r="D105" s="1408"/>
      <c r="E105" s="1292">
        <v>-3275.6246809999998</v>
      </c>
      <c r="F105" s="1293">
        <v>1715.0744339999999</v>
      </c>
      <c r="G105" s="1293">
        <v>5202.8986709999999</v>
      </c>
      <c r="H105" s="1293">
        <v>-144.82348099999902</v>
      </c>
      <c r="I105" s="1293">
        <v>-4505.6481919999997</v>
      </c>
      <c r="J105" s="1293">
        <v>-5308.3823929999999</v>
      </c>
      <c r="K105" s="105"/>
    </row>
    <row r="106" spans="1:11" s="106" customFormat="1" ht="13.5" customHeight="1">
      <c r="A106" s="1299" t="s">
        <v>1238</v>
      </c>
      <c r="B106" s="1408"/>
      <c r="C106" s="1408"/>
      <c r="D106" s="1408"/>
      <c r="E106" s="1292">
        <v>3275.6247159999998</v>
      </c>
      <c r="F106" s="1293">
        <v>-1715.0744339999999</v>
      </c>
      <c r="G106" s="1293">
        <v>-5203.8826710000003</v>
      </c>
      <c r="H106" s="1293">
        <v>138.50112099999899</v>
      </c>
      <c r="I106" s="1293">
        <v>4500.156892</v>
      </c>
      <c r="J106" s="1293">
        <v>5348.2006519999995</v>
      </c>
      <c r="K106" s="105"/>
    </row>
    <row r="107" spans="1:11" s="106" customFormat="1" ht="13.5" customHeight="1">
      <c r="A107" s="1299" t="s">
        <v>1239</v>
      </c>
      <c r="B107" s="1408"/>
      <c r="C107" s="1408"/>
      <c r="D107" s="1408"/>
      <c r="E107" s="1292">
        <v>-1</v>
      </c>
      <c r="F107" s="1293">
        <v>-1</v>
      </c>
      <c r="G107" s="1293">
        <v>0</v>
      </c>
      <c r="H107" s="1293">
        <v>0</v>
      </c>
      <c r="I107" s="1293">
        <v>0</v>
      </c>
      <c r="J107" s="1293">
        <v>0</v>
      </c>
      <c r="K107" s="105"/>
    </row>
    <row r="108" spans="1:11" s="106" customFormat="1" ht="13.5" customHeight="1">
      <c r="A108" s="937" t="s">
        <v>254</v>
      </c>
      <c r="B108" s="1408"/>
      <c r="C108" s="1408"/>
      <c r="D108" s="1408"/>
      <c r="E108" s="1292">
        <v>95.402535999999998</v>
      </c>
      <c r="F108" s="1293">
        <v>191.20184499999999</v>
      </c>
      <c r="G108" s="1293">
        <v>194.97706299999999</v>
      </c>
      <c r="H108" s="1293">
        <v>41.778743999999996</v>
      </c>
      <c r="I108" s="1293">
        <v>-55.701057999999996</v>
      </c>
      <c r="J108" s="1293">
        <v>-25.517602</v>
      </c>
      <c r="K108" s="105"/>
    </row>
    <row r="109" spans="1:11" s="106" customFormat="1" ht="13.5" customHeight="1">
      <c r="A109" s="1520" t="s">
        <v>229</v>
      </c>
      <c r="B109" s="1593"/>
      <c r="C109" s="1593"/>
      <c r="D109" s="1593"/>
      <c r="E109" s="1300">
        <v>387.070605</v>
      </c>
      <c r="F109" s="1301">
        <v>432.44612999999998</v>
      </c>
      <c r="G109" s="1301">
        <v>485.25305400000099</v>
      </c>
      <c r="H109" s="1301">
        <v>302.30615300000096</v>
      </c>
      <c r="I109" s="1301">
        <v>214.49274499999902</v>
      </c>
      <c r="J109" s="1301">
        <v>199.59161300000002</v>
      </c>
      <c r="K109" s="105"/>
    </row>
    <row r="110" spans="1:11" s="106" customFormat="1" ht="13.5" customHeight="1">
      <c r="A110" s="679" t="s">
        <v>89</v>
      </c>
      <c r="B110" s="1411"/>
      <c r="C110" s="1411"/>
      <c r="D110" s="1411"/>
      <c r="E110" s="1290">
        <v>-3.6109250000000004</v>
      </c>
      <c r="F110" s="1291">
        <v>-3.522243</v>
      </c>
      <c r="G110" s="1291">
        <v>-4.0003169999999404</v>
      </c>
      <c r="H110" s="1291">
        <v>-3.1992660000000099</v>
      </c>
      <c r="I110" s="1291">
        <v>-3.15059500000002</v>
      </c>
      <c r="J110" s="1291">
        <v>-3.1956069999999901</v>
      </c>
      <c r="K110" s="105"/>
    </row>
    <row r="111" spans="1:11" s="106" customFormat="1" ht="13.5" customHeight="1">
      <c r="A111" s="678" t="s">
        <v>234</v>
      </c>
      <c r="B111" s="1410"/>
      <c r="C111" s="1410"/>
      <c r="D111" s="1410"/>
      <c r="E111" s="1591">
        <v>383.45967999999999</v>
      </c>
      <c r="F111" s="1592">
        <v>428.92388699999998</v>
      </c>
      <c r="G111" s="1592">
        <v>481.25273700000099</v>
      </c>
      <c r="H111" s="1592">
        <v>299.106887000001</v>
      </c>
      <c r="I111" s="1592">
        <v>211.34214999999901</v>
      </c>
      <c r="J111" s="1592">
        <v>196.396006</v>
      </c>
      <c r="K111" s="105"/>
    </row>
    <row r="112" spans="1:11" s="106" customFormat="1" ht="12" customHeight="1">
      <c r="A112" s="679" t="s">
        <v>235</v>
      </c>
      <c r="B112" s="1411"/>
      <c r="C112" s="1411"/>
      <c r="D112" s="1411"/>
      <c r="E112" s="1290">
        <v>-128.66994400000002</v>
      </c>
      <c r="F112" s="1291">
        <v>-53.356195</v>
      </c>
      <c r="G112" s="1291">
        <v>112.618145</v>
      </c>
      <c r="H112" s="1291">
        <v>-104.352234</v>
      </c>
      <c r="I112" s="1291">
        <v>-46.666175000000003</v>
      </c>
      <c r="J112" s="1291">
        <v>-43.756667999999998</v>
      </c>
      <c r="K112" s="105"/>
    </row>
    <row r="113" spans="1:11" s="105" customFormat="1" ht="12" customHeight="1">
      <c r="A113" s="1596" t="s">
        <v>237</v>
      </c>
      <c r="B113" s="1597"/>
      <c r="C113" s="1597"/>
      <c r="D113" s="1597"/>
      <c r="E113" s="1296">
        <v>254.789736</v>
      </c>
      <c r="F113" s="1297">
        <v>375.56769199999997</v>
      </c>
      <c r="G113" s="1297">
        <v>593.87088200000107</v>
      </c>
      <c r="H113" s="1297">
        <v>194.75465300000101</v>
      </c>
      <c r="I113" s="1297">
        <v>164.675974999999</v>
      </c>
      <c r="J113" s="1297">
        <v>152.63933799999998</v>
      </c>
    </row>
    <row r="114" spans="1:11" s="108" customFormat="1" ht="7.5" customHeight="1">
      <c r="A114" s="1298"/>
      <c r="B114" s="1298"/>
      <c r="C114" s="1298"/>
      <c r="D114" s="1298"/>
      <c r="E114" s="1298"/>
      <c r="F114" s="1415"/>
      <c r="G114" s="1415"/>
      <c r="H114" s="1415"/>
      <c r="I114" s="1415"/>
      <c r="J114" s="1415"/>
      <c r="K114" s="1426"/>
    </row>
    <row r="115" spans="1:11" s="106" customFormat="1" ht="12" customHeight="1">
      <c r="A115" s="678" t="s">
        <v>1242</v>
      </c>
      <c r="B115" s="1417"/>
      <c r="C115" s="1417"/>
      <c r="D115" s="1417"/>
      <c r="E115" s="1598">
        <v>289.37153998999997</v>
      </c>
      <c r="F115" s="1599">
        <v>647.37672634</v>
      </c>
      <c r="G115" s="1599">
        <v>279.53299999999979</v>
      </c>
      <c r="H115" s="1599">
        <v>453.12308062000011</v>
      </c>
      <c r="I115" s="1599">
        <v>235.75791938000009</v>
      </c>
      <c r="J115" s="1599">
        <v>650.82999999999993</v>
      </c>
      <c r="K115" s="105"/>
    </row>
    <row r="116" spans="1:11" s="105" customFormat="1" ht="12" customHeight="1">
      <c r="A116" s="679" t="s">
        <v>1243</v>
      </c>
      <c r="B116" s="1413"/>
      <c r="C116" s="1413"/>
      <c r="D116" s="1413"/>
      <c r="E116" s="1720">
        <v>11553</v>
      </c>
      <c r="F116" s="1295">
        <v>9711.4307316586037</v>
      </c>
      <c r="G116" s="1295">
        <v>11234.070596067151</v>
      </c>
      <c r="H116" s="1295">
        <v>12599.075510519115</v>
      </c>
      <c r="I116" s="1295">
        <v>12047.73210999685</v>
      </c>
      <c r="J116" s="1295">
        <v>8638.2395080522583</v>
      </c>
    </row>
    <row r="117" spans="1:11" s="68" customFormat="1" ht="22.5" customHeight="1">
      <c r="A117" s="246"/>
      <c r="I117" s="1427"/>
      <c r="J117" s="1427"/>
      <c r="K117" s="1422"/>
    </row>
    <row r="118" spans="1:11" s="53" customFormat="1"/>
  </sheetData>
  <sheetProtection formatCells="0" insertRow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2Q23</oddHeader>
  </headerFooter>
  <rowBreaks count="1" manualBreakCount="1">
    <brk id="58" max="9" man="1"/>
  </rowBreaks>
  <drawing r:id="rId2"/>
  <legacyDrawing r:id="rId3"/>
  <controls>
    <mc:AlternateContent xmlns:mc="http://schemas.openxmlformats.org/markup-compatibility/2006">
      <mc:Choice Requires="x14">
        <control shapeId="185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85345"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59765625" defaultRowHeight="13.8"/>
  <cols>
    <col min="1" max="1" width="31.3984375" customWidth="1"/>
    <col min="2" max="10" width="5.69921875" customWidth="1"/>
  </cols>
  <sheetData>
    <row r="1" spans="1:10" s="68" customFormat="1" ht="22.5" customHeight="1">
      <c r="A1" s="187"/>
      <c r="B1" s="991"/>
      <c r="C1" s="991"/>
      <c r="D1" s="991"/>
      <c r="E1" s="991"/>
      <c r="F1" s="991"/>
      <c r="G1" s="991"/>
      <c r="H1" s="991"/>
      <c r="I1" s="991"/>
      <c r="J1" s="1185"/>
    </row>
    <row r="2" spans="1:10" s="3" customFormat="1" ht="18.75" customHeight="1">
      <c r="A2" s="971" t="s">
        <v>1246</v>
      </c>
      <c r="B2" s="350"/>
      <c r="C2" s="350"/>
      <c r="D2" s="350"/>
      <c r="E2" s="350"/>
      <c r="F2" s="350"/>
      <c r="G2" s="350"/>
      <c r="H2" s="350"/>
      <c r="I2" s="350"/>
      <c r="J2" s="350"/>
    </row>
    <row r="3" spans="1:10" s="90" customFormat="1" ht="12" customHeight="1">
      <c r="A3" s="992"/>
      <c r="B3" s="992"/>
      <c r="C3" s="992"/>
      <c r="D3" s="992"/>
      <c r="E3" s="992"/>
      <c r="F3" s="992"/>
      <c r="G3" s="992"/>
      <c r="H3" s="992"/>
      <c r="I3" s="992"/>
      <c r="J3" s="992"/>
    </row>
    <row r="4" spans="1:10" s="106" customFormat="1" ht="13.5" customHeight="1">
      <c r="A4" s="191" t="s">
        <v>213</v>
      </c>
      <c r="B4" s="387" t="s">
        <v>214</v>
      </c>
      <c r="C4" s="388" t="s">
        <v>215</v>
      </c>
      <c r="D4" s="1149" t="s">
        <v>216</v>
      </c>
      <c r="E4" s="1149" t="s">
        <v>217</v>
      </c>
      <c r="F4" s="1149" t="s">
        <v>218</v>
      </c>
      <c r="G4" s="1149" t="s">
        <v>219</v>
      </c>
      <c r="H4" s="1149" t="s">
        <v>220</v>
      </c>
      <c r="I4" s="1149" t="s">
        <v>221</v>
      </c>
      <c r="J4" s="1149" t="s">
        <v>222</v>
      </c>
    </row>
    <row r="5" spans="1:10" s="106" customFormat="1" ht="12" customHeight="1">
      <c r="A5" s="674" t="s">
        <v>80</v>
      </c>
      <c r="B5" s="1584">
        <v>21.255637974637995</v>
      </c>
      <c r="C5" s="1585">
        <v>15.494237326740002</v>
      </c>
      <c r="D5" s="1585">
        <v>12.665198514535998</v>
      </c>
      <c r="E5" s="1585">
        <v>6.9136704334320003</v>
      </c>
      <c r="F5" s="1585">
        <v>3.3435169364009996</v>
      </c>
      <c r="G5" s="1585">
        <v>2.4761690594979999</v>
      </c>
      <c r="H5" s="1585">
        <v>1.0787986463600001</v>
      </c>
      <c r="I5" s="1585">
        <v>-0.140672561689</v>
      </c>
      <c r="J5" s="1585">
        <v>-0.26306789922299995</v>
      </c>
    </row>
    <row r="6" spans="1:10" s="106" customFormat="1" ht="12" customHeight="1">
      <c r="A6" s="673" t="s">
        <v>1247</v>
      </c>
      <c r="B6" s="1265"/>
      <c r="C6" s="1266"/>
      <c r="D6" s="1266"/>
      <c r="E6" s="1266"/>
      <c r="F6" s="1266"/>
      <c r="G6" s="1266"/>
      <c r="H6" s="1266"/>
      <c r="I6" s="1266">
        <v>0</v>
      </c>
      <c r="J6" s="1266">
        <v>0</v>
      </c>
    </row>
    <row r="7" spans="1:10" s="106" customFormat="1" ht="12" customHeight="1">
      <c r="A7" s="1306" t="s">
        <v>1248</v>
      </c>
      <c r="B7" s="1307">
        <v>240.41068240500005</v>
      </c>
      <c r="C7" s="1264">
        <v>234.80865197500003</v>
      </c>
      <c r="D7" s="1264">
        <v>238.9190642749999</v>
      </c>
      <c r="E7" s="1264">
        <v>257.33776297000003</v>
      </c>
      <c r="F7" s="1264">
        <v>256.05451388499995</v>
      </c>
      <c r="G7" s="1264">
        <v>260.66439758500002</v>
      </c>
      <c r="H7" s="1264">
        <v>269.51230336855167</v>
      </c>
      <c r="I7" s="1264">
        <v>263.98285126955631</v>
      </c>
      <c r="J7" s="1264">
        <v>233.89694491289521</v>
      </c>
    </row>
    <row r="8" spans="1:10" s="106" customFormat="1" ht="12" customHeight="1">
      <c r="A8" s="1306" t="s">
        <v>1249</v>
      </c>
      <c r="B8" s="1263">
        <v>193.25005793995479</v>
      </c>
      <c r="C8" s="1264">
        <v>160.70731334985521</v>
      </c>
      <c r="D8" s="1264">
        <v>336.59684017249242</v>
      </c>
      <c r="E8" s="1264">
        <v>180.4960214673367</v>
      </c>
      <c r="F8" s="1264">
        <v>175.05043606421074</v>
      </c>
      <c r="G8" s="1264">
        <v>164.58208581951197</v>
      </c>
      <c r="H8" s="1264">
        <v>227.02919737512161</v>
      </c>
      <c r="I8" s="1264">
        <v>194.57084591020518</v>
      </c>
      <c r="J8" s="1264">
        <v>198.98934388456371</v>
      </c>
    </row>
    <row r="9" spans="1:10" s="106" customFormat="1" ht="12" customHeight="1">
      <c r="A9" s="1173" t="s">
        <v>254</v>
      </c>
      <c r="B9" s="1257">
        <v>9.7319892470839982</v>
      </c>
      <c r="C9" s="1258">
        <v>3.4511695686999997</v>
      </c>
      <c r="D9" s="1258">
        <v>6.2003048822697195</v>
      </c>
      <c r="E9" s="1258">
        <v>1.6533699792319965</v>
      </c>
      <c r="F9" s="1258">
        <v>-6.5514661027008703E-2</v>
      </c>
      <c r="G9" s="1258">
        <v>0.46507648048400013</v>
      </c>
      <c r="H9" s="1258">
        <v>5.0721252609336176</v>
      </c>
      <c r="I9" s="1258">
        <v>1.7639027126029987</v>
      </c>
      <c r="J9" s="1258">
        <v>3.1667519727789966</v>
      </c>
    </row>
    <row r="10" spans="1:10" s="106" customFormat="1" ht="12" customHeight="1">
      <c r="A10" s="674" t="s">
        <v>229</v>
      </c>
      <c r="B10" s="1584">
        <v>464.64836756667682</v>
      </c>
      <c r="C10" s="1585">
        <v>414.46137222029523</v>
      </c>
      <c r="D10" s="1585">
        <v>594.381407844298</v>
      </c>
      <c r="E10" s="1585">
        <v>446.40082485000073</v>
      </c>
      <c r="F10" s="1585">
        <v>434.38295222458464</v>
      </c>
      <c r="G10" s="1585">
        <v>428.18772894449398</v>
      </c>
      <c r="H10" s="1585">
        <v>502.69242465096687</v>
      </c>
      <c r="I10" s="1585">
        <v>460.17692733067554</v>
      </c>
      <c r="J10" s="1585">
        <v>435.78997287101492</v>
      </c>
    </row>
    <row r="11" spans="1:10" s="106" customFormat="1" ht="12" customHeight="1">
      <c r="A11" s="1173" t="s">
        <v>89</v>
      </c>
      <c r="B11" s="1257">
        <v>-188.9731224831836</v>
      </c>
      <c r="C11" s="1258">
        <v>-182.7003552742504</v>
      </c>
      <c r="D11" s="1258">
        <v>-235.5039066042977</v>
      </c>
      <c r="E11" s="1258">
        <v>-172.88019615989236</v>
      </c>
      <c r="F11" s="1258">
        <v>-161.21053215871717</v>
      </c>
      <c r="G11" s="1258">
        <v>-161.7888284434278</v>
      </c>
      <c r="H11" s="1258">
        <v>-190.93949776014716</v>
      </c>
      <c r="I11" s="1258">
        <v>-157.02344846608958</v>
      </c>
      <c r="J11" s="1258">
        <v>-165.75392093749167</v>
      </c>
    </row>
    <row r="12" spans="1:10" s="106" customFormat="1" ht="12" customHeight="1">
      <c r="A12" s="674" t="s">
        <v>234</v>
      </c>
      <c r="B12" s="1584">
        <v>275.67524508349322</v>
      </c>
      <c r="C12" s="1585">
        <v>231.76101694604483</v>
      </c>
      <c r="D12" s="1585">
        <v>358.8775012400003</v>
      </c>
      <c r="E12" s="1585">
        <v>273.52062869010837</v>
      </c>
      <c r="F12" s="1585">
        <v>273.17242006586747</v>
      </c>
      <c r="G12" s="1585">
        <v>266.39890050106618</v>
      </c>
      <c r="H12" s="1585">
        <v>311.75292689081971</v>
      </c>
      <c r="I12" s="1585">
        <v>303.15347886458596</v>
      </c>
      <c r="J12" s="1585">
        <v>270.03605193352325</v>
      </c>
    </row>
    <row r="13" spans="1:10" s="106" customFormat="1" ht="12" customHeight="1">
      <c r="A13" s="673" t="s">
        <v>235</v>
      </c>
      <c r="B13" s="1265">
        <v>-67.401624292000008</v>
      </c>
      <c r="C13" s="1266">
        <v>-58.436915999999997</v>
      </c>
      <c r="D13" s="1266">
        <v>-89.81898328486632</v>
      </c>
      <c r="E13" s="1266">
        <v>-67.726293769999984</v>
      </c>
      <c r="F13" s="1266">
        <v>-67.86</v>
      </c>
      <c r="G13" s="1266">
        <v>-67.753083199999992</v>
      </c>
      <c r="H13" s="1266">
        <v>-68.324447135217</v>
      </c>
      <c r="I13" s="1266">
        <v>-75.595327078205997</v>
      </c>
      <c r="J13" s="1266">
        <v>-76.835232098907994</v>
      </c>
    </row>
    <row r="14" spans="1:10" s="107" customFormat="1" ht="12" customHeight="1">
      <c r="A14" s="1568" t="s">
        <v>237</v>
      </c>
      <c r="B14" s="1267">
        <v>208.27362079149322</v>
      </c>
      <c r="C14" s="1268">
        <v>173.32410094604484</v>
      </c>
      <c r="D14" s="1268">
        <v>269.05851795513399</v>
      </c>
      <c r="E14" s="1268">
        <v>205.79433492010838</v>
      </c>
      <c r="F14" s="1268">
        <v>205.31242006586746</v>
      </c>
      <c r="G14" s="1268">
        <v>198.64581730106619</v>
      </c>
      <c r="H14" s="1268">
        <v>243.42847975560272</v>
      </c>
      <c r="I14" s="1268">
        <v>227.55815178637997</v>
      </c>
      <c r="J14" s="1268">
        <v>193.20081983461526</v>
      </c>
    </row>
    <row r="15" spans="1:10" s="108" customFormat="1" ht="12" customHeight="1">
      <c r="A15" s="938"/>
      <c r="B15" s="1308"/>
      <c r="C15" s="1308"/>
      <c r="D15" s="1308"/>
      <c r="E15" s="1308"/>
      <c r="F15" s="1308"/>
      <c r="G15" s="1308"/>
      <c r="H15" s="1308"/>
      <c r="I15" s="1308"/>
      <c r="J15" s="1308"/>
    </row>
    <row r="16" spans="1:10" s="108" customFormat="1" ht="12" customHeight="1">
      <c r="A16" s="1309" t="s">
        <v>1250</v>
      </c>
      <c r="B16" s="1584"/>
      <c r="C16" s="1585"/>
      <c r="D16" s="1585"/>
      <c r="E16" s="1585"/>
      <c r="F16" s="1585"/>
      <c r="G16" s="1585"/>
      <c r="H16" s="1585"/>
      <c r="I16" s="1585"/>
      <c r="J16" s="1585"/>
    </row>
    <row r="17" spans="1:10" s="109" customFormat="1" ht="12" customHeight="1">
      <c r="A17" s="938" t="s">
        <v>1251</v>
      </c>
      <c r="B17" s="1265">
        <v>677.6327483512199</v>
      </c>
      <c r="C17" s="1266">
        <v>661.70031905113001</v>
      </c>
      <c r="D17" s="1266">
        <v>632.48700813373</v>
      </c>
      <c r="E17" s="1266">
        <v>600.75213107054003</v>
      </c>
      <c r="F17" s="1266">
        <v>607.40544283527993</v>
      </c>
      <c r="G17" s="1266">
        <v>638.48167303629009</v>
      </c>
      <c r="H17" s="1266">
        <v>675.55573279236</v>
      </c>
      <c r="I17" s="1266">
        <v>658.65977119473018</v>
      </c>
      <c r="J17" s="1266">
        <v>657.37968218126002</v>
      </c>
    </row>
    <row r="18" spans="1:10" s="109" customFormat="1" ht="12" customHeight="1">
      <c r="A18" s="192" t="s">
        <v>1252</v>
      </c>
      <c r="B18" s="193">
        <v>328.47600835889</v>
      </c>
      <c r="C18" s="194">
        <v>323.73485757262006</v>
      </c>
      <c r="D18" s="194">
        <v>316.01017164546994</v>
      </c>
      <c r="E18" s="194">
        <v>291.07408318175999</v>
      </c>
      <c r="F18" s="194">
        <v>296.47231836553999</v>
      </c>
      <c r="G18" s="194">
        <v>309.98663808379996</v>
      </c>
      <c r="H18" s="194">
        <v>320.73939131361999</v>
      </c>
      <c r="I18" s="194">
        <v>314.97427999912998</v>
      </c>
      <c r="J18" s="194">
        <v>311.93338705584</v>
      </c>
    </row>
    <row r="19" spans="1:10" s="109" customFormat="1" ht="12" customHeight="1">
      <c r="A19" s="1310" t="s">
        <v>1082</v>
      </c>
      <c r="B19" s="1265">
        <v>203.02199620248999</v>
      </c>
      <c r="C19" s="1266">
        <v>190.81440051758</v>
      </c>
      <c r="D19" s="1266">
        <v>176.90924616667999</v>
      </c>
      <c r="E19" s="1266">
        <v>168.91992256141998</v>
      </c>
      <c r="F19" s="1266">
        <v>174.34726668531999</v>
      </c>
      <c r="G19" s="1266">
        <v>179.23534254475001</v>
      </c>
      <c r="H19" s="1266">
        <v>189.42190753504002</v>
      </c>
      <c r="I19" s="1266">
        <v>177.02216093131</v>
      </c>
      <c r="J19" s="1266">
        <v>171.86761966985003</v>
      </c>
    </row>
    <row r="20" spans="1:10" s="106" customFormat="1" ht="12" customHeight="1">
      <c r="A20" s="1586" t="s">
        <v>488</v>
      </c>
      <c r="B20" s="1259">
        <v>880.65474455370986</v>
      </c>
      <c r="C20" s="1260">
        <v>852.51471956871001</v>
      </c>
      <c r="D20" s="1260">
        <v>809.39625430040996</v>
      </c>
      <c r="E20" s="1260">
        <v>769.67205363196001</v>
      </c>
      <c r="F20" s="1260">
        <v>781.75270952059986</v>
      </c>
      <c r="G20" s="1260">
        <v>817.71701558104007</v>
      </c>
      <c r="H20" s="1260">
        <v>864.97764032739997</v>
      </c>
      <c r="I20" s="1260">
        <v>835.68193212604024</v>
      </c>
      <c r="J20" s="1260">
        <v>829.24730185111002</v>
      </c>
    </row>
    <row r="21" spans="1:10" s="108" customFormat="1" ht="12" customHeight="1">
      <c r="A21" s="938"/>
      <c r="B21" s="1311"/>
      <c r="C21" s="1311"/>
      <c r="D21" s="1311"/>
      <c r="E21" s="1311"/>
      <c r="F21" s="1311"/>
      <c r="G21" s="1311"/>
      <c r="H21" s="1311"/>
      <c r="I21" s="1311"/>
      <c r="J21" s="1311"/>
    </row>
    <row r="22" spans="1:10" s="108" customFormat="1" ht="12" customHeight="1">
      <c r="A22" s="1309" t="s">
        <v>1253</v>
      </c>
      <c r="B22" s="1600"/>
      <c r="C22" s="1601"/>
      <c r="D22" s="1601"/>
      <c r="E22" s="1601"/>
      <c r="F22" s="1601"/>
      <c r="G22" s="1602"/>
      <c r="H22" s="1602"/>
      <c r="I22" s="1601"/>
      <c r="J22" s="1602"/>
    </row>
    <row r="23" spans="1:10" s="109" customFormat="1" ht="12" customHeight="1">
      <c r="A23" s="673" t="s">
        <v>1254</v>
      </c>
      <c r="B23" s="1312">
        <v>0.21980851212908284</v>
      </c>
      <c r="C23" s="1313">
        <v>0.22578356654377207</v>
      </c>
      <c r="D23" s="1313">
        <v>0.23405025136444932</v>
      </c>
      <c r="E23" s="1313">
        <v>0.24066540580015977</v>
      </c>
      <c r="F23" s="1313">
        <v>0.24631573708260077</v>
      </c>
      <c r="G23" s="1313">
        <v>0.23726808612246114</v>
      </c>
      <c r="H23" s="1313">
        <v>0.23713212549698101</v>
      </c>
      <c r="I23" s="1313">
        <v>0.23634325619916069</v>
      </c>
      <c r="J23" s="1313">
        <v>0.22728541728383531</v>
      </c>
    </row>
    <row r="24" spans="1:10" s="109" customFormat="1" ht="12" customHeight="1">
      <c r="A24" s="1306" t="s">
        <v>1248</v>
      </c>
      <c r="B24" s="1312">
        <v>0.497584883842906</v>
      </c>
      <c r="C24" s="1313">
        <v>0.51203223443232337</v>
      </c>
      <c r="D24" s="1313">
        <v>0.56652003181301203</v>
      </c>
      <c r="E24" s="1313">
        <v>0.57662935094975454</v>
      </c>
      <c r="F24" s="1313">
        <v>0.58080707104917417</v>
      </c>
      <c r="G24" s="1313">
        <v>0.57335969122215058</v>
      </c>
      <c r="H24" s="1313">
        <v>0.59877829392372206</v>
      </c>
      <c r="I24" s="1313">
        <v>0.60518214287434957</v>
      </c>
      <c r="J24" s="1313">
        <v>0.58824958408410333</v>
      </c>
    </row>
    <row r="25" spans="1:10" s="109" customFormat="1" ht="12" customHeight="1">
      <c r="A25" s="1306" t="s">
        <v>1249</v>
      </c>
      <c r="B25" s="1312">
        <v>0.13926236061989866</v>
      </c>
      <c r="C25" s="1313">
        <v>0.14425062997969312</v>
      </c>
      <c r="D25" s="1313">
        <v>0.13994219892462925</v>
      </c>
      <c r="E25" s="1313">
        <v>0.14542999891074074</v>
      </c>
      <c r="F25" s="1313">
        <v>0.15002940447579394</v>
      </c>
      <c r="G25" s="1313">
        <v>0.14297654893991074</v>
      </c>
      <c r="H25" s="1313">
        <v>0.14344939368822654</v>
      </c>
      <c r="I25" s="1313">
        <v>0.14314662471018</v>
      </c>
      <c r="J25" s="1313">
        <v>0.13746442216380353</v>
      </c>
    </row>
    <row r="26" spans="1:10" s="109" customFormat="1" ht="12" customHeight="1">
      <c r="A26" s="673" t="s">
        <v>1255</v>
      </c>
      <c r="B26" s="1314">
        <v>38.779225037425299</v>
      </c>
      <c r="C26" s="1280">
        <v>32.780584975469893</v>
      </c>
      <c r="D26" s="1280">
        <v>47.387393830469669</v>
      </c>
      <c r="E26" s="1280">
        <v>36.378247525309334</v>
      </c>
      <c r="F26" s="1280">
        <v>35.644610844257748</v>
      </c>
      <c r="G26" s="1280">
        <v>34.094595681301435</v>
      </c>
      <c r="H26" s="1280">
        <v>41.780872647332615</v>
      </c>
      <c r="I26" s="1280">
        <v>44.503245084308091</v>
      </c>
      <c r="J26" s="1280">
        <v>113.72458253453482</v>
      </c>
    </row>
    <row r="27" spans="1:10" s="109" customFormat="1" ht="12" customHeight="1">
      <c r="A27" s="1310" t="s">
        <v>1059</v>
      </c>
      <c r="B27" s="1272">
        <v>40.67013588637348</v>
      </c>
      <c r="C27" s="1273">
        <v>44.081395160063593</v>
      </c>
      <c r="D27" s="1273">
        <v>39.621681212813009</v>
      </c>
      <c r="E27" s="1273">
        <v>38.727570948817899</v>
      </c>
      <c r="F27" s="1273">
        <v>37.112536606954158</v>
      </c>
      <c r="G27" s="1273">
        <v>37.784555116104343</v>
      </c>
      <c r="H27" s="1273">
        <v>37.983364856297904</v>
      </c>
      <c r="I27" s="1273">
        <v>34.122407956636884</v>
      </c>
      <c r="J27" s="1273">
        <v>38.035276453355088</v>
      </c>
    </row>
    <row r="28" spans="1:10" s="108" customFormat="1" ht="12" customHeight="1">
      <c r="A28" s="195"/>
      <c r="B28" s="195"/>
      <c r="C28" s="195"/>
      <c r="D28" s="195"/>
      <c r="E28" s="195"/>
      <c r="F28" s="195"/>
      <c r="G28" s="195"/>
      <c r="H28" s="195"/>
      <c r="I28" s="195"/>
      <c r="J28" s="195"/>
    </row>
    <row r="29" spans="1:10" s="108" customFormat="1" ht="19.5" customHeight="1">
      <c r="A29" s="1315" t="s">
        <v>1256</v>
      </c>
      <c r="B29" s="1603"/>
      <c r="C29" s="1602"/>
      <c r="D29" s="1602"/>
      <c r="E29" s="1602"/>
      <c r="F29" s="1602"/>
      <c r="G29" s="1602"/>
      <c r="H29" s="1602"/>
      <c r="I29" s="1602"/>
      <c r="J29" s="1602"/>
    </row>
    <row r="30" spans="1:10" s="109" customFormat="1" ht="12" customHeight="1">
      <c r="A30" s="938" t="s">
        <v>1082</v>
      </c>
      <c r="B30" s="1265">
        <v>2185.4168394899998</v>
      </c>
      <c r="C30" s="1266">
        <v>-28.01052825999999</v>
      </c>
      <c r="D30" s="1266">
        <v>3616.5672304300006</v>
      </c>
      <c r="E30" s="1266">
        <v>-712.97577010062719</v>
      </c>
      <c r="F30" s="1266">
        <v>-57.584491799372927</v>
      </c>
      <c r="G30" s="1266">
        <v>-1148.7640297200001</v>
      </c>
      <c r="H30" s="1266">
        <v>5665.8778394600013</v>
      </c>
      <c r="I30" s="1266">
        <v>4523.4095126899992</v>
      </c>
      <c r="J30" s="1266">
        <v>7738.0175968999993</v>
      </c>
    </row>
    <row r="31" spans="1:10" s="109" customFormat="1" ht="12" customHeight="1">
      <c r="A31" s="1310" t="s">
        <v>1251</v>
      </c>
      <c r="B31" s="1265">
        <v>-487.71367124999915</v>
      </c>
      <c r="C31" s="1266">
        <v>-2551.6951538300009</v>
      </c>
      <c r="D31" s="1266">
        <v>13568.20694564</v>
      </c>
      <c r="E31" s="1266">
        <v>3009.2837579406278</v>
      </c>
      <c r="F31" s="1266">
        <v>-5633.4315677199993</v>
      </c>
      <c r="G31" s="1266">
        <v>-1574.0609646600001</v>
      </c>
      <c r="H31" s="1266">
        <v>150.25770480000938</v>
      </c>
      <c r="I31" s="1266">
        <v>-3215.2839398100077</v>
      </c>
      <c r="J31" s="1266">
        <v>5358.3702393700023</v>
      </c>
    </row>
    <row r="32" spans="1:10" s="106" customFormat="1" ht="12" customHeight="1">
      <c r="A32" s="1586" t="s">
        <v>488</v>
      </c>
      <c r="B32" s="1259">
        <v>1697.7031682400007</v>
      </c>
      <c r="C32" s="1260">
        <v>-2579.7056820900007</v>
      </c>
      <c r="D32" s="1260">
        <v>17184.774176070001</v>
      </c>
      <c r="E32" s="1260">
        <v>2296.3079878400004</v>
      </c>
      <c r="F32" s="1260">
        <v>-5691.016059519372</v>
      </c>
      <c r="G32" s="1260">
        <v>-2722.8249943800001</v>
      </c>
      <c r="H32" s="1260">
        <v>5816.1355442600106</v>
      </c>
      <c r="I32" s="1260">
        <v>1308.1255728799915</v>
      </c>
      <c r="J32" s="1260">
        <v>13096.387836270002</v>
      </c>
    </row>
    <row r="33" spans="1:10" s="108" customFormat="1" ht="12" customHeight="1">
      <c r="A33" s="678" t="s">
        <v>1257</v>
      </c>
      <c r="B33" s="1604"/>
      <c r="C33" s="1602"/>
      <c r="D33" s="1602"/>
      <c r="E33" s="1602"/>
      <c r="F33" s="1602"/>
      <c r="G33" s="1602"/>
      <c r="H33" s="1602"/>
      <c r="I33" s="1602"/>
      <c r="J33" s="1602"/>
    </row>
    <row r="34" spans="1:10" s="109" customFormat="1" ht="12" customHeight="1">
      <c r="A34" s="1299" t="s">
        <v>1082</v>
      </c>
      <c r="B34" s="1316"/>
      <c r="C34" s="1317">
        <v>536.09400000000005</v>
      </c>
      <c r="D34" s="1317"/>
      <c r="E34" s="1317"/>
      <c r="F34" s="1317"/>
      <c r="G34" s="1317">
        <v>913.91600000000005</v>
      </c>
      <c r="H34" s="1317"/>
      <c r="I34" s="1317"/>
      <c r="J34" s="1317"/>
    </row>
    <row r="35" spans="1:10" s="109" customFormat="1" ht="12" customHeight="1">
      <c r="A35" s="1318" t="s">
        <v>1251</v>
      </c>
      <c r="B35" s="1316"/>
      <c r="C35" s="1317">
        <v>1285.1199999999999</v>
      </c>
      <c r="D35" s="1317"/>
      <c r="E35" s="1317"/>
      <c r="F35" s="1317"/>
      <c r="G35" s="1317">
        <v>6893.5290000000005</v>
      </c>
      <c r="H35" s="1317"/>
      <c r="I35" s="1317"/>
      <c r="J35" s="1317"/>
    </row>
    <row r="36" spans="1:10" s="106" customFormat="1" ht="12" customHeight="1">
      <c r="A36" s="1605" t="s">
        <v>488</v>
      </c>
      <c r="B36" s="1319">
        <v>0</v>
      </c>
      <c r="C36" s="1320">
        <v>1821.2139999999999</v>
      </c>
      <c r="D36" s="1320">
        <v>0</v>
      </c>
      <c r="E36" s="1320">
        <v>0</v>
      </c>
      <c r="F36" s="1320">
        <v>0</v>
      </c>
      <c r="G36" s="1320">
        <v>7807.4450000000006</v>
      </c>
      <c r="H36" s="1320">
        <v>0</v>
      </c>
      <c r="I36" s="1320">
        <v>0</v>
      </c>
      <c r="J36" s="1320">
        <v>0</v>
      </c>
    </row>
    <row r="37" spans="1:10" s="108" customFormat="1" ht="5.25" customHeight="1">
      <c r="A37" s="938"/>
      <c r="B37" s="1311"/>
      <c r="C37" s="1311"/>
      <c r="D37" s="1311"/>
      <c r="E37" s="1311"/>
      <c r="F37" s="1311"/>
      <c r="G37" s="1311"/>
      <c r="H37" s="1311"/>
      <c r="I37" s="1311"/>
      <c r="J37" s="1311"/>
    </row>
    <row r="38" spans="1:10" s="108" customFormat="1" ht="12" customHeight="1">
      <c r="A38" s="1586" t="s">
        <v>1258</v>
      </c>
      <c r="B38" s="1259">
        <v>2.3807866563113587</v>
      </c>
      <c r="C38" s="1260">
        <v>0.77212151722066713</v>
      </c>
      <c r="D38" s="1260">
        <v>163.94630763103052</v>
      </c>
      <c r="E38" s="1260">
        <v>1.0365516179265957</v>
      </c>
      <c r="F38" s="1260">
        <v>0.16068069675507224</v>
      </c>
      <c r="G38" s="1260">
        <v>0.63984763218536356</v>
      </c>
      <c r="H38" s="1260">
        <v>36.380076263546215</v>
      </c>
      <c r="I38" s="1260">
        <v>4.3896458527944988</v>
      </c>
      <c r="J38" s="1260">
        <v>5.3688243746084519</v>
      </c>
    </row>
    <row r="39" spans="1:10" s="108" customFormat="1" ht="12" customHeight="1">
      <c r="A39" s="938"/>
      <c r="B39" s="1311"/>
      <c r="C39" s="1311"/>
      <c r="D39" s="1311"/>
      <c r="E39" s="1311"/>
      <c r="F39" s="1311"/>
      <c r="G39" s="1311"/>
      <c r="H39" s="1311"/>
      <c r="I39" s="1311"/>
      <c r="J39" s="1311"/>
    </row>
    <row r="40" spans="1:10" s="108" customFormat="1" ht="12" customHeight="1">
      <c r="A40" s="1309" t="s">
        <v>1259</v>
      </c>
      <c r="B40" s="1600"/>
      <c r="C40" s="1601"/>
      <c r="D40" s="1601"/>
      <c r="E40" s="1601"/>
      <c r="F40" s="1601"/>
      <c r="G40" s="1602"/>
      <c r="H40" s="1602"/>
      <c r="I40" s="1601"/>
      <c r="J40" s="1602"/>
    </row>
    <row r="41" spans="1:10" s="106" customFormat="1" ht="12" customHeight="1">
      <c r="A41" s="1173" t="s">
        <v>1260</v>
      </c>
      <c r="B41" s="1272">
        <v>110.50007839451001</v>
      </c>
      <c r="C41" s="1273">
        <v>30.608154123349998</v>
      </c>
      <c r="D41" s="1273">
        <v>27.447479918989998</v>
      </c>
      <c r="E41" s="1273">
        <v>25.176216616600001</v>
      </c>
      <c r="F41" s="1273">
        <v>24.765079739350004</v>
      </c>
      <c r="G41" s="1273">
        <v>26.122570658729998</v>
      </c>
      <c r="H41" s="1273">
        <v>28.400068277279999</v>
      </c>
      <c r="I41" s="1273">
        <v>26.009815031209996</v>
      </c>
      <c r="J41" s="1273">
        <v>25.173302115609996</v>
      </c>
    </row>
    <row r="42" spans="1:10" s="108" customFormat="1" ht="7.5" customHeight="1">
      <c r="A42" s="938"/>
      <c r="B42" s="1311"/>
      <c r="C42" s="1311"/>
      <c r="D42" s="1311"/>
      <c r="E42" s="1311"/>
      <c r="F42" s="1311"/>
      <c r="G42" s="1311"/>
      <c r="H42" s="1311"/>
      <c r="I42" s="1311"/>
      <c r="J42" s="1311"/>
    </row>
    <row r="43" spans="1:10" s="108" customFormat="1" ht="12.75" customHeight="1">
      <c r="A43" s="1924" t="s">
        <v>1261</v>
      </c>
      <c r="B43" s="1924"/>
      <c r="C43" s="1924"/>
      <c r="D43" s="1924"/>
      <c r="E43" s="1924"/>
      <c r="F43" s="1924"/>
      <c r="G43" s="1924"/>
      <c r="H43" s="1924"/>
      <c r="I43" s="1924"/>
      <c r="J43" s="1924"/>
    </row>
    <row r="44" spans="1:10" s="108" customFormat="1" ht="12.75" customHeight="1">
      <c r="A44" s="1135" t="s">
        <v>1262</v>
      </c>
      <c r="B44" s="1282"/>
      <c r="C44" s="1282"/>
      <c r="D44" s="1282"/>
      <c r="E44" s="1282"/>
      <c r="F44" s="1282"/>
      <c r="G44" s="1282"/>
      <c r="H44" s="1282"/>
      <c r="I44" s="1282"/>
      <c r="J44" s="1282"/>
    </row>
    <row r="45" spans="1:10" s="110" customFormat="1" ht="12.75" customHeight="1">
      <c r="A45" s="619" t="s">
        <v>1263</v>
      </c>
      <c r="B45" s="619"/>
      <c r="C45" s="619"/>
      <c r="D45" s="619"/>
      <c r="E45" s="619"/>
      <c r="F45" s="619"/>
      <c r="G45" s="619"/>
      <c r="H45" s="619"/>
      <c r="I45" s="619"/>
      <c r="J45" s="619"/>
    </row>
    <row r="46" spans="1:10" s="53" customFormat="1"/>
    <row r="47" spans="1:10" s="53" customFormat="1"/>
    <row r="48" spans="1:10" s="53" customFormat="1"/>
    <row r="49" s="53"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2Q23</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59765625" defaultRowHeight="13.8"/>
  <cols>
    <col min="1" max="1" width="7.09765625" customWidth="1"/>
    <col min="2" max="2" width="68.69921875" customWidth="1"/>
    <col min="3" max="3" width="7.097656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4.6">
      <c r="A9" s="1"/>
      <c r="B9" s="190" t="s">
        <v>1264</v>
      </c>
      <c r="C9" s="1"/>
    </row>
    <row r="10" spans="1:3">
      <c r="A10" s="1"/>
      <c r="B10" s="145"/>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2Q23</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373380</xdr:colOff>
                <xdr:row>0</xdr:row>
                <xdr:rowOff>0</xdr:rowOff>
              </to>
            </anchor>
          </controlPr>
        </control>
      </mc:Choice>
      <mc:Fallback>
        <control shapeId="125953"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59765625" defaultRowHeight="13.8"/>
  <cols>
    <col min="1" max="1" width="33.59765625" customWidth="1"/>
    <col min="2" max="8" width="7" customWidth="1"/>
  </cols>
  <sheetData>
    <row r="1" spans="1:8" s="68" customFormat="1" ht="22.5" customHeight="1">
      <c r="A1" s="186"/>
      <c r="B1" s="1125"/>
      <c r="C1" s="1125"/>
      <c r="D1" s="1125"/>
      <c r="E1" s="1125"/>
      <c r="F1" s="1125"/>
      <c r="G1" s="1125"/>
      <c r="H1" s="1125"/>
    </row>
    <row r="2" spans="1:8" s="3" customFormat="1" ht="18.75" customHeight="1">
      <c r="A2" s="971" t="s">
        <v>1265</v>
      </c>
      <c r="B2" s="350"/>
      <c r="C2" s="350"/>
      <c r="D2" s="350"/>
      <c r="E2" s="350"/>
      <c r="F2" s="350"/>
      <c r="G2" s="350"/>
      <c r="H2" s="350"/>
    </row>
    <row r="3" spans="1:8" s="3" customFormat="1" ht="12" customHeight="1">
      <c r="A3" s="350"/>
      <c r="B3" s="350"/>
      <c r="C3" s="350"/>
      <c r="D3" s="350"/>
      <c r="E3" s="350"/>
      <c r="F3" s="350"/>
      <c r="G3" s="350"/>
      <c r="H3" s="350"/>
    </row>
    <row r="4" spans="1:8" s="39" customFormat="1" ht="18" customHeight="1">
      <c r="A4" s="1606" t="s">
        <v>1266</v>
      </c>
      <c r="B4" s="1967" t="s">
        <v>1267</v>
      </c>
      <c r="C4" s="1968"/>
      <c r="D4" s="1968"/>
      <c r="E4" s="1969"/>
      <c r="F4" s="1064"/>
      <c r="G4" s="1064"/>
      <c r="H4" s="1064"/>
    </row>
    <row r="5" spans="1:8" s="39" customFormat="1" ht="18" customHeight="1">
      <c r="A5" s="1321" t="s">
        <v>1268</v>
      </c>
      <c r="B5" s="1970" t="s">
        <v>1269</v>
      </c>
      <c r="C5" s="1971"/>
      <c r="D5" s="1971"/>
      <c r="E5" s="1972"/>
      <c r="F5" s="1064"/>
      <c r="G5" s="1064"/>
      <c r="H5" s="1064"/>
    </row>
    <row r="6" spans="1:8" s="39" customFormat="1" ht="18" customHeight="1">
      <c r="A6" s="1323" t="s">
        <v>1270</v>
      </c>
      <c r="B6" s="1973" t="s">
        <v>1271</v>
      </c>
      <c r="C6" s="1974"/>
      <c r="D6" s="1974"/>
      <c r="E6" s="1975"/>
      <c r="F6" s="1064"/>
      <c r="G6" s="1064"/>
      <c r="H6" s="1064"/>
    </row>
    <row r="7" spans="1:8" s="39" customFormat="1" ht="18" customHeight="1">
      <c r="A7" s="1323" t="s">
        <v>1272</v>
      </c>
      <c r="B7" s="1973" t="s">
        <v>1273</v>
      </c>
      <c r="C7" s="1974"/>
      <c r="D7" s="1974"/>
      <c r="E7" s="1975"/>
      <c r="F7" s="1064"/>
      <c r="G7" s="1064"/>
      <c r="H7" s="1064"/>
    </row>
    <row r="8" spans="1:8" s="39" customFormat="1" ht="18" customHeight="1">
      <c r="A8" s="1323" t="s">
        <v>1274</v>
      </c>
      <c r="B8" s="1976" t="s">
        <v>1275</v>
      </c>
      <c r="C8" s="1977"/>
      <c r="D8" s="1977"/>
      <c r="E8" s="1978"/>
      <c r="F8" s="1064"/>
      <c r="G8" s="1064"/>
      <c r="H8" s="1064"/>
    </row>
    <row r="9" spans="1:8" s="39" customFormat="1" ht="18" customHeight="1">
      <c r="A9" s="1323" t="s">
        <v>1276</v>
      </c>
      <c r="B9" s="1964" t="s">
        <v>1277</v>
      </c>
      <c r="C9" s="1965"/>
      <c r="D9" s="1965"/>
      <c r="E9" s="1966"/>
      <c r="F9" s="1064"/>
      <c r="G9" s="1064"/>
      <c r="H9" s="1064"/>
    </row>
    <row r="10" spans="1:8" s="39" customFormat="1" ht="18" customHeight="1">
      <c r="A10" s="1323" t="s">
        <v>1278</v>
      </c>
      <c r="B10" s="1979">
        <v>106063</v>
      </c>
      <c r="C10" s="1980"/>
      <c r="D10" s="1980"/>
      <c r="E10" s="1981"/>
      <c r="F10" s="1064"/>
      <c r="G10" s="1064"/>
      <c r="H10" s="1064"/>
    </row>
    <row r="11" spans="1:8" s="39" customFormat="1" ht="18" customHeight="1">
      <c r="A11" s="1323" t="s">
        <v>1279</v>
      </c>
      <c r="B11" s="1976" t="s">
        <v>1280</v>
      </c>
      <c r="C11" s="1977"/>
      <c r="D11" s="1977"/>
      <c r="E11" s="1978"/>
      <c r="F11" s="1064"/>
      <c r="G11" s="1064"/>
      <c r="H11" s="1064"/>
    </row>
    <row r="12" spans="1:8" s="39" customFormat="1" ht="18" customHeight="1">
      <c r="A12" s="1321" t="s">
        <v>1281</v>
      </c>
      <c r="B12" s="1970" t="s">
        <v>1282</v>
      </c>
      <c r="C12" s="1971"/>
      <c r="D12" s="1971"/>
      <c r="E12" s="1972"/>
      <c r="F12" s="1064"/>
      <c r="G12" s="1064"/>
      <c r="H12" s="1064"/>
    </row>
    <row r="13" spans="1:8" s="39" customFormat="1" ht="18" customHeight="1">
      <c r="A13" s="1429" t="s">
        <v>1283</v>
      </c>
      <c r="B13" s="1982" t="s">
        <v>1284</v>
      </c>
      <c r="C13" s="1983"/>
      <c r="D13" s="1983"/>
      <c r="E13" s="1984"/>
      <c r="F13" s="1064"/>
      <c r="G13" s="1064"/>
      <c r="H13" s="1064"/>
    </row>
    <row r="14" spans="1:8" s="39" customFormat="1" ht="7.5" customHeight="1">
      <c r="A14" s="1324"/>
      <c r="B14" s="1322"/>
      <c r="C14" s="1064"/>
      <c r="D14" s="1064"/>
      <c r="E14" s="1064"/>
      <c r="F14" s="1064"/>
      <c r="G14" s="1064"/>
      <c r="H14" s="1064"/>
    </row>
    <row r="15" spans="1:8" s="28" customFormat="1" ht="18" customHeight="1">
      <c r="A15" s="1325" t="s">
        <v>1285</v>
      </c>
      <c r="B15" s="1326"/>
      <c r="C15" s="1326"/>
      <c r="D15" s="1326"/>
      <c r="E15" s="1326"/>
      <c r="F15" s="1326"/>
      <c r="G15" s="1326"/>
      <c r="H15" s="1326"/>
    </row>
    <row r="16" spans="1:8" s="79" customFormat="1" ht="22.5" customHeight="1">
      <c r="A16" s="1013"/>
      <c r="B16" s="1014"/>
      <c r="C16" s="859"/>
      <c r="D16" s="859"/>
      <c r="E16" s="859"/>
      <c r="F16" s="859"/>
      <c r="G16" s="859"/>
      <c r="H16" s="859"/>
    </row>
    <row r="17" spans="1:8" s="3" customFormat="1" ht="18.75" customHeight="1">
      <c r="A17" s="971" t="s">
        <v>1286</v>
      </c>
      <c r="B17" s="350"/>
      <c r="C17" s="350"/>
      <c r="D17" s="1714"/>
      <c r="E17" s="350"/>
      <c r="F17" s="350"/>
      <c r="G17" s="350"/>
      <c r="H17" s="350"/>
    </row>
    <row r="18" spans="1:8" s="6" customFormat="1" ht="12" customHeight="1">
      <c r="A18" s="1327"/>
      <c r="B18" s="355"/>
      <c r="C18" s="355"/>
      <c r="D18" s="355"/>
      <c r="E18" s="355"/>
      <c r="F18" s="355"/>
      <c r="G18" s="355"/>
      <c r="H18" s="355"/>
    </row>
    <row r="19" spans="1:8" s="6" customFormat="1" ht="12" customHeight="1">
      <c r="A19" s="1327" t="s">
        <v>1287</v>
      </c>
      <c r="B19" s="355"/>
      <c r="C19" s="355"/>
      <c r="D19" s="355"/>
      <c r="E19" s="355"/>
      <c r="F19" s="355"/>
      <c r="G19" s="355"/>
      <c r="H19" s="355"/>
    </row>
    <row r="20" spans="1:8" s="6" customFormat="1" ht="306.75" customHeight="1">
      <c r="A20" s="1328"/>
      <c r="B20" s="355"/>
      <c r="C20" s="355"/>
      <c r="D20" s="355"/>
      <c r="E20" s="355"/>
      <c r="F20" s="355"/>
      <c r="G20" s="355"/>
      <c r="H20" s="355"/>
    </row>
    <row r="21" spans="1:8" s="28" customFormat="1" ht="18" customHeight="1">
      <c r="A21" s="1325" t="s">
        <v>1288</v>
      </c>
      <c r="B21" s="1326"/>
      <c r="C21" s="1326"/>
      <c r="D21" s="1326"/>
      <c r="E21" s="1326"/>
      <c r="F21" s="1326"/>
      <c r="G21" s="1326"/>
      <c r="H21" s="1326"/>
    </row>
    <row r="22" spans="1:8" s="68" customFormat="1" ht="22.5" customHeight="1">
      <c r="A22" s="187"/>
      <c r="B22" s="991"/>
      <c r="C22" s="991"/>
      <c r="D22" s="991"/>
      <c r="E22" s="991"/>
      <c r="F22" s="991"/>
      <c r="G22" s="991"/>
      <c r="H22" s="991"/>
    </row>
    <row r="23" spans="1:8" s="3" customFormat="1" ht="18.75" customHeight="1">
      <c r="A23" s="971" t="s">
        <v>1289</v>
      </c>
      <c r="B23" s="350"/>
      <c r="C23" s="350"/>
      <c r="D23" s="350"/>
      <c r="E23" s="350"/>
      <c r="F23" s="350"/>
      <c r="G23" s="350"/>
      <c r="H23" s="350"/>
    </row>
    <row r="24" spans="1:8" s="3" customFormat="1" ht="12" customHeight="1">
      <c r="A24" s="971"/>
      <c r="B24" s="350"/>
      <c r="C24" s="350"/>
      <c r="D24" s="350"/>
      <c r="E24" s="350"/>
      <c r="F24" s="350"/>
      <c r="G24" s="350"/>
      <c r="H24" s="350"/>
    </row>
    <row r="25" spans="1:8" s="146" customFormat="1" ht="18" customHeight="1">
      <c r="A25" s="1329" t="s">
        <v>1290</v>
      </c>
      <c r="B25" s="1330"/>
      <c r="C25" s="1330"/>
      <c r="D25" s="1330"/>
      <c r="E25" s="1330"/>
      <c r="F25" s="1330"/>
      <c r="G25" s="1330"/>
      <c r="H25" s="1331" t="s">
        <v>441</v>
      </c>
    </row>
    <row r="26" spans="1:8" s="39" customFormat="1" ht="253.5" customHeight="1">
      <c r="A26" s="1332"/>
      <c r="B26" s="1333"/>
      <c r="C26" s="1064"/>
      <c r="D26" s="1064"/>
      <c r="E26" s="1064"/>
      <c r="F26" s="1064"/>
      <c r="G26" s="1064"/>
      <c r="H26" s="1064"/>
    </row>
    <row r="27" spans="1:8" s="39" customFormat="1" ht="12" customHeight="1">
      <c r="A27" s="1332"/>
      <c r="B27" s="1333"/>
      <c r="C27" s="1064"/>
      <c r="D27" s="1064"/>
      <c r="E27" s="1064"/>
      <c r="F27" s="1064"/>
      <c r="G27" s="1064"/>
      <c r="H27" s="1064"/>
    </row>
    <row r="28" spans="1:8" s="146" customFormat="1" ht="12" customHeight="1">
      <c r="A28" s="1330"/>
      <c r="B28" s="1330"/>
      <c r="C28" s="1330"/>
      <c r="D28" s="1330"/>
      <c r="E28" s="1330"/>
      <c r="F28" s="1330"/>
      <c r="G28" s="1330"/>
      <c r="H28" s="1330"/>
    </row>
    <row r="29" spans="1:8" s="28" customFormat="1" ht="18" customHeight="1">
      <c r="A29" s="1325" t="s">
        <v>1291</v>
      </c>
      <c r="B29" s="1326"/>
      <c r="C29" s="1326"/>
      <c r="D29" s="1326"/>
      <c r="E29" s="1326"/>
      <c r="F29" s="1326"/>
      <c r="G29" s="1326"/>
      <c r="H29" s="1326"/>
    </row>
    <row r="30" spans="1:8" s="79" customFormat="1" ht="22.5" customHeight="1">
      <c r="A30" s="1334"/>
      <c r="B30" s="1335"/>
      <c r="C30" s="859"/>
      <c r="D30" s="859"/>
      <c r="E30" s="859"/>
      <c r="F30" s="859"/>
      <c r="G30" s="859"/>
      <c r="H30" s="859"/>
    </row>
    <row r="31" spans="1:8" s="3" customFormat="1" ht="18.75" customHeight="1">
      <c r="A31" s="971" t="s">
        <v>1292</v>
      </c>
      <c r="B31" s="350"/>
      <c r="C31" s="350"/>
      <c r="D31" s="350"/>
      <c r="E31" s="350"/>
      <c r="F31" s="350"/>
      <c r="G31" s="350"/>
      <c r="H31" s="350"/>
    </row>
    <row r="32" spans="1:8" s="6" customFormat="1" ht="12" customHeight="1">
      <c r="A32" s="355"/>
      <c r="B32" s="355"/>
      <c r="C32" s="355"/>
      <c r="D32" s="355"/>
      <c r="E32" s="355"/>
      <c r="F32" s="355"/>
      <c r="G32" s="355"/>
      <c r="H32" s="355"/>
    </row>
    <row r="33" spans="1:8" s="62" customFormat="1" ht="13.5" customHeight="1">
      <c r="A33" s="188" t="s">
        <v>441</v>
      </c>
      <c r="B33" s="1336"/>
      <c r="C33" s="1589">
        <v>2021</v>
      </c>
      <c r="D33" s="1589" t="s">
        <v>270</v>
      </c>
      <c r="E33" s="1589" t="s">
        <v>1293</v>
      </c>
      <c r="F33" s="1589" t="s">
        <v>1294</v>
      </c>
      <c r="G33" s="1589" t="s">
        <v>1295</v>
      </c>
      <c r="H33" s="1589" t="s">
        <v>1296</v>
      </c>
    </row>
    <row r="34" spans="1:8" s="71" customFormat="1" ht="12" customHeight="1">
      <c r="A34" s="737" t="s">
        <v>1297</v>
      </c>
      <c r="B34" s="1607"/>
      <c r="C34" s="1501">
        <v>2.3684690970026145</v>
      </c>
      <c r="D34" s="1501">
        <v>3.2713888691522706</v>
      </c>
      <c r="E34" s="1501">
        <v>-0.67385220101956489</v>
      </c>
      <c r="F34" s="1501">
        <v>0.1585090584060288</v>
      </c>
      <c r="G34" s="1501">
        <v>0.59060792001560558</v>
      </c>
      <c r="H34" s="1501">
        <v>0.80398432359381056</v>
      </c>
    </row>
    <row r="35" spans="1:8" s="71" customFormat="1" ht="12" customHeight="1">
      <c r="A35" s="718" t="s">
        <v>1298</v>
      </c>
      <c r="B35" s="1337"/>
      <c r="C35" s="813">
        <v>0.54522811295780715</v>
      </c>
      <c r="D35" s="813">
        <v>1.603048154671376</v>
      </c>
      <c r="E35" s="813">
        <v>-9.0849591936418422E-2</v>
      </c>
      <c r="F35" s="813">
        <v>-4.0147767411925238E-2</v>
      </c>
      <c r="G35" s="813">
        <v>8.0825149207714275E-2</v>
      </c>
      <c r="H35" s="813">
        <v>0.17792607846986835</v>
      </c>
    </row>
    <row r="36" spans="1:8" s="71" customFormat="1" ht="12" customHeight="1">
      <c r="A36" s="718" t="s">
        <v>1299</v>
      </c>
      <c r="B36" s="1337"/>
      <c r="C36" s="813">
        <v>7.7819869985064127E-2</v>
      </c>
      <c r="D36" s="813">
        <v>1.2770548610857357E-2</v>
      </c>
      <c r="E36" s="813">
        <v>4.1548635740555451E-2</v>
      </c>
      <c r="F36" s="813">
        <v>0.3012586357323469</v>
      </c>
      <c r="G36" s="813">
        <v>-3.8538429248165418E-2</v>
      </c>
      <c r="H36" s="813">
        <v>-5.1499112735021724E-3</v>
      </c>
    </row>
    <row r="37" spans="1:8" s="71" customFormat="1" ht="12" customHeight="1">
      <c r="A37" s="718" t="s">
        <v>1300</v>
      </c>
      <c r="B37" s="1337"/>
      <c r="C37" s="813">
        <v>1.1586912438790613</v>
      </c>
      <c r="D37" s="813">
        <v>9.0458052660358806E-2</v>
      </c>
      <c r="E37" s="813">
        <v>0.72340408208372586</v>
      </c>
      <c r="F37" s="813">
        <v>0.46034177122013586</v>
      </c>
      <c r="G37" s="813">
        <v>0.45589135671647124</v>
      </c>
      <c r="H37" s="813">
        <v>0.44214964649391547</v>
      </c>
    </row>
    <row r="38" spans="1:8" s="71" customFormat="1" ht="12" customHeight="1">
      <c r="A38" s="718" t="s">
        <v>1301</v>
      </c>
      <c r="B38" s="1337"/>
      <c r="C38" s="813">
        <v>1.4144177039389176</v>
      </c>
      <c r="D38" s="813">
        <v>2.6818465086478209</v>
      </c>
      <c r="E38" s="813">
        <v>0.59927647407996176</v>
      </c>
      <c r="F38" s="813">
        <v>0.28556523753241342</v>
      </c>
      <c r="G38" s="813">
        <v>0.55634909453441062</v>
      </c>
      <c r="H38" s="813">
        <v>0.53745197468294437</v>
      </c>
    </row>
    <row r="39" spans="1:8" s="71" customFormat="1" ht="12" customHeight="1">
      <c r="A39" s="718" t="s">
        <v>1302</v>
      </c>
      <c r="B39" s="1337"/>
      <c r="C39" s="813">
        <v>0.94404272105472498</v>
      </c>
      <c r="D39" s="813">
        <v>4.0311739107707991</v>
      </c>
      <c r="E39" s="813">
        <v>1.3196954167742825</v>
      </c>
      <c r="F39" s="813">
        <v>0.19072326412976431</v>
      </c>
      <c r="G39" s="813">
        <v>0.42386490150224004</v>
      </c>
      <c r="H39" s="813">
        <v>0.7062225014930853</v>
      </c>
    </row>
    <row r="40" spans="1:8" s="71" customFormat="1" ht="12" customHeight="1">
      <c r="A40" s="718" t="s">
        <v>1303</v>
      </c>
      <c r="B40" s="1338"/>
      <c r="C40" s="1154">
        <v>-0.46352866001160614</v>
      </c>
      <c r="D40" s="1154">
        <v>0.20348366793944384</v>
      </c>
      <c r="E40" s="1154">
        <v>1.7585289138726066</v>
      </c>
      <c r="F40" s="1154">
        <v>0</v>
      </c>
      <c r="G40" s="1154">
        <v>0</v>
      </c>
      <c r="H40" s="1154">
        <v>0</v>
      </c>
    </row>
    <row r="41" spans="1:8" s="71" customFormat="1" ht="12" customHeight="1">
      <c r="A41" s="1485" t="s">
        <v>1304</v>
      </c>
      <c r="B41" s="1692"/>
      <c r="C41" s="1339">
        <v>4.1570546466971336</v>
      </c>
      <c r="D41" s="1339">
        <v>3.8318218909113284</v>
      </c>
      <c r="E41" s="1339">
        <v>1.0383608960465835</v>
      </c>
      <c r="F41" s="1339">
        <v>0.9748036713492354</v>
      </c>
      <c r="G41" s="1339">
        <v>1.2212701897237963</v>
      </c>
      <c r="H41" s="1339">
        <v>1.2501396104739513</v>
      </c>
    </row>
    <row r="42" spans="1:8" s="39" customFormat="1" ht="7.5" customHeight="1">
      <c r="A42" s="1340"/>
      <c r="B42" s="1341"/>
      <c r="C42" s="1064"/>
      <c r="D42" s="1064"/>
      <c r="E42" s="1064"/>
      <c r="F42" s="1064"/>
      <c r="G42" s="1064"/>
      <c r="H42" s="1064"/>
    </row>
    <row r="43" spans="1:8" s="28" customFormat="1" ht="18" customHeight="1">
      <c r="A43" s="1325" t="s">
        <v>1305</v>
      </c>
      <c r="B43" s="1342"/>
      <c r="C43" s="1342"/>
      <c r="D43" s="1342"/>
      <c r="E43" s="1342"/>
      <c r="F43" s="1342"/>
      <c r="G43" s="1342"/>
      <c r="H43" s="1342"/>
    </row>
    <row r="44" spans="1:8" s="68" customFormat="1" ht="22.5" customHeight="1">
      <c r="A44" s="187"/>
      <c r="B44" s="991"/>
      <c r="C44" s="991"/>
      <c r="D44" s="991"/>
      <c r="E44" s="991"/>
      <c r="F44" s="991"/>
      <c r="G44" s="991"/>
      <c r="H44" s="991"/>
    </row>
    <row r="45" spans="1:8" s="3" customFormat="1" ht="18.75" customHeight="1">
      <c r="A45" s="971" t="s">
        <v>1306</v>
      </c>
      <c r="B45" s="1343"/>
      <c r="C45" s="971" t="s">
        <v>1307</v>
      </c>
      <c r="D45" s="350"/>
      <c r="E45" s="350"/>
      <c r="F45" s="350"/>
      <c r="G45" s="350"/>
      <c r="H45" s="350"/>
    </row>
    <row r="46" spans="1:8" s="3" customFormat="1" ht="12" customHeight="1">
      <c r="A46" s="350"/>
      <c r="B46" s="350"/>
      <c r="C46" s="350"/>
      <c r="D46" s="350"/>
      <c r="E46" s="350"/>
      <c r="F46" s="350"/>
      <c r="G46" s="350"/>
      <c r="H46" s="350"/>
    </row>
    <row r="47" spans="1:8" s="39" customFormat="1" ht="220.5" customHeight="1">
      <c r="A47" s="1332"/>
      <c r="B47" s="1333"/>
      <c r="C47" s="1064"/>
      <c r="D47" s="1064"/>
      <c r="E47" s="1064"/>
      <c r="F47" s="1064"/>
      <c r="G47" s="1064"/>
      <c r="H47" s="1064"/>
    </row>
    <row r="48" spans="1:8" s="28" customFormat="1" ht="14.25" customHeight="1">
      <c r="A48" s="1985" t="s">
        <v>1308</v>
      </c>
      <c r="B48" s="1986"/>
      <c r="C48" s="1326"/>
      <c r="D48" s="1326"/>
      <c r="E48" s="1326"/>
      <c r="F48" s="1326"/>
      <c r="G48" s="1326"/>
      <c r="H48" s="1326"/>
    </row>
    <row r="49" spans="1:8" s="68" customFormat="1" ht="22.5" customHeight="1">
      <c r="A49" s="189"/>
      <c r="B49" s="1169"/>
      <c r="C49" s="1169"/>
      <c r="D49" s="1169"/>
      <c r="E49" s="1169"/>
      <c r="F49" s="1169"/>
      <c r="G49" s="1169"/>
      <c r="H49" s="1169"/>
    </row>
    <row r="50" spans="1:8" s="3" customFormat="1" ht="18.75" customHeight="1">
      <c r="A50" s="971" t="s">
        <v>1309</v>
      </c>
      <c r="B50" s="350"/>
      <c r="C50" s="350"/>
      <c r="D50" s="350"/>
      <c r="E50" s="350"/>
      <c r="F50" s="350"/>
      <c r="G50" s="350"/>
      <c r="H50" s="350"/>
    </row>
    <row r="51" spans="1:8" s="6" customFormat="1" ht="12" customHeight="1">
      <c r="A51" s="355"/>
      <c r="B51" s="355"/>
      <c r="C51" s="355"/>
      <c r="D51" s="355"/>
      <c r="E51" s="355"/>
      <c r="F51" s="355"/>
      <c r="G51" s="355"/>
      <c r="H51" s="355"/>
    </row>
    <row r="52" spans="1:8" s="62" customFormat="1" ht="13.5" customHeight="1">
      <c r="A52" s="188" t="s">
        <v>441</v>
      </c>
      <c r="B52" s="1336"/>
      <c r="C52" s="1589" t="s">
        <v>271</v>
      </c>
      <c r="D52" s="1589" t="s">
        <v>270</v>
      </c>
      <c r="E52" s="1589" t="s">
        <v>1293</v>
      </c>
      <c r="F52" s="1589" t="s">
        <v>1294</v>
      </c>
      <c r="G52" s="1589" t="s">
        <v>1295</v>
      </c>
      <c r="H52" s="1589" t="s">
        <v>1296</v>
      </c>
    </row>
    <row r="53" spans="1:8" s="71" customFormat="1" ht="12" customHeight="1">
      <c r="A53" s="737" t="s">
        <v>1310</v>
      </c>
      <c r="B53" s="1607"/>
      <c r="C53" s="1501"/>
      <c r="D53" s="1501"/>
      <c r="E53" s="1501"/>
      <c r="F53" s="1501"/>
      <c r="G53" s="1501"/>
      <c r="H53" s="1501"/>
    </row>
    <row r="54" spans="1:8" s="71" customFormat="1" ht="12" customHeight="1">
      <c r="A54" s="1344" t="s">
        <v>1311</v>
      </c>
      <c r="B54" s="1337"/>
      <c r="C54" s="813">
        <v>4.1570546466971336</v>
      </c>
      <c r="D54" s="813">
        <v>3.8318218909113284</v>
      </c>
      <c r="E54" s="813">
        <v>1.0383608960465835</v>
      </c>
      <c r="F54" s="813">
        <v>0.9748036713492354</v>
      </c>
      <c r="G54" s="813">
        <v>1.2212701897237963</v>
      </c>
      <c r="H54" s="813">
        <v>1.2501396104739513</v>
      </c>
    </row>
    <row r="55" spans="1:8" s="71" customFormat="1" ht="12" customHeight="1">
      <c r="A55" s="1344" t="s">
        <v>1312</v>
      </c>
      <c r="B55" s="1337"/>
      <c r="C55" s="813">
        <v>3.8983699616504026</v>
      </c>
      <c r="D55" s="813">
        <v>3.2805879016382562</v>
      </c>
      <c r="E55" s="813">
        <v>0.95378495781672257</v>
      </c>
      <c r="F55" s="813">
        <v>1.031605024594711</v>
      </c>
      <c r="G55" s="813">
        <v>1.21816337083132</v>
      </c>
      <c r="H55" s="813">
        <v>1.1041376152161888</v>
      </c>
    </row>
    <row r="56" spans="1:8" s="71" customFormat="1" ht="12" customHeight="1">
      <c r="A56" s="718" t="s">
        <v>1313</v>
      </c>
      <c r="B56" s="1337"/>
      <c r="C56" s="813">
        <v>4.4278614904445135</v>
      </c>
      <c r="D56" s="813">
        <v>6.8311868412725119</v>
      </c>
      <c r="E56" s="813">
        <v>-0.81609399748224121</v>
      </c>
      <c r="F56" s="813">
        <v>0.20270908974391944</v>
      </c>
      <c r="G56" s="813">
        <v>0.81228953938421</v>
      </c>
      <c r="H56" s="813">
        <v>1.1502653043252309</v>
      </c>
    </row>
    <row r="57" spans="1:8" s="71" customFormat="1" ht="12" customHeight="1">
      <c r="A57" s="718" t="s">
        <v>1314</v>
      </c>
      <c r="B57" s="1337"/>
      <c r="C57" s="813">
        <v>-0.82970338104128416</v>
      </c>
      <c r="D57" s="813">
        <v>4.4348558220621612</v>
      </c>
      <c r="E57" s="813">
        <v>-0.83099806515370744</v>
      </c>
      <c r="F57" s="813">
        <v>1.7645328668082243</v>
      </c>
      <c r="G57" s="813">
        <v>1.9162165976741079</v>
      </c>
      <c r="H57" s="813">
        <v>2.2250693624716433</v>
      </c>
    </row>
    <row r="58" spans="1:8" s="71" customFormat="1" ht="12" customHeight="1">
      <c r="A58" s="718" t="s">
        <v>1315</v>
      </c>
      <c r="B58" s="1337"/>
      <c r="C58" s="813">
        <v>3.4759358288769988</v>
      </c>
      <c r="D58" s="813">
        <v>5.7708871662360224</v>
      </c>
      <c r="E58" s="813">
        <v>4.9674267100977261</v>
      </c>
      <c r="F58" s="813">
        <v>2.7928626842513609</v>
      </c>
      <c r="G58" s="813">
        <v>2.8679245283018844</v>
      </c>
      <c r="H58" s="813">
        <v>2.861335289801886</v>
      </c>
    </row>
    <row r="59" spans="1:8" s="71" customFormat="1" ht="12" customHeight="1">
      <c r="A59" s="718" t="s">
        <v>1316</v>
      </c>
      <c r="B59" s="1337"/>
      <c r="C59" s="813">
        <v>13.244953394988826</v>
      </c>
      <c r="D59" s="813">
        <v>3.5478582442894258</v>
      </c>
      <c r="E59" s="813">
        <v>1.8410708163252545</v>
      </c>
      <c r="F59" s="813">
        <v>3.945200914816009</v>
      </c>
      <c r="G59" s="813">
        <v>6.1492326613856072</v>
      </c>
      <c r="H59" s="813">
        <v>7.4736455739673495</v>
      </c>
    </row>
    <row r="60" spans="1:8" s="71" customFormat="1" ht="12" customHeight="1">
      <c r="A60" s="721" t="s">
        <v>1317</v>
      </c>
      <c r="B60" s="1345"/>
      <c r="C60" s="815">
        <v>4.4099913867355722</v>
      </c>
      <c r="D60" s="815">
        <v>3.2521015538761993</v>
      </c>
      <c r="E60" s="815">
        <v>3.7631539939199592</v>
      </c>
      <c r="F60" s="815">
        <v>3.9412991821527266</v>
      </c>
      <c r="G60" s="815">
        <v>4.0744220277446459</v>
      </c>
      <c r="H60" s="815">
        <v>4.1317348179220934</v>
      </c>
    </row>
    <row r="61" spans="1:8" s="39" customFormat="1" ht="7.5" customHeight="1">
      <c r="A61" s="1324"/>
      <c r="B61" s="1322"/>
      <c r="C61" s="1064"/>
      <c r="D61" s="1064"/>
      <c r="E61" s="1064"/>
      <c r="F61" s="1064"/>
      <c r="G61" s="1064"/>
      <c r="H61" s="1064"/>
    </row>
    <row r="62" spans="1:8" s="28" customFormat="1" ht="12.75" customHeight="1">
      <c r="A62" s="1325" t="s">
        <v>1318</v>
      </c>
      <c r="B62" s="1326"/>
      <c r="C62" s="1326"/>
      <c r="D62" s="1326"/>
      <c r="E62" s="1326"/>
      <c r="F62" s="1326"/>
      <c r="G62" s="1326"/>
      <c r="H62" s="1326"/>
    </row>
    <row r="63" spans="1:8" s="39" customFormat="1" ht="7.5" customHeight="1">
      <c r="A63" s="1324"/>
      <c r="B63" s="1322"/>
      <c r="C63" s="1064"/>
      <c r="D63" s="1064"/>
      <c r="E63" s="1064"/>
      <c r="F63" s="1064"/>
      <c r="G63" s="1064"/>
      <c r="H63" s="1064"/>
    </row>
    <row r="64" spans="1:8" s="28" customFormat="1" ht="18" customHeight="1">
      <c r="A64" s="1325" t="s">
        <v>1305</v>
      </c>
      <c r="B64" s="1326"/>
      <c r="C64" s="1326"/>
      <c r="D64" s="1326"/>
      <c r="E64" s="1326"/>
      <c r="F64" s="1326"/>
      <c r="G64" s="1326"/>
      <c r="H64" s="1326"/>
    </row>
    <row r="65" spans="1:8" s="68" customFormat="1" ht="22.5" customHeight="1">
      <c r="A65" s="1712"/>
      <c r="B65" s="991"/>
      <c r="C65" s="991"/>
      <c r="D65" s="991"/>
      <c r="E65" s="991"/>
      <c r="F65" s="991"/>
      <c r="G65" s="991"/>
      <c r="H65" s="991"/>
    </row>
    <row r="66" spans="1:8" s="3" customFormat="1" ht="18.75" customHeight="1">
      <c r="A66" s="971" t="s">
        <v>1319</v>
      </c>
      <c r="B66" s="350"/>
      <c r="C66" s="350"/>
      <c r="D66" s="350"/>
      <c r="E66" s="350"/>
      <c r="F66" s="350"/>
      <c r="G66" s="350"/>
      <c r="H66" s="350"/>
    </row>
    <row r="67" spans="1:8" s="6" customFormat="1" ht="12" customHeight="1">
      <c r="A67" s="355"/>
      <c r="B67" s="355"/>
      <c r="C67" s="355"/>
      <c r="D67" s="355"/>
      <c r="E67" s="355"/>
      <c r="F67" s="355"/>
      <c r="G67" s="355"/>
      <c r="H67" s="355"/>
    </row>
    <row r="68" spans="1:8" s="6" customFormat="1" ht="12" customHeight="1">
      <c r="A68" s="1327" t="s">
        <v>1320</v>
      </c>
      <c r="B68" s="355"/>
      <c r="C68" s="355"/>
      <c r="D68" s="355"/>
      <c r="E68" s="355"/>
      <c r="F68" s="355"/>
      <c r="G68" s="355"/>
      <c r="H68" s="355"/>
    </row>
    <row r="69" spans="1:8" s="39" customFormat="1" ht="266.85000000000002" customHeight="1">
      <c r="A69" s="1332"/>
      <c r="B69" s="1064"/>
      <c r="C69" s="1064"/>
      <c r="D69" s="1064"/>
      <c r="E69" s="1064"/>
      <c r="F69" s="1064"/>
      <c r="G69" s="1064"/>
      <c r="H69" s="1064"/>
    </row>
    <row r="70" spans="1:8" s="28" customFormat="1" ht="18" customHeight="1">
      <c r="A70" s="1325" t="s">
        <v>1291</v>
      </c>
      <c r="B70" s="1326"/>
      <c r="C70" s="1326"/>
      <c r="D70" s="1326"/>
      <c r="E70" s="1326"/>
      <c r="F70" s="1326"/>
      <c r="G70" s="1326"/>
      <c r="H70" s="1326"/>
    </row>
    <row r="71" spans="1:8" s="68" customFormat="1" ht="22.5" customHeight="1">
      <c r="A71" s="1713"/>
      <c r="B71" s="1169"/>
      <c r="C71" s="1169"/>
      <c r="D71" s="1169"/>
      <c r="E71" s="1169"/>
      <c r="F71" s="1169"/>
      <c r="G71" s="1169"/>
      <c r="H71" s="1169"/>
    </row>
    <row r="72" spans="1:8" s="3" customFormat="1" ht="18.75" customHeight="1">
      <c r="A72" s="971" t="s">
        <v>1321</v>
      </c>
      <c r="B72" s="350"/>
      <c r="C72" s="350"/>
      <c r="D72" s="350"/>
      <c r="E72" s="350"/>
      <c r="F72" s="350"/>
      <c r="G72" s="350"/>
      <c r="H72" s="350"/>
    </row>
    <row r="73" spans="1:8" s="6" customFormat="1" ht="12" customHeight="1">
      <c r="A73" s="355"/>
      <c r="B73" s="355"/>
      <c r="C73" s="355"/>
      <c r="D73" s="355"/>
      <c r="E73" s="355"/>
      <c r="F73" s="355"/>
      <c r="G73" s="355"/>
      <c r="H73" s="355"/>
    </row>
    <row r="74" spans="1:8" s="6" customFormat="1" ht="12" customHeight="1">
      <c r="A74" s="1327" t="s">
        <v>1322</v>
      </c>
      <c r="B74" s="355"/>
      <c r="C74" s="355"/>
      <c r="D74" s="355"/>
      <c r="E74" s="355"/>
      <c r="F74" s="355"/>
      <c r="G74" s="355"/>
      <c r="H74" s="355"/>
    </row>
    <row r="75" spans="1:8" s="39" customFormat="1" ht="260.25" customHeight="1">
      <c r="A75" s="1332"/>
      <c r="B75" s="1064"/>
      <c r="C75" s="1064"/>
      <c r="D75" s="1064"/>
      <c r="E75" s="1064"/>
      <c r="F75" s="1064"/>
      <c r="G75" s="1064"/>
      <c r="H75" s="1064"/>
    </row>
    <row r="76" spans="1:8" s="28" customFormat="1" ht="18" customHeight="1">
      <c r="A76" s="1325" t="s">
        <v>1291</v>
      </c>
      <c r="B76" s="1326"/>
      <c r="C76" s="1326"/>
      <c r="D76" s="1326"/>
      <c r="E76" s="1326"/>
      <c r="F76" s="1326"/>
      <c r="G76" s="1326"/>
      <c r="H76" s="1326"/>
    </row>
    <row r="77" spans="1:8" s="68" customFormat="1" ht="22.5" customHeight="1">
      <c r="A77" s="1712"/>
      <c r="B77" s="991"/>
      <c r="C77" s="991"/>
      <c r="D77" s="991"/>
      <c r="E77" s="991"/>
      <c r="F77" s="991"/>
      <c r="G77" s="991"/>
      <c r="H77" s="991"/>
    </row>
    <row r="78" spans="1:8" s="3" customFormat="1" ht="18.75" customHeight="1">
      <c r="A78" s="971" t="s">
        <v>1323</v>
      </c>
      <c r="B78" s="350"/>
      <c r="C78" s="350"/>
      <c r="D78" s="350"/>
      <c r="E78" s="350"/>
      <c r="F78" s="350"/>
      <c r="G78" s="350"/>
      <c r="H78" s="350"/>
    </row>
    <row r="79" spans="1:8" s="6" customFormat="1" ht="12" customHeight="1">
      <c r="A79" s="355"/>
      <c r="B79" s="355"/>
      <c r="C79" s="355"/>
      <c r="D79" s="355"/>
      <c r="E79" s="355"/>
      <c r="F79" s="355"/>
      <c r="G79" s="355"/>
      <c r="H79" s="355"/>
    </row>
    <row r="80" spans="1:8" s="6" customFormat="1" ht="12" customHeight="1">
      <c r="A80" s="1168" t="s">
        <v>1324</v>
      </c>
      <c r="B80" s="355"/>
      <c r="C80" s="355"/>
      <c r="D80" s="355"/>
      <c r="E80" s="355"/>
      <c r="F80" s="355"/>
      <c r="G80" s="355"/>
      <c r="H80" s="355"/>
    </row>
    <row r="81" spans="1:8" s="39" customFormat="1" ht="266.85000000000002" customHeight="1">
      <c r="A81" s="1332"/>
      <c r="B81" s="1064"/>
      <c r="C81" s="1064"/>
      <c r="D81" s="1064"/>
      <c r="E81" s="1064"/>
      <c r="F81" s="1064"/>
      <c r="G81" s="1064"/>
      <c r="H81" s="1064"/>
    </row>
    <row r="82" spans="1:8" s="28" customFormat="1" ht="18" customHeight="1">
      <c r="A82" s="1325" t="s">
        <v>1325</v>
      </c>
      <c r="B82" s="1326"/>
      <c r="C82" s="1326"/>
      <c r="D82" s="1326"/>
      <c r="E82" s="1326"/>
      <c r="F82" s="1326"/>
      <c r="G82" s="1326"/>
      <c r="H82" s="1326"/>
    </row>
    <row r="83" spans="1:8" s="68" customFormat="1" ht="22.5" customHeight="1">
      <c r="A83" s="1713"/>
      <c r="B83" s="1169"/>
      <c r="C83" s="1169"/>
      <c r="D83" s="1169"/>
      <c r="E83" s="1169"/>
      <c r="F83" s="1169"/>
      <c r="G83" s="1169"/>
      <c r="H83" s="1169"/>
    </row>
    <row r="84" spans="1:8" s="3" customFormat="1" ht="18.75" customHeight="1">
      <c r="A84" s="971" t="s">
        <v>1326</v>
      </c>
      <c r="B84" s="350"/>
      <c r="C84" s="350"/>
      <c r="D84" s="350"/>
      <c r="E84" s="350"/>
      <c r="F84" s="350"/>
      <c r="G84" s="350"/>
      <c r="H84" s="350"/>
    </row>
    <row r="85" spans="1:8" s="104" customFormat="1" ht="12" customHeight="1">
      <c r="A85" s="1168"/>
      <c r="B85" s="1168"/>
      <c r="C85" s="1168"/>
      <c r="D85" s="1168"/>
      <c r="E85" s="1168"/>
      <c r="F85" s="1168"/>
      <c r="G85" s="1168"/>
      <c r="H85" s="1168"/>
    </row>
    <row r="86" spans="1:8" s="6" customFormat="1" ht="12" customHeight="1">
      <c r="A86" s="1168" t="s">
        <v>1327</v>
      </c>
      <c r="B86" s="355"/>
      <c r="C86" s="355"/>
      <c r="D86" s="355"/>
      <c r="E86" s="355"/>
      <c r="F86" s="355"/>
      <c r="G86" s="1168"/>
      <c r="H86" s="1331" t="s">
        <v>441</v>
      </c>
    </row>
    <row r="87" spans="1:8" s="104" customFormat="1" ht="261.60000000000002" customHeight="1">
      <c r="A87" s="1168"/>
      <c r="B87" s="1168"/>
      <c r="C87" s="1168"/>
      <c r="D87" s="1168"/>
      <c r="E87" s="1168"/>
      <c r="F87" s="1168"/>
      <c r="G87" s="1168"/>
      <c r="H87" s="1168"/>
    </row>
    <row r="88" spans="1:8" s="28" customFormat="1" ht="12.75" customHeight="1">
      <c r="A88" s="1325" t="s">
        <v>1328</v>
      </c>
      <c r="B88" s="1326"/>
      <c r="C88" s="1326"/>
      <c r="D88" s="1326"/>
      <c r="E88" s="1326"/>
      <c r="F88" s="1326"/>
      <c r="G88" s="1326"/>
      <c r="H88" s="1326"/>
    </row>
    <row r="89" spans="1:8" s="28" customFormat="1" ht="12.75" customHeight="1">
      <c r="A89" s="1325" t="s">
        <v>1329</v>
      </c>
      <c r="B89" s="1326"/>
      <c r="C89" s="1326"/>
      <c r="D89" s="1326"/>
      <c r="E89" s="1326"/>
      <c r="F89" s="1326"/>
      <c r="G89" s="1326"/>
      <c r="H89" s="1326"/>
    </row>
    <row r="90" spans="1:8" s="39" customFormat="1" ht="7.5" customHeight="1">
      <c r="A90" s="1332"/>
      <c r="B90" s="1333"/>
      <c r="C90" s="1064"/>
      <c r="D90" s="1064"/>
      <c r="E90" s="1064"/>
      <c r="F90" s="1064"/>
      <c r="G90" s="1064"/>
      <c r="H90" s="1064"/>
    </row>
    <row r="91" spans="1:8" s="28" customFormat="1" ht="18" customHeight="1">
      <c r="A91" s="1325" t="s">
        <v>1330</v>
      </c>
      <c r="B91" s="1326"/>
      <c r="C91" s="1326"/>
      <c r="D91" s="1326"/>
      <c r="E91" s="1326"/>
      <c r="F91" s="1326"/>
      <c r="G91" s="1326"/>
      <c r="H91" s="1326"/>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2Q23</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E8C-A8E0-4A65-8B38-BF03BEF4288B}">
  <sheetPr codeName="Ark27">
    <tabColor theme="5"/>
    <pageSetUpPr fitToPage="1"/>
  </sheetPr>
  <dimension ref="A1:C12"/>
  <sheetViews>
    <sheetView showGridLines="0" zoomScale="150" zoomScaleNormal="150" workbookViewId="0"/>
  </sheetViews>
  <sheetFormatPr baseColWidth="10" defaultColWidth="8.59765625" defaultRowHeight="13.8"/>
  <cols>
    <col min="1" max="1" width="7.09765625" customWidth="1"/>
    <col min="2" max="2" width="68.69921875" customWidth="1"/>
    <col min="3" max="3" width="7.097656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B8" s="16"/>
    </row>
    <row r="9" spans="1:3" ht="24.6">
      <c r="B9" s="185" t="s">
        <v>207</v>
      </c>
    </row>
    <row r="10" spans="1:3">
      <c r="B10" s="147"/>
    </row>
    <row r="11" spans="1:3" s="18" customFormat="1" ht="11.1" customHeight="1">
      <c r="A11" s="378"/>
      <c r="B11" s="1346" t="s">
        <v>1331</v>
      </c>
      <c r="C11" s="17"/>
    </row>
    <row r="12" spans="1:3">
      <c r="B12" s="148"/>
    </row>
  </sheetData>
  <pageMargins left="0.86614173228346458" right="0.86614173228346458" top="0.6692913385826772" bottom="0.39370078740157483" header="0.51181102362204722" footer="0"/>
  <pageSetup paperSize="9" scale="92" fitToHeight="0" orientation="portrait" r:id="rId1"/>
  <headerFooter scaleWithDoc="0">
    <oddHeader>&amp;R&amp;8APPENDIX&amp;L&amp;"Arial"&amp;8FACTBOOK DNB – 2Q23</oddHeader>
  </headerFooter>
  <drawing r:id="rId2"/>
  <legacyDrawing r:id="rId3"/>
  <controls>
    <mc:AlternateContent xmlns:mc="http://schemas.openxmlformats.org/markup-compatibility/2006">
      <mc:Choice Requires="x14">
        <control shapeId="126977" r:id="rId4" name="CustomMemberDispatchertb1">
          <controlPr defaultSize="0" autoLine="0" autoPict="0" r:id="rId5">
            <anchor moveWithCells="1" sizeWithCells="1">
              <from>
                <xdr:col>0</xdr:col>
                <xdr:colOff>0</xdr:colOff>
                <xdr:row>0</xdr:row>
                <xdr:rowOff>0</xdr:rowOff>
              </from>
              <to>
                <xdr:col>1</xdr:col>
                <xdr:colOff>373380</xdr:colOff>
                <xdr:row>0</xdr:row>
                <xdr:rowOff>0</xdr:rowOff>
              </to>
            </anchor>
          </controlPr>
        </control>
      </mc:Choice>
      <mc:Fallback>
        <control shapeId="126977"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77E83-70C3-48BD-8C94-B822A80BE511}">
  <sheetPr codeName="Ark32">
    <pageSetUpPr fitToPage="1"/>
  </sheetPr>
  <dimension ref="A1:D7"/>
  <sheetViews>
    <sheetView showGridLines="0" zoomScale="150" zoomScaleNormal="150" workbookViewId="0"/>
  </sheetViews>
  <sheetFormatPr baseColWidth="10" defaultColWidth="8.59765625" defaultRowHeight="13.8"/>
  <cols>
    <col min="1" max="1" width="6.59765625" customWidth="1"/>
    <col min="2" max="2" width="76.09765625" customWidth="1"/>
  </cols>
  <sheetData>
    <row r="1" spans="1:4" s="9" customFormat="1" ht="22.5" customHeight="1">
      <c r="A1" s="361"/>
      <c r="B1" s="362"/>
      <c r="C1" s="363"/>
    </row>
    <row r="2" spans="1:4" s="10" customFormat="1" ht="21">
      <c r="A2" s="333" t="s">
        <v>47</v>
      </c>
      <c r="B2" s="364"/>
    </row>
    <row r="3" spans="1:4" s="10" customFormat="1" ht="8.1" customHeight="1">
      <c r="A3" s="365"/>
      <c r="B3" s="366"/>
    </row>
    <row r="4" spans="1:4" s="11" customFormat="1" ht="12" customHeight="1">
      <c r="A4" s="334" t="s">
        <v>48</v>
      </c>
      <c r="B4" s="367"/>
    </row>
    <row r="5" spans="1:4" s="1389" customFormat="1" ht="46.2" customHeight="1">
      <c r="A5" s="1781" t="s">
        <v>49</v>
      </c>
      <c r="B5" s="1781"/>
      <c r="C5" s="1390"/>
      <c r="D5" s="1390"/>
    </row>
    <row r="6" spans="1:4" s="1391" customFormat="1"/>
    <row r="7" spans="1:4" s="1391" customFormat="1"/>
  </sheetData>
  <sheetProtection formatCells="0" insertRows="0" deleteRows="0"/>
  <mergeCells count="1">
    <mergeCell ref="A5:B5"/>
  </mergeCells>
  <pageMargins left="0.86614173228346458" right="0.86614173228346458" top="0.6692913385826772" bottom="0.39370078740157483" header="0.51181102362204722" footer="0"/>
  <pageSetup paperSize="9" scale="92" fitToHeight="0" orientation="portrait" r:id="rId1"/>
  <headerFooter scaleWithDoc="0">
    <oddHeader>&amp;R&amp;8Changes and assumptions&amp;L&amp;"Arial"&amp;8FACTBOOK DNB – 2Q23</oddHeader>
  </headerFooter>
  <drawing r:id="rId2"/>
  <legacyDrawing r:id="rId3"/>
  <controls>
    <mc:AlternateContent xmlns:mc="http://schemas.openxmlformats.org/markup-compatibility/2006">
      <mc:Choice Requires="x14">
        <control shapeId="153601" r:id="rId4" name="CustomMemberDispatchertb1">
          <controlPr defaultSize="0" autoLine="0" autoPict="0" r:id="rId5">
            <anchor moveWithCells="1" sizeWithCells="1">
              <from>
                <xdr:col>0</xdr:col>
                <xdr:colOff>0</xdr:colOff>
                <xdr:row>0</xdr:row>
                <xdr:rowOff>0</xdr:rowOff>
              </from>
              <to>
                <xdr:col>1</xdr:col>
                <xdr:colOff>518160</xdr:colOff>
                <xdr:row>0</xdr:row>
                <xdr:rowOff>0</xdr:rowOff>
              </to>
            </anchor>
          </controlPr>
        </control>
      </mc:Choice>
      <mc:Fallback>
        <control shapeId="153601"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90DF7-DFCA-4001-9C27-658E8014CA6A}">
  <sheetPr codeName="Ark28"/>
  <dimension ref="A1:AI49"/>
  <sheetViews>
    <sheetView showGridLines="0" zoomScale="80" zoomScaleNormal="80" zoomScaleSheetLayoutView="20" workbookViewId="0"/>
  </sheetViews>
  <sheetFormatPr baseColWidth="10" defaultColWidth="8.59765625" defaultRowHeight="13.8"/>
  <cols>
    <col min="1" max="1" width="115.09765625" customWidth="1"/>
    <col min="2" max="35" width="46.59765625" customWidth="1"/>
  </cols>
  <sheetData>
    <row r="1" spans="1:35" s="149" customFormat="1" ht="69" customHeight="1">
      <c r="A1" s="1734" t="s">
        <v>1332</v>
      </c>
      <c r="B1" s="171"/>
      <c r="C1" s="172"/>
      <c r="D1" s="172"/>
      <c r="E1" s="172"/>
      <c r="F1" s="172"/>
      <c r="G1" s="172"/>
      <c r="H1" s="172"/>
      <c r="I1" s="172"/>
      <c r="J1" s="172"/>
      <c r="K1" s="172"/>
      <c r="L1" s="172"/>
      <c r="M1" s="172"/>
      <c r="N1" s="1737"/>
      <c r="O1" s="172"/>
      <c r="P1" s="172"/>
      <c r="Q1" s="172"/>
      <c r="R1" s="172"/>
      <c r="S1" s="172"/>
      <c r="T1" s="172"/>
      <c r="U1" s="172"/>
      <c r="V1" s="172"/>
      <c r="W1" s="172"/>
      <c r="X1" s="172"/>
      <c r="Y1" s="172"/>
      <c r="Z1" s="172"/>
      <c r="AA1" s="172"/>
      <c r="AB1" s="172"/>
      <c r="AC1" s="172"/>
      <c r="AD1" s="172"/>
      <c r="AE1" s="172"/>
      <c r="AF1" s="172"/>
      <c r="AG1" s="172"/>
      <c r="AH1" s="172"/>
      <c r="AI1" s="172"/>
    </row>
    <row r="2" spans="1:35" s="150" customFormat="1" ht="34.5" customHeight="1">
      <c r="A2" s="173"/>
      <c r="B2" s="1987" t="s">
        <v>1333</v>
      </c>
      <c r="C2" s="174" t="s">
        <v>1608</v>
      </c>
      <c r="D2" s="1608"/>
      <c r="E2" s="1608"/>
      <c r="F2" s="1741"/>
      <c r="G2" s="1736" t="s">
        <v>1609</v>
      </c>
      <c r="H2" s="1735"/>
      <c r="I2" s="1736"/>
      <c r="J2" s="1736"/>
      <c r="K2" s="1741"/>
      <c r="L2" s="1736" t="s">
        <v>1610</v>
      </c>
      <c r="M2" s="1665"/>
      <c r="N2" s="1665"/>
      <c r="O2" s="1740" t="s">
        <v>1334</v>
      </c>
      <c r="P2" s="1736"/>
      <c r="Q2" s="1736"/>
      <c r="R2" s="1736"/>
      <c r="S2" s="1741"/>
      <c r="T2" s="1741"/>
      <c r="U2" s="174" t="s">
        <v>1335</v>
      </c>
      <c r="V2" s="1736"/>
      <c r="W2" s="1736"/>
      <c r="X2" s="1736"/>
      <c r="Y2" s="1741"/>
      <c r="Z2" s="1741"/>
      <c r="AA2" s="174" t="s">
        <v>1336</v>
      </c>
      <c r="AB2" s="1736"/>
      <c r="AC2" s="1736"/>
      <c r="AD2" s="1736"/>
      <c r="AE2" s="174"/>
      <c r="AF2" s="1741"/>
      <c r="AG2" s="174" t="s">
        <v>1337</v>
      </c>
      <c r="AH2" s="1736"/>
      <c r="AI2" s="1741"/>
    </row>
    <row r="3" spans="1:35" s="149" customFormat="1" ht="24.6">
      <c r="A3" s="175"/>
      <c r="B3" s="1988"/>
      <c r="C3" s="176" t="s">
        <v>1338</v>
      </c>
      <c r="D3" s="177" t="s">
        <v>1338</v>
      </c>
      <c r="E3" s="177" t="s">
        <v>1338</v>
      </c>
      <c r="F3" s="176" t="s">
        <v>1338</v>
      </c>
      <c r="G3" s="1742" t="s">
        <v>1338</v>
      </c>
      <c r="H3" s="177" t="s">
        <v>1339</v>
      </c>
      <c r="I3" s="177" t="s">
        <v>1338</v>
      </c>
      <c r="J3" s="176" t="s">
        <v>1338</v>
      </c>
      <c r="K3" s="176" t="s">
        <v>1338</v>
      </c>
      <c r="L3" s="1753" t="s">
        <v>1338</v>
      </c>
      <c r="M3" s="176" t="s">
        <v>1338</v>
      </c>
      <c r="N3" s="176" t="s">
        <v>1338</v>
      </c>
      <c r="O3" s="177" t="s">
        <v>1340</v>
      </c>
      <c r="P3" s="176" t="s">
        <v>1340</v>
      </c>
      <c r="Q3" s="177" t="s">
        <v>1340</v>
      </c>
      <c r="R3" s="1710" t="s">
        <v>1340</v>
      </c>
      <c r="S3" s="1710" t="s">
        <v>1340</v>
      </c>
      <c r="T3" s="176" t="s">
        <v>1340</v>
      </c>
      <c r="U3" s="176" t="s">
        <v>1341</v>
      </c>
      <c r="V3" s="177" t="s">
        <v>1341</v>
      </c>
      <c r="W3" s="1710" t="s">
        <v>1341</v>
      </c>
      <c r="X3" s="1710" t="s">
        <v>1341</v>
      </c>
      <c r="Y3" s="1710" t="s">
        <v>1341</v>
      </c>
      <c r="Z3" s="176" t="s">
        <v>1342</v>
      </c>
      <c r="AA3" s="176" t="s">
        <v>1343</v>
      </c>
      <c r="AB3" s="176" t="s">
        <v>1343</v>
      </c>
      <c r="AC3" s="176" t="s">
        <v>1340</v>
      </c>
      <c r="AD3" s="176" t="s">
        <v>1340</v>
      </c>
      <c r="AE3" s="176" t="s">
        <v>1340</v>
      </c>
      <c r="AF3" s="176" t="s">
        <v>1340</v>
      </c>
      <c r="AG3" s="176" t="s">
        <v>1340</v>
      </c>
      <c r="AH3" s="176" t="s">
        <v>1344</v>
      </c>
      <c r="AI3" s="176" t="s">
        <v>1342</v>
      </c>
    </row>
    <row r="4" spans="1:35" s="156" customFormat="1" ht="24.6">
      <c r="A4" s="1693" t="s">
        <v>1345</v>
      </c>
      <c r="B4" s="1347" t="s">
        <v>1346</v>
      </c>
      <c r="C4" s="1348" t="s">
        <v>1346</v>
      </c>
      <c r="D4" s="1349" t="s">
        <v>1346</v>
      </c>
      <c r="E4" s="1349" t="s">
        <v>1346</v>
      </c>
      <c r="F4" s="1348" t="s">
        <v>1346</v>
      </c>
      <c r="G4" s="1743" t="s">
        <v>1346</v>
      </c>
      <c r="H4" s="1349" t="s">
        <v>1346</v>
      </c>
      <c r="I4" s="1349" t="s">
        <v>1346</v>
      </c>
      <c r="J4" s="1350" t="s">
        <v>1347</v>
      </c>
      <c r="K4" s="1351" t="s">
        <v>1347</v>
      </c>
      <c r="L4" s="1754" t="s">
        <v>1347</v>
      </c>
      <c r="M4" s="1350" t="s">
        <v>1347</v>
      </c>
      <c r="N4" s="1348" t="s">
        <v>1347</v>
      </c>
      <c r="O4" s="1348" t="s">
        <v>1346</v>
      </c>
      <c r="P4" s="1348" t="s">
        <v>1346</v>
      </c>
      <c r="Q4" s="1349" t="s">
        <v>1346</v>
      </c>
      <c r="R4" s="1348" t="s">
        <v>1346</v>
      </c>
      <c r="S4" s="1348" t="s">
        <v>1346</v>
      </c>
      <c r="T4" s="1348" t="s">
        <v>1346</v>
      </c>
      <c r="U4" s="1348" t="s">
        <v>1346</v>
      </c>
      <c r="V4" s="1349" t="s">
        <v>1346</v>
      </c>
      <c r="W4" s="1348" t="s">
        <v>1346</v>
      </c>
      <c r="X4" s="1693" t="s">
        <v>1346</v>
      </c>
      <c r="Y4" s="1348" t="s">
        <v>1346</v>
      </c>
      <c r="Z4" s="1348" t="s">
        <v>1346</v>
      </c>
      <c r="AA4" s="1348" t="s">
        <v>1346</v>
      </c>
      <c r="AB4" s="1348" t="s">
        <v>1346</v>
      </c>
      <c r="AC4" s="1349" t="s">
        <v>1347</v>
      </c>
      <c r="AD4" s="1349" t="s">
        <v>1347</v>
      </c>
      <c r="AE4" s="1348" t="s">
        <v>1347</v>
      </c>
      <c r="AF4" s="1348" t="s">
        <v>1347</v>
      </c>
      <c r="AG4" s="1348" t="s">
        <v>1347</v>
      </c>
      <c r="AH4" s="1348" t="s">
        <v>1346</v>
      </c>
      <c r="AI4" s="1348" t="s">
        <v>1346</v>
      </c>
    </row>
    <row r="5" spans="1:35" s="156" customFormat="1" ht="49.2">
      <c r="A5" s="1694" t="s">
        <v>1348</v>
      </c>
      <c r="B5" s="1347" t="s">
        <v>1349</v>
      </c>
      <c r="C5" s="1347" t="s">
        <v>1350</v>
      </c>
      <c r="D5" s="1352" t="s">
        <v>1351</v>
      </c>
      <c r="E5" s="1349" t="s">
        <v>1352</v>
      </c>
      <c r="F5" s="1348" t="s">
        <v>1353</v>
      </c>
      <c r="G5" s="1743" t="s">
        <v>1354</v>
      </c>
      <c r="H5" s="1349" t="s">
        <v>1355</v>
      </c>
      <c r="I5" s="1349" t="s">
        <v>1356</v>
      </c>
      <c r="J5" s="1349" t="s">
        <v>1357</v>
      </c>
      <c r="K5" s="183" t="s">
        <v>1358</v>
      </c>
      <c r="L5" s="1755" t="s">
        <v>1359</v>
      </c>
      <c r="M5" s="178" t="s">
        <v>1360</v>
      </c>
      <c r="N5" s="1738" t="s">
        <v>1361</v>
      </c>
      <c r="O5" s="1348" t="s">
        <v>1362</v>
      </c>
      <c r="P5" s="1348" t="s">
        <v>1363</v>
      </c>
      <c r="Q5" s="1349" t="s">
        <v>1364</v>
      </c>
      <c r="R5" s="1348" t="s">
        <v>1365</v>
      </c>
      <c r="S5" s="1348" t="s">
        <v>1366</v>
      </c>
      <c r="T5" s="1348" t="s">
        <v>1367</v>
      </c>
      <c r="U5" s="1348" t="s">
        <v>1368</v>
      </c>
      <c r="V5" s="1349" t="s">
        <v>1369</v>
      </c>
      <c r="W5" s="1348" t="s">
        <v>1370</v>
      </c>
      <c r="X5" s="1693" t="s">
        <v>1371</v>
      </c>
      <c r="Y5" s="1348" t="s">
        <v>1372</v>
      </c>
      <c r="Z5" s="179" t="s">
        <v>1373</v>
      </c>
      <c r="AA5" s="180" t="s">
        <v>1374</v>
      </c>
      <c r="AB5" s="181" t="s">
        <v>1375</v>
      </c>
      <c r="AC5" s="182" t="s">
        <v>1376</v>
      </c>
      <c r="AD5" s="1348" t="s">
        <v>1377</v>
      </c>
      <c r="AE5" s="1353" t="s">
        <v>1378</v>
      </c>
      <c r="AF5" s="1353" t="s">
        <v>1379</v>
      </c>
      <c r="AG5" s="1353" t="s">
        <v>1380</v>
      </c>
      <c r="AH5" s="1353" t="s">
        <v>1381</v>
      </c>
      <c r="AI5" s="1353" t="s">
        <v>1382</v>
      </c>
    </row>
    <row r="6" spans="1:35" s="156" customFormat="1" ht="27.6">
      <c r="A6" s="1693" t="s">
        <v>1383</v>
      </c>
      <c r="B6" s="1347" t="s">
        <v>1384</v>
      </c>
      <c r="C6" s="183" t="s">
        <v>1385</v>
      </c>
      <c r="D6" s="183" t="s">
        <v>1385</v>
      </c>
      <c r="E6" s="183" t="s">
        <v>1385</v>
      </c>
      <c r="F6" s="183" t="s">
        <v>1385</v>
      </c>
      <c r="G6" s="1744" t="s">
        <v>1385</v>
      </c>
      <c r="H6" s="178" t="s">
        <v>1385</v>
      </c>
      <c r="I6" s="178" t="s">
        <v>1385</v>
      </c>
      <c r="J6" s="178" t="s">
        <v>1386</v>
      </c>
      <c r="K6" s="183" t="s">
        <v>1386</v>
      </c>
      <c r="L6" s="1755" t="s">
        <v>1386</v>
      </c>
      <c r="M6" s="178" t="s">
        <v>1386</v>
      </c>
      <c r="N6" s="183" t="s">
        <v>1386</v>
      </c>
      <c r="O6" s="1348" t="s">
        <v>1387</v>
      </c>
      <c r="P6" s="1348" t="s">
        <v>1387</v>
      </c>
      <c r="Q6" s="1348" t="s">
        <v>1387</v>
      </c>
      <c r="R6" s="1348" t="s">
        <v>1387</v>
      </c>
      <c r="S6" s="1348" t="s">
        <v>1387</v>
      </c>
      <c r="T6" s="1348" t="s">
        <v>1387</v>
      </c>
      <c r="U6" s="1348" t="s">
        <v>1387</v>
      </c>
      <c r="V6" s="1348" t="s">
        <v>1387</v>
      </c>
      <c r="W6" s="1348" t="s">
        <v>1387</v>
      </c>
      <c r="X6" s="1348" t="s">
        <v>1387</v>
      </c>
      <c r="Y6" s="1348" t="s">
        <v>1387</v>
      </c>
      <c r="Z6" s="1348" t="s">
        <v>1387</v>
      </c>
      <c r="AA6" s="1348" t="s">
        <v>1387</v>
      </c>
      <c r="AB6" s="1348" t="s">
        <v>1387</v>
      </c>
      <c r="AC6" s="1349" t="s">
        <v>1386</v>
      </c>
      <c r="AD6" s="1349" t="s">
        <v>1386</v>
      </c>
      <c r="AE6" s="1349" t="s">
        <v>1386</v>
      </c>
      <c r="AF6" s="1349" t="s">
        <v>1386</v>
      </c>
      <c r="AG6" s="1349" t="s">
        <v>1386</v>
      </c>
      <c r="AH6" s="1348" t="s">
        <v>1387</v>
      </c>
      <c r="AI6" s="1348" t="s">
        <v>1387</v>
      </c>
    </row>
    <row r="7" spans="1:35" s="156" customFormat="1" ht="45.75" customHeight="1">
      <c r="A7" s="1609" t="s">
        <v>1388</v>
      </c>
      <c r="B7" s="1610"/>
      <c r="C7" s="1611"/>
      <c r="D7" s="1611"/>
      <c r="E7" s="1611"/>
      <c r="F7" s="1752"/>
      <c r="G7" s="1743"/>
      <c r="H7" s="1611"/>
      <c r="I7" s="1611"/>
      <c r="J7" s="1611"/>
      <c r="K7" s="1752"/>
      <c r="L7" s="1743"/>
      <c r="M7" s="1611"/>
      <c r="N7" s="1693"/>
      <c r="O7" s="1611"/>
      <c r="P7" s="1611"/>
      <c r="Q7" s="1611"/>
      <c r="R7" s="1693"/>
      <c r="S7" s="1693"/>
      <c r="T7" s="1611"/>
      <c r="U7" s="1611"/>
      <c r="V7" s="1611"/>
      <c r="W7" s="1693"/>
      <c r="X7" s="1611"/>
      <c r="Y7" s="1611"/>
      <c r="Z7" s="1693"/>
      <c r="AA7" s="1611"/>
      <c r="AB7" s="1611"/>
      <c r="AC7" s="1348"/>
      <c r="AD7" s="1348"/>
      <c r="AE7" s="1348"/>
      <c r="AF7" s="1348"/>
      <c r="AG7" s="1348"/>
      <c r="AH7" s="1348"/>
      <c r="AI7" s="1348"/>
    </row>
    <row r="8" spans="1:35" s="156" customFormat="1" ht="24.6">
      <c r="A8" s="1693" t="s">
        <v>1389</v>
      </c>
      <c r="B8" s="1347" t="s">
        <v>1390</v>
      </c>
      <c r="C8" s="1348" t="s">
        <v>1391</v>
      </c>
      <c r="D8" s="1349" t="s">
        <v>1391</v>
      </c>
      <c r="E8" s="1349" t="s">
        <v>1391</v>
      </c>
      <c r="F8" s="1348" t="s">
        <v>1391</v>
      </c>
      <c r="G8" s="1743" t="s">
        <v>1391</v>
      </c>
      <c r="H8" s="1349" t="s">
        <v>1391</v>
      </c>
      <c r="I8" s="1349" t="s">
        <v>1391</v>
      </c>
      <c r="J8" s="1349" t="s">
        <v>1391</v>
      </c>
      <c r="K8" s="1348" t="s">
        <v>1391</v>
      </c>
      <c r="L8" s="1743" t="s">
        <v>1391</v>
      </c>
      <c r="M8" s="1349" t="s">
        <v>1391</v>
      </c>
      <c r="N8" s="1349" t="s">
        <v>1391</v>
      </c>
      <c r="O8" s="1348" t="s">
        <v>1392</v>
      </c>
      <c r="P8" s="1348" t="s">
        <v>1392</v>
      </c>
      <c r="Q8" s="1349" t="s">
        <v>1392</v>
      </c>
      <c r="R8" s="1348" t="s">
        <v>1392</v>
      </c>
      <c r="S8" s="1348" t="s">
        <v>1392</v>
      </c>
      <c r="T8" s="1348" t="s">
        <v>1392</v>
      </c>
      <c r="U8" s="1348" t="s">
        <v>1392</v>
      </c>
      <c r="V8" s="1349" t="s">
        <v>1392</v>
      </c>
      <c r="W8" s="1348" t="s">
        <v>1392</v>
      </c>
      <c r="X8" s="1693" t="s">
        <v>1392</v>
      </c>
      <c r="Y8" s="1348" t="s">
        <v>1392</v>
      </c>
      <c r="Z8" s="1348" t="s">
        <v>1392</v>
      </c>
      <c r="AA8" s="1611" t="s">
        <v>1392</v>
      </c>
      <c r="AB8" s="1611" t="s">
        <v>1392</v>
      </c>
      <c r="AC8" s="1348" t="s">
        <v>1392</v>
      </c>
      <c r="AD8" s="1348" t="s">
        <v>1392</v>
      </c>
      <c r="AE8" s="1348" t="s">
        <v>1392</v>
      </c>
      <c r="AF8" s="1348" t="s">
        <v>1392</v>
      </c>
      <c r="AG8" s="1348" t="s">
        <v>1392</v>
      </c>
      <c r="AH8" s="1348" t="s">
        <v>1392</v>
      </c>
      <c r="AI8" s="1348" t="s">
        <v>1392</v>
      </c>
    </row>
    <row r="9" spans="1:35" s="156" customFormat="1" ht="24.6">
      <c r="A9" s="1693" t="s">
        <v>1393</v>
      </c>
      <c r="B9" s="1347" t="s">
        <v>1390</v>
      </c>
      <c r="C9" s="1348" t="s">
        <v>1391</v>
      </c>
      <c r="D9" s="1349" t="s">
        <v>1391</v>
      </c>
      <c r="E9" s="1349" t="s">
        <v>1391</v>
      </c>
      <c r="F9" s="1348" t="s">
        <v>1391</v>
      </c>
      <c r="G9" s="1743" t="s">
        <v>1391</v>
      </c>
      <c r="H9" s="1349" t="s">
        <v>1391</v>
      </c>
      <c r="I9" s="1349" t="s">
        <v>1391</v>
      </c>
      <c r="J9" s="1349" t="s">
        <v>1391</v>
      </c>
      <c r="K9" s="1348" t="s">
        <v>1391</v>
      </c>
      <c r="L9" s="1743" t="s">
        <v>1391</v>
      </c>
      <c r="M9" s="1349" t="s">
        <v>1391</v>
      </c>
      <c r="N9" s="1349" t="s">
        <v>1391</v>
      </c>
      <c r="O9" s="1348" t="s">
        <v>1392</v>
      </c>
      <c r="P9" s="1348" t="s">
        <v>1392</v>
      </c>
      <c r="Q9" s="1349" t="s">
        <v>1392</v>
      </c>
      <c r="R9" s="1348" t="s">
        <v>1392</v>
      </c>
      <c r="S9" s="1348" t="s">
        <v>1392</v>
      </c>
      <c r="T9" s="1348" t="s">
        <v>1392</v>
      </c>
      <c r="U9" s="1348" t="s">
        <v>1392</v>
      </c>
      <c r="V9" s="1349" t="s">
        <v>1392</v>
      </c>
      <c r="W9" s="1348" t="s">
        <v>1392</v>
      </c>
      <c r="X9" s="1693" t="s">
        <v>1392</v>
      </c>
      <c r="Y9" s="1348" t="s">
        <v>1392</v>
      </c>
      <c r="Z9" s="1348" t="s">
        <v>1392</v>
      </c>
      <c r="AA9" s="1349" t="s">
        <v>1392</v>
      </c>
      <c r="AB9" s="1349" t="s">
        <v>1392</v>
      </c>
      <c r="AC9" s="1348" t="s">
        <v>1392</v>
      </c>
      <c r="AD9" s="1348" t="s">
        <v>1392</v>
      </c>
      <c r="AE9" s="1348" t="s">
        <v>1392</v>
      </c>
      <c r="AF9" s="1348" t="s">
        <v>1392</v>
      </c>
      <c r="AG9" s="1348" t="s">
        <v>1392</v>
      </c>
      <c r="AH9" s="1348" t="s">
        <v>1392</v>
      </c>
      <c r="AI9" s="1348" t="s">
        <v>1392</v>
      </c>
    </row>
    <row r="10" spans="1:35" s="156" customFormat="1" ht="24.6">
      <c r="A10" s="1693" t="s">
        <v>1394</v>
      </c>
      <c r="B10" s="1347" t="s">
        <v>1395</v>
      </c>
      <c r="C10" s="1347" t="s">
        <v>1395</v>
      </c>
      <c r="D10" s="1352" t="s">
        <v>1395</v>
      </c>
      <c r="E10" s="1352" t="s">
        <v>1395</v>
      </c>
      <c r="F10" s="1347" t="s">
        <v>1395</v>
      </c>
      <c r="G10" s="1745" t="s">
        <v>1395</v>
      </c>
      <c r="H10" s="1352" t="s">
        <v>1395</v>
      </c>
      <c r="I10" s="1352" t="s">
        <v>1395</v>
      </c>
      <c r="J10" s="1352" t="s">
        <v>1395</v>
      </c>
      <c r="K10" s="1347" t="s">
        <v>1395</v>
      </c>
      <c r="L10" s="1745" t="s">
        <v>1395</v>
      </c>
      <c r="M10" s="1352" t="s">
        <v>1395</v>
      </c>
      <c r="N10" s="1352" t="s">
        <v>1395</v>
      </c>
      <c r="O10" s="1347" t="s">
        <v>1395</v>
      </c>
      <c r="P10" s="1347" t="s">
        <v>1395</v>
      </c>
      <c r="Q10" s="1352" t="s">
        <v>1395</v>
      </c>
      <c r="R10" s="1347" t="s">
        <v>1395</v>
      </c>
      <c r="S10" s="1347" t="s">
        <v>1395</v>
      </c>
      <c r="T10" s="1347" t="s">
        <v>1395</v>
      </c>
      <c r="U10" s="1347" t="s">
        <v>1395</v>
      </c>
      <c r="V10" s="1352" t="s">
        <v>1395</v>
      </c>
      <c r="W10" s="1347" t="s">
        <v>1395</v>
      </c>
      <c r="X10" s="1695" t="s">
        <v>1395</v>
      </c>
      <c r="Y10" s="1347" t="s">
        <v>1395</v>
      </c>
      <c r="Z10" s="1347" t="s">
        <v>1395</v>
      </c>
      <c r="AA10" s="1695" t="s">
        <v>1395</v>
      </c>
      <c r="AB10" s="1695" t="s">
        <v>1395</v>
      </c>
      <c r="AC10" s="1695" t="s">
        <v>1395</v>
      </c>
      <c r="AD10" s="1695" t="s">
        <v>1395</v>
      </c>
      <c r="AE10" s="1347" t="s">
        <v>1395</v>
      </c>
      <c r="AF10" s="1347" t="s">
        <v>1395</v>
      </c>
      <c r="AG10" s="1347" t="s">
        <v>1395</v>
      </c>
      <c r="AH10" s="1347" t="s">
        <v>1395</v>
      </c>
      <c r="AI10" s="1347" t="s">
        <v>1395</v>
      </c>
    </row>
    <row r="11" spans="1:35" s="156" customFormat="1" ht="24.6">
      <c r="A11" s="1693" t="s">
        <v>1396</v>
      </c>
      <c r="B11" s="1347" t="s">
        <v>1397</v>
      </c>
      <c r="C11" s="1348" t="s">
        <v>1398</v>
      </c>
      <c r="D11" s="1349" t="s">
        <v>1398</v>
      </c>
      <c r="E11" s="1349" t="s">
        <v>1398</v>
      </c>
      <c r="F11" s="1348" t="s">
        <v>1398</v>
      </c>
      <c r="G11" s="1743" t="s">
        <v>1398</v>
      </c>
      <c r="H11" s="1349" t="s">
        <v>1398</v>
      </c>
      <c r="I11" s="1349" t="s">
        <v>1398</v>
      </c>
      <c r="J11" s="1349" t="s">
        <v>1398</v>
      </c>
      <c r="K11" s="1348" t="s">
        <v>1398</v>
      </c>
      <c r="L11" s="1743" t="s">
        <v>1398</v>
      </c>
      <c r="M11" s="1349" t="s">
        <v>1398</v>
      </c>
      <c r="N11" s="1349" t="s">
        <v>1398</v>
      </c>
      <c r="O11" s="1348" t="s">
        <v>1399</v>
      </c>
      <c r="P11" s="1348" t="s">
        <v>1399</v>
      </c>
      <c r="Q11" s="1349" t="s">
        <v>1399</v>
      </c>
      <c r="R11" s="1348" t="s">
        <v>1399</v>
      </c>
      <c r="S11" s="1348" t="s">
        <v>1399</v>
      </c>
      <c r="T11" s="1348" t="s">
        <v>1399</v>
      </c>
      <c r="U11" s="1348" t="s">
        <v>1399</v>
      </c>
      <c r="V11" s="1349" t="s">
        <v>1399</v>
      </c>
      <c r="W11" s="1348" t="s">
        <v>1399</v>
      </c>
      <c r="X11" s="1693" t="s">
        <v>1399</v>
      </c>
      <c r="Y11" s="1348" t="s">
        <v>1399</v>
      </c>
      <c r="Z11" s="1348" t="s">
        <v>1399</v>
      </c>
      <c r="AA11" s="1348" t="s">
        <v>1399</v>
      </c>
      <c r="AB11" s="1348" t="s">
        <v>1399</v>
      </c>
      <c r="AC11" s="1348" t="s">
        <v>1399</v>
      </c>
      <c r="AD11" s="1348" t="s">
        <v>1399</v>
      </c>
      <c r="AE11" s="1348" t="s">
        <v>1399</v>
      </c>
      <c r="AF11" s="1348" t="s">
        <v>1399</v>
      </c>
      <c r="AG11" s="1348" t="s">
        <v>1399</v>
      </c>
      <c r="AH11" s="1348" t="s">
        <v>1399</v>
      </c>
      <c r="AI11" s="1348" t="s">
        <v>1399</v>
      </c>
    </row>
    <row r="12" spans="1:35" s="156" customFormat="1" ht="49.2">
      <c r="A12" s="1694" t="s">
        <v>1400</v>
      </c>
      <c r="B12" s="1354">
        <v>38014.607000000004</v>
      </c>
      <c r="C12" s="1354">
        <v>2700</v>
      </c>
      <c r="D12" s="1355">
        <v>2750</v>
      </c>
      <c r="E12" s="1355">
        <v>500</v>
      </c>
      <c r="F12" s="1354">
        <v>950</v>
      </c>
      <c r="G12" s="1746">
        <v>600</v>
      </c>
      <c r="H12" s="1355">
        <v>7774.3549999999996</v>
      </c>
      <c r="I12" s="1355">
        <v>2300</v>
      </c>
      <c r="J12" s="1355">
        <v>100</v>
      </c>
      <c r="K12" s="1354">
        <v>100</v>
      </c>
      <c r="L12" s="1746">
        <v>300</v>
      </c>
      <c r="M12" s="1355">
        <v>100</v>
      </c>
      <c r="N12" s="1354">
        <v>100</v>
      </c>
      <c r="O12" s="1354">
        <v>2500</v>
      </c>
      <c r="P12" s="1354">
        <v>2350</v>
      </c>
      <c r="Q12" s="1356">
        <v>450</v>
      </c>
      <c r="R12" s="1357">
        <v>2500</v>
      </c>
      <c r="S12" s="1357">
        <v>1100</v>
      </c>
      <c r="T12" s="1354">
        <v>650</v>
      </c>
      <c r="U12" s="1354">
        <v>1488.1420000000001</v>
      </c>
      <c r="V12" s="1355">
        <v>1587.3520000000001</v>
      </c>
      <c r="W12" s="1354">
        <v>496.04700000000003</v>
      </c>
      <c r="X12" s="1696">
        <v>694.46600000000001</v>
      </c>
      <c r="Y12" s="1354">
        <v>496.04700000000003</v>
      </c>
      <c r="Z12" s="1358">
        <v>8763.3809999999994</v>
      </c>
      <c r="AA12" s="1359">
        <v>667</v>
      </c>
      <c r="AB12" s="1352">
        <v>926</v>
      </c>
      <c r="AC12" s="1352">
        <v>125</v>
      </c>
      <c r="AD12" s="1352">
        <v>125</v>
      </c>
      <c r="AE12" s="1347">
        <v>350</v>
      </c>
      <c r="AF12" s="1347">
        <v>150</v>
      </c>
      <c r="AG12" s="1347">
        <v>150</v>
      </c>
      <c r="AH12" s="1354">
        <v>2000</v>
      </c>
      <c r="AI12" s="1354">
        <v>5842</v>
      </c>
    </row>
    <row r="13" spans="1:35" s="156" customFormat="1" ht="49.2">
      <c r="A13" s="1694" t="s">
        <v>1401</v>
      </c>
      <c r="B13" s="1347" t="s">
        <v>1402</v>
      </c>
      <c r="C13" s="1347" t="s">
        <v>1403</v>
      </c>
      <c r="D13" s="1352" t="s">
        <v>1404</v>
      </c>
      <c r="E13" s="1355" t="s">
        <v>1405</v>
      </c>
      <c r="F13" s="1354" t="s">
        <v>1406</v>
      </c>
      <c r="G13" s="1746" t="s">
        <v>1407</v>
      </c>
      <c r="H13" s="1355" t="s">
        <v>1408</v>
      </c>
      <c r="I13" s="1355" t="s">
        <v>1409</v>
      </c>
      <c r="J13" s="1355" t="s">
        <v>1410</v>
      </c>
      <c r="K13" s="1354" t="s">
        <v>1410</v>
      </c>
      <c r="L13" s="1746" t="s">
        <v>1411</v>
      </c>
      <c r="M13" s="1355" t="s">
        <v>1410</v>
      </c>
      <c r="N13" s="1347" t="s">
        <v>1410</v>
      </c>
      <c r="O13" s="1347" t="s">
        <v>1412</v>
      </c>
      <c r="P13" s="1360" t="s">
        <v>1413</v>
      </c>
      <c r="Q13" s="1352" t="s">
        <v>1414</v>
      </c>
      <c r="R13" s="1347" t="s">
        <v>1412</v>
      </c>
      <c r="S13" s="1347" t="s">
        <v>1415</v>
      </c>
      <c r="T13" s="1360" t="s">
        <v>1416</v>
      </c>
      <c r="U13" s="1360" t="s">
        <v>1417</v>
      </c>
      <c r="V13" s="1361" t="s">
        <v>1418</v>
      </c>
      <c r="W13" s="1347" t="s">
        <v>1419</v>
      </c>
      <c r="X13" s="1696" t="s">
        <v>1420</v>
      </c>
      <c r="Y13" s="1354" t="s">
        <v>1419</v>
      </c>
      <c r="Z13" s="1358" t="s">
        <v>1421</v>
      </c>
      <c r="AA13" s="1359" t="s">
        <v>1422</v>
      </c>
      <c r="AB13" s="1352" t="s">
        <v>1423</v>
      </c>
      <c r="AC13" s="1352" t="s">
        <v>1424</v>
      </c>
      <c r="AD13" s="1352" t="s">
        <v>1424</v>
      </c>
      <c r="AE13" s="1347" t="s">
        <v>1425</v>
      </c>
      <c r="AF13" s="1347" t="s">
        <v>1426</v>
      </c>
      <c r="AG13" s="1347" t="s">
        <v>1426</v>
      </c>
      <c r="AH13" s="1347" t="s">
        <v>1427</v>
      </c>
      <c r="AI13" s="1347" t="s">
        <v>1428</v>
      </c>
    </row>
    <row r="14" spans="1:35" s="156" customFormat="1" ht="24.6">
      <c r="A14" s="1693" t="s">
        <v>1429</v>
      </c>
      <c r="B14" s="1347" t="s">
        <v>1430</v>
      </c>
      <c r="C14" s="1347">
        <v>100</v>
      </c>
      <c r="D14" s="1352">
        <v>100</v>
      </c>
      <c r="E14" s="1352">
        <v>99.97</v>
      </c>
      <c r="F14" s="1347">
        <v>100</v>
      </c>
      <c r="G14" s="1745">
        <v>100</v>
      </c>
      <c r="H14" s="1352">
        <v>100</v>
      </c>
      <c r="I14" s="1352">
        <v>100</v>
      </c>
      <c r="J14" s="1352">
        <v>100</v>
      </c>
      <c r="K14" s="1347">
        <v>100</v>
      </c>
      <c r="L14" s="1745">
        <v>100</v>
      </c>
      <c r="M14" s="1352">
        <v>100</v>
      </c>
      <c r="N14" s="1347">
        <v>100</v>
      </c>
      <c r="O14" s="1347">
        <v>100</v>
      </c>
      <c r="P14" s="1352">
        <v>100</v>
      </c>
      <c r="Q14" s="1347">
        <v>99.992000000000004</v>
      </c>
      <c r="R14" s="1360">
        <v>100</v>
      </c>
      <c r="S14" s="1352">
        <v>100</v>
      </c>
      <c r="T14" s="1360">
        <v>100</v>
      </c>
      <c r="U14" s="1360">
        <v>100</v>
      </c>
      <c r="V14" s="1361">
        <v>100</v>
      </c>
      <c r="W14" s="1347">
        <v>100</v>
      </c>
      <c r="X14" s="1695">
        <v>100</v>
      </c>
      <c r="Y14" s="1360">
        <v>100</v>
      </c>
      <c r="Z14" s="1360">
        <v>99.882999999999996</v>
      </c>
      <c r="AA14" s="1360">
        <v>100</v>
      </c>
      <c r="AB14" s="1347">
        <v>100</v>
      </c>
      <c r="AC14" s="1695">
        <v>100</v>
      </c>
      <c r="AD14" s="1347">
        <v>100</v>
      </c>
      <c r="AE14" s="1347">
        <v>100</v>
      </c>
      <c r="AF14" s="1347">
        <v>100</v>
      </c>
      <c r="AG14" s="1347">
        <v>100</v>
      </c>
      <c r="AH14" s="1347">
        <v>100</v>
      </c>
      <c r="AI14" s="1347">
        <v>99.751999999999995</v>
      </c>
    </row>
    <row r="15" spans="1:35" s="156" customFormat="1" ht="24.6">
      <c r="A15" s="1693" t="s">
        <v>1431</v>
      </c>
      <c r="B15" s="1347" t="s">
        <v>1402</v>
      </c>
      <c r="C15" s="1347">
        <v>100</v>
      </c>
      <c r="D15" s="1352">
        <v>100</v>
      </c>
      <c r="E15" s="1352">
        <v>100</v>
      </c>
      <c r="F15" s="1347">
        <v>100</v>
      </c>
      <c r="G15" s="1745">
        <v>100</v>
      </c>
      <c r="H15" s="1352">
        <v>100</v>
      </c>
      <c r="I15" s="1352">
        <v>100</v>
      </c>
      <c r="J15" s="1352">
        <v>100</v>
      </c>
      <c r="K15" s="1347">
        <v>100</v>
      </c>
      <c r="L15" s="1745">
        <v>100</v>
      </c>
      <c r="M15" s="1352">
        <v>100</v>
      </c>
      <c r="N15" s="1347">
        <v>100</v>
      </c>
      <c r="O15" s="1347">
        <v>100</v>
      </c>
      <c r="P15" s="1352">
        <v>100</v>
      </c>
      <c r="Q15" s="1347">
        <v>100</v>
      </c>
      <c r="R15" s="1360">
        <v>100</v>
      </c>
      <c r="S15" s="1352">
        <v>100</v>
      </c>
      <c r="T15" s="1360">
        <v>100</v>
      </c>
      <c r="U15" s="1360">
        <v>100</v>
      </c>
      <c r="V15" s="1361">
        <v>100</v>
      </c>
      <c r="W15" s="1347">
        <v>100</v>
      </c>
      <c r="X15" s="1695">
        <v>100</v>
      </c>
      <c r="Y15" s="1360">
        <v>100</v>
      </c>
      <c r="Z15" s="1360">
        <v>100</v>
      </c>
      <c r="AA15" s="1360">
        <v>100</v>
      </c>
      <c r="AB15" s="1347">
        <v>100</v>
      </c>
      <c r="AC15" s="1695">
        <v>100</v>
      </c>
      <c r="AD15" s="1347">
        <v>100</v>
      </c>
      <c r="AE15" s="1347">
        <v>100</v>
      </c>
      <c r="AF15" s="1347">
        <v>100</v>
      </c>
      <c r="AG15" s="1347">
        <v>100</v>
      </c>
      <c r="AH15" s="1347">
        <v>100</v>
      </c>
      <c r="AI15" s="1347">
        <v>100</v>
      </c>
    </row>
    <row r="16" spans="1:35" s="156" customFormat="1" ht="49.2">
      <c r="A16" s="1693" t="s">
        <v>1432</v>
      </c>
      <c r="B16" s="1347" t="s">
        <v>1433</v>
      </c>
      <c r="C16" s="1353" t="s">
        <v>1434</v>
      </c>
      <c r="D16" s="1362" t="s">
        <v>1434</v>
      </c>
      <c r="E16" s="1362" t="s">
        <v>1434</v>
      </c>
      <c r="F16" s="1353" t="s">
        <v>1434</v>
      </c>
      <c r="G16" s="1747" t="s">
        <v>1434</v>
      </c>
      <c r="H16" s="1362" t="s">
        <v>1434</v>
      </c>
      <c r="I16" s="1362" t="s">
        <v>1434</v>
      </c>
      <c r="J16" s="1362" t="s">
        <v>1434</v>
      </c>
      <c r="K16" s="1353" t="s">
        <v>1434</v>
      </c>
      <c r="L16" s="1747" t="s">
        <v>1434</v>
      </c>
      <c r="M16" s="1362" t="s">
        <v>1434</v>
      </c>
      <c r="N16" s="1353" t="s">
        <v>1434</v>
      </c>
      <c r="O16" s="1353" t="s">
        <v>1435</v>
      </c>
      <c r="P16" s="1353" t="s">
        <v>1435</v>
      </c>
      <c r="Q16" s="1362" t="s">
        <v>1435</v>
      </c>
      <c r="R16" s="1353" t="s">
        <v>1435</v>
      </c>
      <c r="S16" s="1353" t="s">
        <v>1435</v>
      </c>
      <c r="T16" s="1363" t="s">
        <v>1435</v>
      </c>
      <c r="U16" s="1363" t="s">
        <v>1435</v>
      </c>
      <c r="V16" s="1364" t="s">
        <v>1435</v>
      </c>
      <c r="W16" s="1353" t="s">
        <v>1435</v>
      </c>
      <c r="X16" s="1694" t="s">
        <v>1435</v>
      </c>
      <c r="Y16" s="1363" t="s">
        <v>1435</v>
      </c>
      <c r="Z16" s="1363" t="s">
        <v>1435</v>
      </c>
      <c r="AA16" s="1363" t="s">
        <v>1435</v>
      </c>
      <c r="AB16" s="1353" t="s">
        <v>1435</v>
      </c>
      <c r="AC16" s="1353" t="s">
        <v>1435</v>
      </c>
      <c r="AD16" s="1353" t="s">
        <v>1435</v>
      </c>
      <c r="AE16" s="1612" t="s">
        <v>1435</v>
      </c>
      <c r="AF16" s="1612" t="s">
        <v>1435</v>
      </c>
      <c r="AG16" s="1612" t="s">
        <v>1435</v>
      </c>
      <c r="AH16" s="1612" t="s">
        <v>1435</v>
      </c>
      <c r="AI16" s="1612" t="s">
        <v>1435</v>
      </c>
    </row>
    <row r="17" spans="1:35" s="156" customFormat="1" ht="24.6">
      <c r="A17" s="1693" t="s">
        <v>1436</v>
      </c>
      <c r="B17" s="1347" t="s">
        <v>1402</v>
      </c>
      <c r="C17" s="1365" t="s">
        <v>1437</v>
      </c>
      <c r="D17" s="1366">
        <v>44791</v>
      </c>
      <c r="E17" s="1366">
        <v>44791</v>
      </c>
      <c r="F17" s="1365">
        <v>44869</v>
      </c>
      <c r="G17" s="1748">
        <v>44869</v>
      </c>
      <c r="H17" s="1366">
        <v>43781</v>
      </c>
      <c r="I17" s="1366">
        <v>44946</v>
      </c>
      <c r="J17" s="1366" t="s">
        <v>1438</v>
      </c>
      <c r="K17" s="1365" t="s">
        <v>1439</v>
      </c>
      <c r="L17" s="1748" t="s">
        <v>1440</v>
      </c>
      <c r="M17" s="1366" t="s">
        <v>1441</v>
      </c>
      <c r="N17" s="1365" t="s">
        <v>1442</v>
      </c>
      <c r="O17" s="1365" t="s">
        <v>1443</v>
      </c>
      <c r="P17" s="1365">
        <v>44517</v>
      </c>
      <c r="Q17" s="1366">
        <v>44517</v>
      </c>
      <c r="R17" s="1365" t="s">
        <v>1444</v>
      </c>
      <c r="S17" s="1365">
        <v>44980</v>
      </c>
      <c r="T17" s="1367">
        <v>44980</v>
      </c>
      <c r="U17" s="1367" t="s">
        <v>1443</v>
      </c>
      <c r="V17" s="1368">
        <v>44517</v>
      </c>
      <c r="W17" s="1365">
        <v>44517</v>
      </c>
      <c r="X17" s="1697">
        <v>44980</v>
      </c>
      <c r="Y17" s="1367">
        <v>44980</v>
      </c>
      <c r="Z17" s="1367">
        <v>44893</v>
      </c>
      <c r="AA17" s="1368">
        <v>44798</v>
      </c>
      <c r="AB17" s="1366">
        <v>44981</v>
      </c>
      <c r="AC17" s="1366" t="s">
        <v>1438</v>
      </c>
      <c r="AD17" s="1366" t="s">
        <v>1439</v>
      </c>
      <c r="AE17" s="1369" t="s">
        <v>1440</v>
      </c>
      <c r="AF17" s="1369" t="s">
        <v>1441</v>
      </c>
      <c r="AG17" s="1369" t="s">
        <v>1442</v>
      </c>
      <c r="AH17" s="1369" t="s">
        <v>1445</v>
      </c>
      <c r="AI17" s="1369" t="s">
        <v>1446</v>
      </c>
    </row>
    <row r="18" spans="1:35" s="156" customFormat="1" ht="24.6">
      <c r="A18" s="1693" t="s">
        <v>1447</v>
      </c>
      <c r="B18" s="1347" t="s">
        <v>1402</v>
      </c>
      <c r="C18" s="1348" t="s">
        <v>1448</v>
      </c>
      <c r="D18" s="1349" t="s">
        <v>1448</v>
      </c>
      <c r="E18" s="1349" t="s">
        <v>1448</v>
      </c>
      <c r="F18" s="1348" t="s">
        <v>1448</v>
      </c>
      <c r="G18" s="1743" t="s">
        <v>1448</v>
      </c>
      <c r="H18" s="1349" t="s">
        <v>1448</v>
      </c>
      <c r="I18" s="1349" t="s">
        <v>1448</v>
      </c>
      <c r="J18" s="1349" t="s">
        <v>1448</v>
      </c>
      <c r="K18" s="1348" t="s">
        <v>1448</v>
      </c>
      <c r="L18" s="1743" t="s">
        <v>1448</v>
      </c>
      <c r="M18" s="1349" t="s">
        <v>1448</v>
      </c>
      <c r="N18" s="1348" t="s">
        <v>1448</v>
      </c>
      <c r="O18" s="1348" t="s">
        <v>1449</v>
      </c>
      <c r="P18" s="1348" t="s">
        <v>1449</v>
      </c>
      <c r="Q18" s="1349" t="s">
        <v>1449</v>
      </c>
      <c r="R18" s="1348" t="s">
        <v>1449</v>
      </c>
      <c r="S18" s="1348" t="s">
        <v>1449</v>
      </c>
      <c r="T18" s="1351" t="s">
        <v>1449</v>
      </c>
      <c r="U18" s="1351" t="s">
        <v>1449</v>
      </c>
      <c r="V18" s="1350" t="s">
        <v>1449</v>
      </c>
      <c r="W18" s="1348" t="s">
        <v>1449</v>
      </c>
      <c r="X18" s="1693" t="s">
        <v>1449</v>
      </c>
      <c r="Y18" s="1351" t="s">
        <v>1449</v>
      </c>
      <c r="Z18" s="1351" t="s">
        <v>1449</v>
      </c>
      <c r="AA18" s="1350" t="s">
        <v>1449</v>
      </c>
      <c r="AB18" s="1349" t="s">
        <v>1449</v>
      </c>
      <c r="AC18" s="1349" t="s">
        <v>1449</v>
      </c>
      <c r="AD18" s="1349" t="s">
        <v>1449</v>
      </c>
      <c r="AE18" s="1348" t="s">
        <v>1449</v>
      </c>
      <c r="AF18" s="1348" t="s">
        <v>1449</v>
      </c>
      <c r="AG18" s="1348" t="s">
        <v>1449</v>
      </c>
      <c r="AH18" s="1348" t="s">
        <v>1449</v>
      </c>
      <c r="AI18" s="1348" t="s">
        <v>1449</v>
      </c>
    </row>
    <row r="19" spans="1:35" s="156" customFormat="1" ht="24.6">
      <c r="A19" s="1693" t="s">
        <v>1450</v>
      </c>
      <c r="B19" s="1347" t="s">
        <v>1402</v>
      </c>
      <c r="C19" s="1370" t="s">
        <v>1402</v>
      </c>
      <c r="D19" s="1371" t="s">
        <v>1402</v>
      </c>
      <c r="E19" s="1371" t="s">
        <v>1402</v>
      </c>
      <c r="F19" s="1370" t="s">
        <v>1402</v>
      </c>
      <c r="G19" s="1749" t="s">
        <v>1402</v>
      </c>
      <c r="H19" s="1371" t="s">
        <v>1402</v>
      </c>
      <c r="I19" s="1371" t="s">
        <v>1402</v>
      </c>
      <c r="J19" s="1370" t="s">
        <v>1402</v>
      </c>
      <c r="K19" s="1370" t="s">
        <v>1402</v>
      </c>
      <c r="L19" s="1756" t="s">
        <v>1402</v>
      </c>
      <c r="M19" s="1371" t="s">
        <v>1402</v>
      </c>
      <c r="N19" s="1371" t="s">
        <v>1402</v>
      </c>
      <c r="O19" s="1365" t="s">
        <v>1451</v>
      </c>
      <c r="P19" s="1365">
        <v>48261</v>
      </c>
      <c r="Q19" s="1366">
        <v>48261</v>
      </c>
      <c r="R19" s="1365">
        <v>48323</v>
      </c>
      <c r="S19" s="1365" t="s">
        <v>1452</v>
      </c>
      <c r="T19" s="1367" t="s">
        <v>1452</v>
      </c>
      <c r="U19" s="1367" t="s">
        <v>1451</v>
      </c>
      <c r="V19" s="1368">
        <v>48261</v>
      </c>
      <c r="W19" s="1365">
        <v>48261</v>
      </c>
      <c r="X19" s="1697" t="s">
        <v>1452</v>
      </c>
      <c r="Y19" s="1367" t="s">
        <v>1452</v>
      </c>
      <c r="Z19" s="1367">
        <v>48638</v>
      </c>
      <c r="AA19" s="1350" t="s">
        <v>1453</v>
      </c>
      <c r="AB19" s="1349" t="s">
        <v>1454</v>
      </c>
      <c r="AC19" s="1349" t="s">
        <v>1455</v>
      </c>
      <c r="AD19" s="1366" t="s">
        <v>1456</v>
      </c>
      <c r="AE19" s="1365" t="s">
        <v>1457</v>
      </c>
      <c r="AF19" s="1365" t="s">
        <v>1458</v>
      </c>
      <c r="AG19" s="1365" t="s">
        <v>1459</v>
      </c>
      <c r="AH19" s="1365">
        <v>48803</v>
      </c>
      <c r="AI19" s="1365">
        <v>48835</v>
      </c>
    </row>
    <row r="20" spans="1:35" s="156" customFormat="1" ht="24.6">
      <c r="A20" s="1693" t="s">
        <v>1460</v>
      </c>
      <c r="B20" s="1347" t="s">
        <v>1461</v>
      </c>
      <c r="C20" s="1347" t="s">
        <v>1462</v>
      </c>
      <c r="D20" s="1352" t="s">
        <v>1462</v>
      </c>
      <c r="E20" s="1352" t="s">
        <v>1462</v>
      </c>
      <c r="F20" s="1347" t="s">
        <v>1462</v>
      </c>
      <c r="G20" s="1745" t="s">
        <v>1462</v>
      </c>
      <c r="H20" s="1352" t="s">
        <v>1462</v>
      </c>
      <c r="I20" s="1352" t="s">
        <v>1462</v>
      </c>
      <c r="J20" s="1352" t="s">
        <v>1462</v>
      </c>
      <c r="K20" s="1347" t="s">
        <v>1462</v>
      </c>
      <c r="L20" s="1745" t="s">
        <v>1462</v>
      </c>
      <c r="M20" s="1352" t="s">
        <v>1462</v>
      </c>
      <c r="N20" s="1347" t="s">
        <v>1462</v>
      </c>
      <c r="O20" s="1347" t="s">
        <v>1462</v>
      </c>
      <c r="P20" s="1347" t="s">
        <v>1462</v>
      </c>
      <c r="Q20" s="1352" t="s">
        <v>1462</v>
      </c>
      <c r="R20" s="1347" t="s">
        <v>1462</v>
      </c>
      <c r="S20" s="1347" t="s">
        <v>1462</v>
      </c>
      <c r="T20" s="1360" t="s">
        <v>1462</v>
      </c>
      <c r="U20" s="1360" t="s">
        <v>1462</v>
      </c>
      <c r="V20" s="1361" t="s">
        <v>1462</v>
      </c>
      <c r="W20" s="1347" t="s">
        <v>1462</v>
      </c>
      <c r="X20" s="1695" t="s">
        <v>1462</v>
      </c>
      <c r="Y20" s="1360" t="s">
        <v>1462</v>
      </c>
      <c r="Z20" s="1360" t="s">
        <v>1462</v>
      </c>
      <c r="AA20" s="1361" t="s">
        <v>1462</v>
      </c>
      <c r="AB20" s="1352" t="s">
        <v>1462</v>
      </c>
      <c r="AC20" s="1352" t="s">
        <v>1462</v>
      </c>
      <c r="AD20" s="1352" t="s">
        <v>1462</v>
      </c>
      <c r="AE20" s="1347" t="s">
        <v>1462</v>
      </c>
      <c r="AF20" s="1347" t="s">
        <v>1462</v>
      </c>
      <c r="AG20" s="1347" t="s">
        <v>1462</v>
      </c>
      <c r="AH20" s="1347" t="s">
        <v>1462</v>
      </c>
      <c r="AI20" s="1347" t="s">
        <v>1462</v>
      </c>
    </row>
    <row r="21" spans="1:35" s="156" customFormat="1" ht="98.4">
      <c r="A21" s="1693" t="s">
        <v>1463</v>
      </c>
      <c r="B21" s="1347" t="s">
        <v>1402</v>
      </c>
      <c r="C21" s="1372" t="s">
        <v>1464</v>
      </c>
      <c r="D21" s="1373" t="s">
        <v>1465</v>
      </c>
      <c r="E21" s="1373" t="s">
        <v>1465</v>
      </c>
      <c r="F21" s="1372" t="s">
        <v>1466</v>
      </c>
      <c r="G21" s="1750" t="s">
        <v>1466</v>
      </c>
      <c r="H21" s="1373" t="s">
        <v>1467</v>
      </c>
      <c r="I21" s="1373" t="s">
        <v>1468</v>
      </c>
      <c r="J21" s="1373" t="s">
        <v>1469</v>
      </c>
      <c r="K21" s="1372" t="s">
        <v>1470</v>
      </c>
      <c r="L21" s="1750" t="s">
        <v>1471</v>
      </c>
      <c r="M21" s="1373" t="s">
        <v>1472</v>
      </c>
      <c r="N21" s="1372" t="s">
        <v>1473</v>
      </c>
      <c r="O21" s="1739" t="s">
        <v>1474</v>
      </c>
      <c r="P21" s="344" t="s">
        <v>1475</v>
      </c>
      <c r="Q21" s="1374" t="s">
        <v>1475</v>
      </c>
      <c r="R21" s="344" t="s">
        <v>1476</v>
      </c>
      <c r="S21" s="344" t="s">
        <v>1477</v>
      </c>
      <c r="T21" s="343" t="s">
        <v>1477</v>
      </c>
      <c r="U21" s="343" t="s">
        <v>1474</v>
      </c>
      <c r="V21" s="1375" t="s">
        <v>1475</v>
      </c>
      <c r="W21" s="344" t="s">
        <v>1475</v>
      </c>
      <c r="X21" s="1698" t="s">
        <v>1477</v>
      </c>
      <c r="Y21" s="1376" t="s">
        <v>1477</v>
      </c>
      <c r="Z21" s="343" t="s">
        <v>1478</v>
      </c>
      <c r="AA21" s="342" t="s">
        <v>1479</v>
      </c>
      <c r="AB21" s="341" t="s">
        <v>1480</v>
      </c>
      <c r="AC21" s="341" t="s">
        <v>1481</v>
      </c>
      <c r="AD21" s="341" t="s">
        <v>1482</v>
      </c>
      <c r="AE21" s="1377" t="s">
        <v>1483</v>
      </c>
      <c r="AF21" s="1377">
        <v>45897</v>
      </c>
      <c r="AG21" s="1377">
        <v>46401</v>
      </c>
      <c r="AH21" s="1377" t="s">
        <v>1484</v>
      </c>
      <c r="AI21" s="1377" t="s">
        <v>1485</v>
      </c>
    </row>
    <row r="22" spans="1:35" s="156" customFormat="1" ht="98.4">
      <c r="A22" s="1693" t="s">
        <v>1486</v>
      </c>
      <c r="B22" s="1347" t="s">
        <v>1402</v>
      </c>
      <c r="C22" s="344" t="s">
        <v>1487</v>
      </c>
      <c r="D22" s="1374" t="s">
        <v>1488</v>
      </c>
      <c r="E22" s="1374" t="s">
        <v>1488</v>
      </c>
      <c r="F22" s="344" t="s">
        <v>1489</v>
      </c>
      <c r="G22" s="1751" t="s">
        <v>1489</v>
      </c>
      <c r="H22" s="1374" t="s">
        <v>1490</v>
      </c>
      <c r="I22" s="1374" t="s">
        <v>1491</v>
      </c>
      <c r="J22" s="1374" t="s">
        <v>1492</v>
      </c>
      <c r="K22" s="344" t="s">
        <v>1493</v>
      </c>
      <c r="L22" s="1751" t="s">
        <v>1494</v>
      </c>
      <c r="M22" s="1374" t="s">
        <v>1495</v>
      </c>
      <c r="N22" s="344" t="s">
        <v>1496</v>
      </c>
      <c r="O22" s="344" t="s">
        <v>1497</v>
      </c>
      <c r="P22" s="344" t="s">
        <v>1498</v>
      </c>
      <c r="Q22" s="1374" t="s">
        <v>1498</v>
      </c>
      <c r="R22" s="344" t="s">
        <v>1499</v>
      </c>
      <c r="S22" s="344" t="s">
        <v>1500</v>
      </c>
      <c r="T22" s="344" t="s">
        <v>1500</v>
      </c>
      <c r="U22" s="344" t="s">
        <v>1501</v>
      </c>
      <c r="V22" s="1378" t="s">
        <v>1498</v>
      </c>
      <c r="W22" s="344" t="s">
        <v>1498</v>
      </c>
      <c r="X22" s="1698" t="s">
        <v>1500</v>
      </c>
      <c r="Y22" s="1379" t="s">
        <v>1500</v>
      </c>
      <c r="Z22" s="1379" t="s">
        <v>1500</v>
      </c>
      <c r="AA22" s="1378" t="s">
        <v>1500</v>
      </c>
      <c r="AB22" s="1374" t="s">
        <v>1500</v>
      </c>
      <c r="AC22" s="1374" t="s">
        <v>1492</v>
      </c>
      <c r="AD22" s="1374" t="s">
        <v>1493</v>
      </c>
      <c r="AE22" s="344" t="s">
        <v>1494</v>
      </c>
      <c r="AF22" s="344" t="s">
        <v>1495</v>
      </c>
      <c r="AG22" s="344" t="s">
        <v>1496</v>
      </c>
      <c r="AH22" s="344" t="s">
        <v>1500</v>
      </c>
      <c r="AI22" s="344" t="s">
        <v>1500</v>
      </c>
    </row>
    <row r="23" spans="1:35" s="151" customFormat="1" ht="45.75" customHeight="1">
      <c r="A23" s="1609" t="s">
        <v>1502</v>
      </c>
      <c r="B23" s="1613"/>
      <c r="C23" s="1614"/>
      <c r="D23" s="1614"/>
      <c r="E23" s="1614"/>
      <c r="F23" s="1614"/>
      <c r="G23" s="1614"/>
      <c r="H23" s="1614"/>
      <c r="I23" s="1614"/>
      <c r="J23" s="1614"/>
      <c r="K23" s="1614"/>
      <c r="L23" s="1614"/>
      <c r="M23" s="1614"/>
      <c r="N23" s="1699"/>
      <c r="O23" s="1614"/>
      <c r="P23" s="1614"/>
      <c r="Q23" s="1614"/>
      <c r="R23" s="1699"/>
      <c r="S23" s="1699"/>
      <c r="T23" s="1615"/>
      <c r="U23" s="1615"/>
      <c r="V23" s="1615"/>
      <c r="W23" s="1699"/>
      <c r="X23" s="1614"/>
      <c r="Y23" s="1615"/>
      <c r="Z23" s="1700"/>
      <c r="AA23" s="1615"/>
      <c r="AB23" s="1614"/>
      <c r="AC23" s="1614"/>
      <c r="AD23" s="1614"/>
      <c r="AE23" s="1614"/>
      <c r="AF23" s="1614"/>
      <c r="AG23" s="1614"/>
      <c r="AH23" s="1614"/>
      <c r="AI23" s="1699"/>
    </row>
    <row r="24" spans="1:35" s="156" customFormat="1" ht="24.6">
      <c r="A24" s="1693" t="s">
        <v>1503</v>
      </c>
      <c r="B24" s="1347" t="s">
        <v>1504</v>
      </c>
      <c r="C24" s="1347" t="s">
        <v>1504</v>
      </c>
      <c r="D24" s="1352" t="s">
        <v>1504</v>
      </c>
      <c r="E24" s="1352" t="s">
        <v>1505</v>
      </c>
      <c r="F24" s="1352" t="s">
        <v>1505</v>
      </c>
      <c r="G24" s="1352" t="s">
        <v>1504</v>
      </c>
      <c r="H24" s="1352" t="s">
        <v>1506</v>
      </c>
      <c r="I24" s="1352" t="s">
        <v>1504</v>
      </c>
      <c r="J24" s="1352" t="s">
        <v>1504</v>
      </c>
      <c r="K24" s="1352" t="s">
        <v>1504</v>
      </c>
      <c r="L24" s="1352" t="s">
        <v>1504</v>
      </c>
      <c r="M24" s="1352" t="s">
        <v>1504</v>
      </c>
      <c r="N24" s="1347" t="s">
        <v>1504</v>
      </c>
      <c r="O24" s="1347" t="s">
        <v>1504</v>
      </c>
      <c r="P24" s="1347" t="s">
        <v>1504</v>
      </c>
      <c r="Q24" s="1352" t="s">
        <v>1505</v>
      </c>
      <c r="R24" s="1347" t="s">
        <v>1504</v>
      </c>
      <c r="S24" s="1347" t="s">
        <v>1504</v>
      </c>
      <c r="T24" s="1360" t="s">
        <v>1505</v>
      </c>
      <c r="U24" s="1360" t="s">
        <v>1504</v>
      </c>
      <c r="V24" s="1361" t="s">
        <v>1504</v>
      </c>
      <c r="W24" s="1347" t="s">
        <v>1505</v>
      </c>
      <c r="X24" s="1695" t="s">
        <v>1504</v>
      </c>
      <c r="Y24" s="1360" t="s">
        <v>1505</v>
      </c>
      <c r="Z24" s="1360" t="s">
        <v>1506</v>
      </c>
      <c r="AA24" s="1361" t="s">
        <v>1506</v>
      </c>
      <c r="AB24" s="1381" t="s">
        <v>1506</v>
      </c>
      <c r="AC24" s="1381" t="s">
        <v>1504</v>
      </c>
      <c r="AD24" s="1381" t="s">
        <v>1504</v>
      </c>
      <c r="AE24" s="1382" t="s">
        <v>1504</v>
      </c>
      <c r="AF24" s="1382" t="s">
        <v>1504</v>
      </c>
      <c r="AG24" s="1382" t="s">
        <v>1504</v>
      </c>
      <c r="AH24" s="1382" t="s">
        <v>1506</v>
      </c>
      <c r="AI24" s="1382" t="s">
        <v>1506</v>
      </c>
    </row>
    <row r="25" spans="1:35" s="156" customFormat="1" ht="73.8">
      <c r="A25" s="1693" t="s">
        <v>1507</v>
      </c>
      <c r="B25" s="1347" t="s">
        <v>1402</v>
      </c>
      <c r="C25" s="344" t="s">
        <v>1508</v>
      </c>
      <c r="D25" s="1374" t="s">
        <v>1509</v>
      </c>
      <c r="E25" s="1374" t="s">
        <v>1510</v>
      </c>
      <c r="F25" s="1374" t="s">
        <v>1511</v>
      </c>
      <c r="G25" s="1374" t="s">
        <v>1512</v>
      </c>
      <c r="H25" s="1374" t="s">
        <v>1513</v>
      </c>
      <c r="I25" s="1374" t="s">
        <v>1508</v>
      </c>
      <c r="J25" s="1374" t="s">
        <v>1514</v>
      </c>
      <c r="K25" s="1374" t="s">
        <v>1515</v>
      </c>
      <c r="L25" s="1374" t="s">
        <v>1516</v>
      </c>
      <c r="M25" s="1374" t="s">
        <v>1517</v>
      </c>
      <c r="N25" s="344" t="s">
        <v>1518</v>
      </c>
      <c r="O25" s="1347" t="s">
        <v>1519</v>
      </c>
      <c r="P25" s="1383" t="s">
        <v>1520</v>
      </c>
      <c r="Q25" s="1384" t="s">
        <v>1521</v>
      </c>
      <c r="R25" s="1383" t="s">
        <v>1522</v>
      </c>
      <c r="S25" s="1383" t="s">
        <v>1523</v>
      </c>
      <c r="T25" s="1385" t="s">
        <v>1524</v>
      </c>
      <c r="U25" s="1379" t="s">
        <v>1525</v>
      </c>
      <c r="V25" s="1384" t="s">
        <v>1526</v>
      </c>
      <c r="W25" s="1383" t="s">
        <v>1527</v>
      </c>
      <c r="X25" s="1701" t="s">
        <v>1528</v>
      </c>
      <c r="Y25" s="1383" t="s">
        <v>1529</v>
      </c>
      <c r="Z25" s="1379" t="s">
        <v>1530</v>
      </c>
      <c r="AA25" s="1378" t="s">
        <v>1531</v>
      </c>
      <c r="AB25" s="1386" t="s">
        <v>1532</v>
      </c>
      <c r="AC25" s="1386" t="s">
        <v>1533</v>
      </c>
      <c r="AD25" s="1386" t="s">
        <v>1534</v>
      </c>
      <c r="AE25" s="1387" t="s">
        <v>1533</v>
      </c>
      <c r="AF25" s="1387" t="s">
        <v>1535</v>
      </c>
      <c r="AG25" s="1387" t="s">
        <v>1536</v>
      </c>
      <c r="AH25" s="1387" t="s">
        <v>1537</v>
      </c>
      <c r="AI25" s="1387" t="s">
        <v>1538</v>
      </c>
    </row>
    <row r="26" spans="1:35" s="156" customFormat="1" ht="24.6">
      <c r="A26" s="1693" t="s">
        <v>1539</v>
      </c>
      <c r="B26" s="1347" t="s">
        <v>1462</v>
      </c>
      <c r="C26" s="1347" t="s">
        <v>1461</v>
      </c>
      <c r="D26" s="1352" t="s">
        <v>1461</v>
      </c>
      <c r="E26" s="1352" t="s">
        <v>1461</v>
      </c>
      <c r="F26" s="1352" t="s">
        <v>1461</v>
      </c>
      <c r="G26" s="1352" t="s">
        <v>1461</v>
      </c>
      <c r="H26" s="1352" t="s">
        <v>1461</v>
      </c>
      <c r="I26" s="1352" t="s">
        <v>1461</v>
      </c>
      <c r="J26" s="1352" t="s">
        <v>1461</v>
      </c>
      <c r="K26" s="1352" t="s">
        <v>1461</v>
      </c>
      <c r="L26" s="1352" t="s">
        <v>1461</v>
      </c>
      <c r="M26" s="1352" t="s">
        <v>1461</v>
      </c>
      <c r="N26" s="1347" t="s">
        <v>1461</v>
      </c>
      <c r="O26" s="1347" t="s">
        <v>1461</v>
      </c>
      <c r="P26" s="1347" t="s">
        <v>1461</v>
      </c>
      <c r="Q26" s="1352" t="s">
        <v>1461</v>
      </c>
      <c r="R26" s="1347" t="s">
        <v>1461</v>
      </c>
      <c r="S26" s="1347" t="s">
        <v>1461</v>
      </c>
      <c r="T26" s="1360" t="s">
        <v>1461</v>
      </c>
      <c r="U26" s="1360" t="s">
        <v>1461</v>
      </c>
      <c r="V26" s="1361" t="s">
        <v>1461</v>
      </c>
      <c r="W26" s="1347" t="s">
        <v>1461</v>
      </c>
      <c r="X26" s="1695" t="s">
        <v>1461</v>
      </c>
      <c r="Y26" s="1360" t="s">
        <v>1461</v>
      </c>
      <c r="Z26" s="1360" t="s">
        <v>1461</v>
      </c>
      <c r="AA26" s="1361" t="s">
        <v>1461</v>
      </c>
      <c r="AB26" s="1381" t="s">
        <v>1461</v>
      </c>
      <c r="AC26" s="1381" t="s">
        <v>1461</v>
      </c>
      <c r="AD26" s="1381" t="s">
        <v>1461</v>
      </c>
      <c r="AE26" s="1382" t="s">
        <v>1461</v>
      </c>
      <c r="AF26" s="1382" t="s">
        <v>1461</v>
      </c>
      <c r="AG26" s="1382" t="s">
        <v>1461</v>
      </c>
      <c r="AH26" s="1382" t="s">
        <v>1461</v>
      </c>
      <c r="AI26" s="1382" t="s">
        <v>1461</v>
      </c>
    </row>
    <row r="27" spans="1:35" s="156" customFormat="1" ht="49.2">
      <c r="A27" s="1694" t="s">
        <v>1540</v>
      </c>
      <c r="B27" s="1347" t="s">
        <v>1541</v>
      </c>
      <c r="C27" s="344" t="s">
        <v>1542</v>
      </c>
      <c r="D27" s="1374" t="s">
        <v>1542</v>
      </c>
      <c r="E27" s="1374" t="s">
        <v>1542</v>
      </c>
      <c r="F27" s="1374" t="s">
        <v>1542</v>
      </c>
      <c r="G27" s="1374" t="s">
        <v>1542</v>
      </c>
      <c r="H27" s="1374" t="s">
        <v>1542</v>
      </c>
      <c r="I27" s="1374" t="s">
        <v>1542</v>
      </c>
      <c r="J27" s="1374" t="s">
        <v>1542</v>
      </c>
      <c r="K27" s="1374" t="s">
        <v>1542</v>
      </c>
      <c r="L27" s="1374" t="s">
        <v>1542</v>
      </c>
      <c r="M27" s="1374" t="s">
        <v>1542</v>
      </c>
      <c r="N27" s="344" t="s">
        <v>1542</v>
      </c>
      <c r="O27" s="1347" t="s">
        <v>1543</v>
      </c>
      <c r="P27" s="1347" t="s">
        <v>1543</v>
      </c>
      <c r="Q27" s="1352" t="s">
        <v>1543</v>
      </c>
      <c r="R27" s="1347" t="s">
        <v>1543</v>
      </c>
      <c r="S27" s="1347" t="s">
        <v>1543</v>
      </c>
      <c r="T27" s="1360" t="s">
        <v>1543</v>
      </c>
      <c r="U27" s="1360" t="s">
        <v>1543</v>
      </c>
      <c r="V27" s="1361" t="s">
        <v>1543</v>
      </c>
      <c r="W27" s="1347" t="s">
        <v>1543</v>
      </c>
      <c r="X27" s="1695" t="s">
        <v>1543</v>
      </c>
      <c r="Y27" s="1360" t="s">
        <v>1543</v>
      </c>
      <c r="Z27" s="1360" t="s">
        <v>1543</v>
      </c>
      <c r="AA27" s="1361" t="s">
        <v>1543</v>
      </c>
      <c r="AB27" s="1381" t="s">
        <v>1543</v>
      </c>
      <c r="AC27" s="1381" t="s">
        <v>1543</v>
      </c>
      <c r="AD27" s="1381" t="s">
        <v>1543</v>
      </c>
      <c r="AE27" s="1382" t="s">
        <v>1543</v>
      </c>
      <c r="AF27" s="1382" t="s">
        <v>1543</v>
      </c>
      <c r="AG27" s="1382" t="s">
        <v>1543</v>
      </c>
      <c r="AH27" s="1382" t="s">
        <v>1543</v>
      </c>
      <c r="AI27" s="1382" t="s">
        <v>1543</v>
      </c>
    </row>
    <row r="28" spans="1:35" s="156" customFormat="1" ht="49.2">
      <c r="A28" s="1694" t="s">
        <v>1544</v>
      </c>
      <c r="B28" s="1347" t="s">
        <v>1541</v>
      </c>
      <c r="C28" s="344" t="s">
        <v>1542</v>
      </c>
      <c r="D28" s="1374" t="s">
        <v>1542</v>
      </c>
      <c r="E28" s="1374" t="s">
        <v>1542</v>
      </c>
      <c r="F28" s="1374" t="s">
        <v>1542</v>
      </c>
      <c r="G28" s="1374" t="s">
        <v>1542</v>
      </c>
      <c r="H28" s="1374" t="s">
        <v>1542</v>
      </c>
      <c r="I28" s="1374" t="s">
        <v>1542</v>
      </c>
      <c r="J28" s="1374" t="s">
        <v>1542</v>
      </c>
      <c r="K28" s="1374" t="s">
        <v>1542</v>
      </c>
      <c r="L28" s="1374" t="s">
        <v>1542</v>
      </c>
      <c r="M28" s="1374" t="s">
        <v>1542</v>
      </c>
      <c r="N28" s="344" t="s">
        <v>1542</v>
      </c>
      <c r="O28" s="1347" t="s">
        <v>1543</v>
      </c>
      <c r="P28" s="1347" t="s">
        <v>1543</v>
      </c>
      <c r="Q28" s="1352" t="s">
        <v>1543</v>
      </c>
      <c r="R28" s="1347" t="s">
        <v>1543</v>
      </c>
      <c r="S28" s="1347" t="s">
        <v>1543</v>
      </c>
      <c r="T28" s="1360" t="s">
        <v>1543</v>
      </c>
      <c r="U28" s="1360" t="s">
        <v>1543</v>
      </c>
      <c r="V28" s="1361" t="s">
        <v>1543</v>
      </c>
      <c r="W28" s="1347" t="s">
        <v>1543</v>
      </c>
      <c r="X28" s="1695" t="s">
        <v>1543</v>
      </c>
      <c r="Y28" s="1360" t="s">
        <v>1543</v>
      </c>
      <c r="Z28" s="1360" t="s">
        <v>1543</v>
      </c>
      <c r="AA28" s="1361" t="s">
        <v>1543</v>
      </c>
      <c r="AB28" s="1381" t="s">
        <v>1543</v>
      </c>
      <c r="AC28" s="1381" t="s">
        <v>1543</v>
      </c>
      <c r="AD28" s="1381" t="s">
        <v>1543</v>
      </c>
      <c r="AE28" s="1382" t="s">
        <v>1543</v>
      </c>
      <c r="AF28" s="1382" t="s">
        <v>1543</v>
      </c>
      <c r="AG28" s="1382" t="s">
        <v>1543</v>
      </c>
      <c r="AH28" s="1382" t="s">
        <v>1543</v>
      </c>
      <c r="AI28" s="1382" t="s">
        <v>1543</v>
      </c>
    </row>
    <row r="29" spans="1:35" s="156" customFormat="1" ht="24.6">
      <c r="A29" s="1693" t="s">
        <v>1545</v>
      </c>
      <c r="B29" s="1347" t="s">
        <v>1402</v>
      </c>
      <c r="C29" s="1347" t="s">
        <v>1461</v>
      </c>
      <c r="D29" s="1352" t="s">
        <v>1461</v>
      </c>
      <c r="E29" s="1352" t="s">
        <v>1461</v>
      </c>
      <c r="F29" s="1352" t="s">
        <v>1461</v>
      </c>
      <c r="G29" s="1352" t="s">
        <v>1461</v>
      </c>
      <c r="H29" s="1352" t="s">
        <v>1461</v>
      </c>
      <c r="I29" s="1352" t="s">
        <v>1461</v>
      </c>
      <c r="J29" s="1352" t="s">
        <v>1461</v>
      </c>
      <c r="K29" s="1352" t="s">
        <v>1461</v>
      </c>
      <c r="L29" s="1352" t="s">
        <v>1461</v>
      </c>
      <c r="M29" s="1352" t="s">
        <v>1461</v>
      </c>
      <c r="N29" s="1347" t="s">
        <v>1461</v>
      </c>
      <c r="O29" s="1347" t="s">
        <v>1461</v>
      </c>
      <c r="P29" s="1347" t="s">
        <v>1461</v>
      </c>
      <c r="Q29" s="1352" t="s">
        <v>1461</v>
      </c>
      <c r="R29" s="1347" t="s">
        <v>1461</v>
      </c>
      <c r="S29" s="1347" t="s">
        <v>1461</v>
      </c>
      <c r="T29" s="1360" t="s">
        <v>1461</v>
      </c>
      <c r="U29" s="1360" t="s">
        <v>1461</v>
      </c>
      <c r="V29" s="1361" t="s">
        <v>1461</v>
      </c>
      <c r="W29" s="1347" t="s">
        <v>1461</v>
      </c>
      <c r="X29" s="1695" t="s">
        <v>1461</v>
      </c>
      <c r="Y29" s="1360" t="s">
        <v>1461</v>
      </c>
      <c r="Z29" s="1360" t="s">
        <v>1461</v>
      </c>
      <c r="AA29" s="1361" t="s">
        <v>1461</v>
      </c>
      <c r="AB29" s="1381" t="s">
        <v>1461</v>
      </c>
      <c r="AC29" s="1381" t="s">
        <v>1461</v>
      </c>
      <c r="AD29" s="1381" t="s">
        <v>1461</v>
      </c>
      <c r="AE29" s="1382" t="s">
        <v>1461</v>
      </c>
      <c r="AF29" s="1382" t="s">
        <v>1461</v>
      </c>
      <c r="AG29" s="1382" t="s">
        <v>1461</v>
      </c>
      <c r="AH29" s="1382" t="s">
        <v>1461</v>
      </c>
      <c r="AI29" s="1382" t="s">
        <v>1461</v>
      </c>
    </row>
    <row r="30" spans="1:35" s="156" customFormat="1" ht="24.6">
      <c r="A30" s="1693" t="s">
        <v>1546</v>
      </c>
      <c r="B30" s="1347" t="s">
        <v>1547</v>
      </c>
      <c r="C30" s="1347" t="s">
        <v>1547</v>
      </c>
      <c r="D30" s="1352" t="s">
        <v>1547</v>
      </c>
      <c r="E30" s="1352" t="s">
        <v>1547</v>
      </c>
      <c r="F30" s="1352" t="s">
        <v>1547</v>
      </c>
      <c r="G30" s="1352" t="s">
        <v>1547</v>
      </c>
      <c r="H30" s="1352" t="s">
        <v>1547</v>
      </c>
      <c r="I30" s="1352" t="s">
        <v>1547</v>
      </c>
      <c r="J30" s="1352" t="s">
        <v>1547</v>
      </c>
      <c r="K30" s="1352" t="s">
        <v>1547</v>
      </c>
      <c r="L30" s="1352" t="s">
        <v>1547</v>
      </c>
      <c r="M30" s="1352" t="s">
        <v>1547</v>
      </c>
      <c r="N30" s="1347" t="s">
        <v>1547</v>
      </c>
      <c r="O30" s="1347" t="s">
        <v>1548</v>
      </c>
      <c r="P30" s="1347" t="s">
        <v>1548</v>
      </c>
      <c r="Q30" s="1352" t="s">
        <v>1548</v>
      </c>
      <c r="R30" s="1347" t="s">
        <v>1548</v>
      </c>
      <c r="S30" s="1347" t="s">
        <v>1548</v>
      </c>
      <c r="T30" s="1360" t="s">
        <v>1548</v>
      </c>
      <c r="U30" s="1360" t="s">
        <v>1548</v>
      </c>
      <c r="V30" s="1361" t="s">
        <v>1548</v>
      </c>
      <c r="W30" s="1347" t="s">
        <v>1548</v>
      </c>
      <c r="X30" s="1695" t="s">
        <v>1548</v>
      </c>
      <c r="Y30" s="1360" t="s">
        <v>1548</v>
      </c>
      <c r="Z30" s="1360" t="s">
        <v>1548</v>
      </c>
      <c r="AA30" s="1361" t="s">
        <v>1548</v>
      </c>
      <c r="AB30" s="1381" t="s">
        <v>1548</v>
      </c>
      <c r="AC30" s="1381" t="s">
        <v>1548</v>
      </c>
      <c r="AD30" s="1381" t="s">
        <v>1548</v>
      </c>
      <c r="AE30" s="1382" t="s">
        <v>1548</v>
      </c>
      <c r="AF30" s="1382" t="s">
        <v>1548</v>
      </c>
      <c r="AG30" s="1382" t="s">
        <v>1548</v>
      </c>
      <c r="AH30" s="1382" t="s">
        <v>1548</v>
      </c>
      <c r="AI30" s="1382" t="s">
        <v>1548</v>
      </c>
    </row>
    <row r="31" spans="1:35" s="151" customFormat="1" ht="45.75" customHeight="1">
      <c r="A31" s="1609" t="s">
        <v>1549</v>
      </c>
      <c r="B31" s="1613"/>
      <c r="C31" s="1614"/>
      <c r="D31" s="1614"/>
      <c r="E31" s="1614"/>
      <c r="F31" s="1614"/>
      <c r="G31" s="1614"/>
      <c r="H31" s="1614"/>
      <c r="I31" s="1614"/>
      <c r="J31" s="1614"/>
      <c r="K31" s="1614"/>
      <c r="L31" s="1614"/>
      <c r="M31" s="1614"/>
      <c r="N31" s="1699"/>
      <c r="O31" s="1614"/>
      <c r="P31" s="1614"/>
      <c r="Q31" s="1614"/>
      <c r="R31" s="1699"/>
      <c r="S31" s="1699"/>
      <c r="T31" s="1615"/>
      <c r="U31" s="1615"/>
      <c r="V31" s="1615"/>
      <c r="W31" s="1699"/>
      <c r="X31" s="1614"/>
      <c r="Y31" s="1615"/>
      <c r="Z31" s="1700"/>
      <c r="AA31" s="1615"/>
      <c r="AB31" s="1616"/>
      <c r="AC31" s="1616"/>
      <c r="AD31" s="1616"/>
      <c r="AE31" s="1702"/>
      <c r="AF31" s="1702"/>
      <c r="AG31" s="1702"/>
      <c r="AH31" s="1702"/>
      <c r="AI31" s="1702"/>
    </row>
    <row r="32" spans="1:35" s="156" customFormat="1" ht="27.6">
      <c r="A32" s="1693" t="s">
        <v>1550</v>
      </c>
      <c r="B32" s="1347" t="s">
        <v>1402</v>
      </c>
      <c r="C32" s="1347" t="s">
        <v>1551</v>
      </c>
      <c r="D32" s="1347" t="s">
        <v>1551</v>
      </c>
      <c r="E32" s="1347" t="s">
        <v>1551</v>
      </c>
      <c r="F32" s="1347" t="s">
        <v>1551</v>
      </c>
      <c r="G32" s="1347" t="s">
        <v>1551</v>
      </c>
      <c r="H32" s="1347" t="s">
        <v>1551</v>
      </c>
      <c r="I32" s="1347" t="s">
        <v>1551</v>
      </c>
      <c r="J32" s="1347" t="s">
        <v>1551</v>
      </c>
      <c r="K32" s="1347" t="s">
        <v>1551</v>
      </c>
      <c r="L32" s="1347" t="s">
        <v>1551</v>
      </c>
      <c r="M32" s="1347" t="s">
        <v>1551</v>
      </c>
      <c r="N32" s="1347" t="s">
        <v>1551</v>
      </c>
      <c r="O32" s="1347" t="s">
        <v>1551</v>
      </c>
      <c r="P32" s="1347" t="s">
        <v>1551</v>
      </c>
      <c r="Q32" s="1347" t="s">
        <v>1551</v>
      </c>
      <c r="R32" s="1347" t="s">
        <v>1551</v>
      </c>
      <c r="S32" s="1347" t="s">
        <v>1551</v>
      </c>
      <c r="T32" s="1347" t="s">
        <v>1551</v>
      </c>
      <c r="U32" s="1347" t="s">
        <v>1551</v>
      </c>
      <c r="V32" s="1347" t="s">
        <v>1551</v>
      </c>
      <c r="W32" s="1347" t="s">
        <v>1551</v>
      </c>
      <c r="X32" s="1347" t="s">
        <v>1551</v>
      </c>
      <c r="Y32" s="1347" t="s">
        <v>1551</v>
      </c>
      <c r="Z32" s="1347" t="s">
        <v>1551</v>
      </c>
      <c r="AA32" s="1347" t="s">
        <v>1551</v>
      </c>
      <c r="AB32" s="1347" t="s">
        <v>1551</v>
      </c>
      <c r="AC32" s="1347" t="s">
        <v>1551</v>
      </c>
      <c r="AD32" s="1347" t="s">
        <v>1551</v>
      </c>
      <c r="AE32" s="1347" t="s">
        <v>1551</v>
      </c>
      <c r="AF32" s="1347" t="s">
        <v>1551</v>
      </c>
      <c r="AG32" s="1347" t="s">
        <v>1551</v>
      </c>
      <c r="AH32" s="1347" t="s">
        <v>1551</v>
      </c>
      <c r="AI32" s="1347" t="s">
        <v>1551</v>
      </c>
    </row>
    <row r="33" spans="1:35" s="156" customFormat="1" ht="24.6">
      <c r="A33" s="1693" t="s">
        <v>1552</v>
      </c>
      <c r="B33" s="1347" t="s">
        <v>1402</v>
      </c>
      <c r="C33" s="1347" t="s">
        <v>1553</v>
      </c>
      <c r="D33" s="1352" t="s">
        <v>1553</v>
      </c>
      <c r="E33" s="1352" t="s">
        <v>1553</v>
      </c>
      <c r="F33" s="1352" t="s">
        <v>1553</v>
      </c>
      <c r="G33" s="1352" t="s">
        <v>1553</v>
      </c>
      <c r="H33" s="1352" t="s">
        <v>1553</v>
      </c>
      <c r="I33" s="1352" t="s">
        <v>1553</v>
      </c>
      <c r="J33" s="1374" t="s">
        <v>1553</v>
      </c>
      <c r="K33" s="1374" t="s">
        <v>1553</v>
      </c>
      <c r="L33" s="1374" t="s">
        <v>1553</v>
      </c>
      <c r="M33" s="1374" t="s">
        <v>1553</v>
      </c>
      <c r="N33" s="1374" t="s">
        <v>1553</v>
      </c>
      <c r="O33" s="1347" t="s">
        <v>1553</v>
      </c>
      <c r="P33" s="1347" t="s">
        <v>1553</v>
      </c>
      <c r="Q33" s="1352" t="s">
        <v>1553</v>
      </c>
      <c r="R33" s="1347" t="s">
        <v>1553</v>
      </c>
      <c r="S33" s="1347" t="s">
        <v>1553</v>
      </c>
      <c r="T33" s="1347" t="s">
        <v>1553</v>
      </c>
      <c r="U33" s="1347" t="s">
        <v>1553</v>
      </c>
      <c r="V33" s="1352" t="s">
        <v>1553</v>
      </c>
      <c r="W33" s="1347" t="s">
        <v>1553</v>
      </c>
      <c r="X33" s="1695" t="s">
        <v>1553</v>
      </c>
      <c r="Y33" s="1347" t="s">
        <v>1553</v>
      </c>
      <c r="Z33" s="1347" t="s">
        <v>1553</v>
      </c>
      <c r="AA33" s="1352" t="s">
        <v>1553</v>
      </c>
      <c r="AB33" s="1352" t="s">
        <v>1553</v>
      </c>
      <c r="AC33" s="1347" t="s">
        <v>1553</v>
      </c>
      <c r="AD33" s="1695" t="s">
        <v>1553</v>
      </c>
      <c r="AE33" s="1347" t="s">
        <v>1553</v>
      </c>
      <c r="AF33" s="1347" t="s">
        <v>1553</v>
      </c>
      <c r="AG33" s="1347" t="s">
        <v>1553</v>
      </c>
      <c r="AH33" s="1347" t="s">
        <v>1553</v>
      </c>
      <c r="AI33" s="1347" t="s">
        <v>1553</v>
      </c>
    </row>
    <row r="34" spans="1:35" s="156" customFormat="1" ht="24.6">
      <c r="A34" s="1693" t="s">
        <v>1554</v>
      </c>
      <c r="B34" s="1347" t="s">
        <v>1402</v>
      </c>
      <c r="C34" s="1347" t="s">
        <v>1553</v>
      </c>
      <c r="D34" s="1352" t="s">
        <v>1553</v>
      </c>
      <c r="E34" s="1352" t="s">
        <v>1553</v>
      </c>
      <c r="F34" s="1352" t="s">
        <v>1553</v>
      </c>
      <c r="G34" s="1352" t="s">
        <v>1553</v>
      </c>
      <c r="H34" s="1352" t="s">
        <v>1553</v>
      </c>
      <c r="I34" s="1352" t="s">
        <v>1553</v>
      </c>
      <c r="J34" s="1352" t="s">
        <v>1553</v>
      </c>
      <c r="K34" s="1352" t="s">
        <v>1553</v>
      </c>
      <c r="L34" s="1352" t="s">
        <v>1553</v>
      </c>
      <c r="M34" s="1352" t="s">
        <v>1553</v>
      </c>
      <c r="N34" s="1347" t="s">
        <v>1553</v>
      </c>
      <c r="O34" s="1347" t="s">
        <v>1553</v>
      </c>
      <c r="P34" s="1347" t="s">
        <v>1553</v>
      </c>
      <c r="Q34" s="1352" t="s">
        <v>1553</v>
      </c>
      <c r="R34" s="1347" t="s">
        <v>1553</v>
      </c>
      <c r="S34" s="1347" t="s">
        <v>1553</v>
      </c>
      <c r="T34" s="1347" t="s">
        <v>1553</v>
      </c>
      <c r="U34" s="1347" t="s">
        <v>1553</v>
      </c>
      <c r="V34" s="1352" t="s">
        <v>1553</v>
      </c>
      <c r="W34" s="1347" t="s">
        <v>1553</v>
      </c>
      <c r="X34" s="1695" t="s">
        <v>1553</v>
      </c>
      <c r="Y34" s="1347" t="s">
        <v>1553</v>
      </c>
      <c r="Z34" s="1347" t="s">
        <v>1553</v>
      </c>
      <c r="AA34" s="1352" t="s">
        <v>1553</v>
      </c>
      <c r="AB34" s="1352" t="s">
        <v>1553</v>
      </c>
      <c r="AC34" s="1347" t="s">
        <v>1553</v>
      </c>
      <c r="AD34" s="1695" t="s">
        <v>1553</v>
      </c>
      <c r="AE34" s="1347" t="s">
        <v>1553</v>
      </c>
      <c r="AF34" s="1347" t="s">
        <v>1553</v>
      </c>
      <c r="AG34" s="1347" t="s">
        <v>1553</v>
      </c>
      <c r="AH34" s="1347" t="s">
        <v>1553</v>
      </c>
      <c r="AI34" s="1347" t="s">
        <v>1553</v>
      </c>
    </row>
    <row r="35" spans="1:35" s="156" customFormat="1" ht="24.6">
      <c r="A35" s="1693" t="s">
        <v>1555</v>
      </c>
      <c r="B35" s="1347" t="s">
        <v>1402</v>
      </c>
      <c r="C35" s="1347" t="s">
        <v>1553</v>
      </c>
      <c r="D35" s="1352" t="s">
        <v>1553</v>
      </c>
      <c r="E35" s="1352" t="s">
        <v>1553</v>
      </c>
      <c r="F35" s="1352" t="s">
        <v>1553</v>
      </c>
      <c r="G35" s="1352" t="s">
        <v>1553</v>
      </c>
      <c r="H35" s="1352" t="s">
        <v>1553</v>
      </c>
      <c r="I35" s="1352" t="s">
        <v>1553</v>
      </c>
      <c r="J35" s="1352" t="s">
        <v>1553</v>
      </c>
      <c r="K35" s="1352" t="s">
        <v>1553</v>
      </c>
      <c r="L35" s="1352" t="s">
        <v>1553</v>
      </c>
      <c r="M35" s="1352" t="s">
        <v>1553</v>
      </c>
      <c r="N35" s="1347" t="s">
        <v>1553</v>
      </c>
      <c r="O35" s="1347" t="s">
        <v>1553</v>
      </c>
      <c r="P35" s="1347" t="s">
        <v>1553</v>
      </c>
      <c r="Q35" s="1352" t="s">
        <v>1553</v>
      </c>
      <c r="R35" s="1347" t="s">
        <v>1553</v>
      </c>
      <c r="S35" s="1347" t="s">
        <v>1553</v>
      </c>
      <c r="T35" s="1347" t="s">
        <v>1553</v>
      </c>
      <c r="U35" s="1347" t="s">
        <v>1553</v>
      </c>
      <c r="V35" s="1352" t="s">
        <v>1553</v>
      </c>
      <c r="W35" s="1347" t="s">
        <v>1553</v>
      </c>
      <c r="X35" s="1695" t="s">
        <v>1553</v>
      </c>
      <c r="Y35" s="1347" t="s">
        <v>1553</v>
      </c>
      <c r="Z35" s="1347" t="s">
        <v>1553</v>
      </c>
      <c r="AA35" s="1352" t="s">
        <v>1553</v>
      </c>
      <c r="AB35" s="1352" t="s">
        <v>1553</v>
      </c>
      <c r="AC35" s="1347" t="s">
        <v>1553</v>
      </c>
      <c r="AD35" s="1695" t="s">
        <v>1553</v>
      </c>
      <c r="AE35" s="1347" t="s">
        <v>1553</v>
      </c>
      <c r="AF35" s="1347" t="s">
        <v>1553</v>
      </c>
      <c r="AG35" s="1347" t="s">
        <v>1553</v>
      </c>
      <c r="AH35" s="1347" t="s">
        <v>1553</v>
      </c>
      <c r="AI35" s="1347" t="s">
        <v>1553</v>
      </c>
    </row>
    <row r="36" spans="1:35" s="156" customFormat="1" ht="24.6">
      <c r="A36" s="1693" t="s">
        <v>1556</v>
      </c>
      <c r="B36" s="1347" t="s">
        <v>1402</v>
      </c>
      <c r="C36" s="1347" t="s">
        <v>1553</v>
      </c>
      <c r="D36" s="1352" t="s">
        <v>1553</v>
      </c>
      <c r="E36" s="1352" t="s">
        <v>1553</v>
      </c>
      <c r="F36" s="1352" t="s">
        <v>1553</v>
      </c>
      <c r="G36" s="1352" t="s">
        <v>1553</v>
      </c>
      <c r="H36" s="1352" t="s">
        <v>1553</v>
      </c>
      <c r="I36" s="1352" t="s">
        <v>1553</v>
      </c>
      <c r="J36" s="1352" t="s">
        <v>1553</v>
      </c>
      <c r="K36" s="1352" t="s">
        <v>1553</v>
      </c>
      <c r="L36" s="1352" t="s">
        <v>1553</v>
      </c>
      <c r="M36" s="1352" t="s">
        <v>1553</v>
      </c>
      <c r="N36" s="1347" t="s">
        <v>1553</v>
      </c>
      <c r="O36" s="1347" t="s">
        <v>1553</v>
      </c>
      <c r="P36" s="1347" t="s">
        <v>1553</v>
      </c>
      <c r="Q36" s="1352" t="s">
        <v>1553</v>
      </c>
      <c r="R36" s="1347" t="s">
        <v>1553</v>
      </c>
      <c r="S36" s="1347" t="s">
        <v>1553</v>
      </c>
      <c r="T36" s="1347" t="s">
        <v>1553</v>
      </c>
      <c r="U36" s="1347" t="s">
        <v>1553</v>
      </c>
      <c r="V36" s="1352" t="s">
        <v>1553</v>
      </c>
      <c r="W36" s="1347" t="s">
        <v>1553</v>
      </c>
      <c r="X36" s="1695" t="s">
        <v>1553</v>
      </c>
      <c r="Y36" s="1347" t="s">
        <v>1553</v>
      </c>
      <c r="Z36" s="1347" t="s">
        <v>1553</v>
      </c>
      <c r="AA36" s="1352" t="s">
        <v>1553</v>
      </c>
      <c r="AB36" s="1352" t="s">
        <v>1553</v>
      </c>
      <c r="AC36" s="1347" t="s">
        <v>1553</v>
      </c>
      <c r="AD36" s="1695" t="s">
        <v>1553</v>
      </c>
      <c r="AE36" s="1347" t="s">
        <v>1553</v>
      </c>
      <c r="AF36" s="1347" t="s">
        <v>1553</v>
      </c>
      <c r="AG36" s="1347" t="s">
        <v>1553</v>
      </c>
      <c r="AH36" s="1347" t="s">
        <v>1553</v>
      </c>
      <c r="AI36" s="1347" t="s">
        <v>1553</v>
      </c>
    </row>
    <row r="37" spans="1:35" s="156" customFormat="1" ht="24.6">
      <c r="A37" s="1693" t="s">
        <v>1557</v>
      </c>
      <c r="B37" s="1347" t="s">
        <v>1402</v>
      </c>
      <c r="C37" s="1347" t="s">
        <v>1553</v>
      </c>
      <c r="D37" s="1352" t="s">
        <v>1553</v>
      </c>
      <c r="E37" s="1352" t="s">
        <v>1553</v>
      </c>
      <c r="F37" s="1352" t="s">
        <v>1553</v>
      </c>
      <c r="G37" s="1352" t="s">
        <v>1553</v>
      </c>
      <c r="H37" s="1352" t="s">
        <v>1553</v>
      </c>
      <c r="I37" s="1352" t="s">
        <v>1553</v>
      </c>
      <c r="J37" s="1352" t="s">
        <v>1553</v>
      </c>
      <c r="K37" s="1352" t="s">
        <v>1553</v>
      </c>
      <c r="L37" s="1352" t="s">
        <v>1553</v>
      </c>
      <c r="M37" s="1352" t="s">
        <v>1553</v>
      </c>
      <c r="N37" s="1347" t="s">
        <v>1553</v>
      </c>
      <c r="O37" s="1347" t="s">
        <v>1553</v>
      </c>
      <c r="P37" s="1347" t="s">
        <v>1553</v>
      </c>
      <c r="Q37" s="1352" t="s">
        <v>1553</v>
      </c>
      <c r="R37" s="1347" t="s">
        <v>1553</v>
      </c>
      <c r="S37" s="1347" t="s">
        <v>1553</v>
      </c>
      <c r="T37" s="1347" t="s">
        <v>1553</v>
      </c>
      <c r="U37" s="1347" t="s">
        <v>1553</v>
      </c>
      <c r="V37" s="1352" t="s">
        <v>1553</v>
      </c>
      <c r="W37" s="1347" t="s">
        <v>1553</v>
      </c>
      <c r="X37" s="1695" t="s">
        <v>1553</v>
      </c>
      <c r="Y37" s="1347" t="s">
        <v>1553</v>
      </c>
      <c r="Z37" s="1347" t="s">
        <v>1553</v>
      </c>
      <c r="AA37" s="1352" t="s">
        <v>1553</v>
      </c>
      <c r="AB37" s="1352" t="s">
        <v>1553</v>
      </c>
      <c r="AC37" s="1347" t="s">
        <v>1553</v>
      </c>
      <c r="AD37" s="1695" t="s">
        <v>1553</v>
      </c>
      <c r="AE37" s="1347" t="s">
        <v>1553</v>
      </c>
      <c r="AF37" s="1347" t="s">
        <v>1553</v>
      </c>
      <c r="AG37" s="1347" t="s">
        <v>1553</v>
      </c>
      <c r="AH37" s="1347" t="s">
        <v>1553</v>
      </c>
      <c r="AI37" s="1347" t="s">
        <v>1553</v>
      </c>
    </row>
    <row r="38" spans="1:35" s="156" customFormat="1" ht="24.6">
      <c r="A38" s="1693" t="s">
        <v>1558</v>
      </c>
      <c r="B38" s="1347" t="s">
        <v>1402</v>
      </c>
      <c r="C38" s="1347" t="s">
        <v>1553</v>
      </c>
      <c r="D38" s="1352" t="s">
        <v>1553</v>
      </c>
      <c r="E38" s="1352" t="s">
        <v>1553</v>
      </c>
      <c r="F38" s="1352" t="s">
        <v>1553</v>
      </c>
      <c r="G38" s="1352" t="s">
        <v>1553</v>
      </c>
      <c r="H38" s="1352" t="s">
        <v>1553</v>
      </c>
      <c r="I38" s="1352" t="s">
        <v>1553</v>
      </c>
      <c r="J38" s="1352" t="s">
        <v>1553</v>
      </c>
      <c r="K38" s="1352" t="s">
        <v>1553</v>
      </c>
      <c r="L38" s="1352" t="s">
        <v>1553</v>
      </c>
      <c r="M38" s="1352" t="s">
        <v>1553</v>
      </c>
      <c r="N38" s="1347" t="s">
        <v>1553</v>
      </c>
      <c r="O38" s="1347" t="s">
        <v>1553</v>
      </c>
      <c r="P38" s="1347" t="s">
        <v>1553</v>
      </c>
      <c r="Q38" s="1352" t="s">
        <v>1553</v>
      </c>
      <c r="R38" s="1347" t="s">
        <v>1553</v>
      </c>
      <c r="S38" s="1347" t="s">
        <v>1553</v>
      </c>
      <c r="T38" s="1347" t="s">
        <v>1553</v>
      </c>
      <c r="U38" s="1347" t="s">
        <v>1553</v>
      </c>
      <c r="V38" s="1352" t="s">
        <v>1553</v>
      </c>
      <c r="W38" s="1347" t="s">
        <v>1553</v>
      </c>
      <c r="X38" s="1695" t="s">
        <v>1553</v>
      </c>
      <c r="Y38" s="1347" t="s">
        <v>1553</v>
      </c>
      <c r="Z38" s="1347" t="s">
        <v>1553</v>
      </c>
      <c r="AA38" s="1352" t="s">
        <v>1553</v>
      </c>
      <c r="AB38" s="1352" t="s">
        <v>1553</v>
      </c>
      <c r="AC38" s="1347" t="s">
        <v>1553</v>
      </c>
      <c r="AD38" s="1695" t="s">
        <v>1553</v>
      </c>
      <c r="AE38" s="1347" t="s">
        <v>1553</v>
      </c>
      <c r="AF38" s="1347" t="s">
        <v>1553</v>
      </c>
      <c r="AG38" s="1347" t="s">
        <v>1553</v>
      </c>
      <c r="AH38" s="1347" t="s">
        <v>1553</v>
      </c>
      <c r="AI38" s="1347" t="s">
        <v>1553</v>
      </c>
    </row>
    <row r="39" spans="1:35" s="156" customFormat="1" ht="24.6">
      <c r="A39" s="1693" t="s">
        <v>1559</v>
      </c>
      <c r="B39" s="1347" t="s">
        <v>1461</v>
      </c>
      <c r="C39" s="1347" t="s">
        <v>1462</v>
      </c>
      <c r="D39" s="1352" t="s">
        <v>1462</v>
      </c>
      <c r="E39" s="1352" t="s">
        <v>1462</v>
      </c>
      <c r="F39" s="1352" t="s">
        <v>1462</v>
      </c>
      <c r="G39" s="1352" t="s">
        <v>1462</v>
      </c>
      <c r="H39" s="1352" t="s">
        <v>1462</v>
      </c>
      <c r="I39" s="1352" t="s">
        <v>1462</v>
      </c>
      <c r="J39" s="1352" t="s">
        <v>1462</v>
      </c>
      <c r="K39" s="1352" t="s">
        <v>1462</v>
      </c>
      <c r="L39" s="1352" t="s">
        <v>1462</v>
      </c>
      <c r="M39" s="1352" t="s">
        <v>1462</v>
      </c>
      <c r="N39" s="1347" t="s">
        <v>1462</v>
      </c>
      <c r="O39" s="1347" t="s">
        <v>1461</v>
      </c>
      <c r="P39" s="1347" t="s">
        <v>1461</v>
      </c>
      <c r="Q39" s="1352" t="s">
        <v>1461</v>
      </c>
      <c r="R39" s="1347" t="s">
        <v>1461</v>
      </c>
      <c r="S39" s="1347" t="s">
        <v>1461</v>
      </c>
      <c r="T39" s="1347" t="s">
        <v>1461</v>
      </c>
      <c r="U39" s="1347" t="s">
        <v>1461</v>
      </c>
      <c r="V39" s="1352" t="s">
        <v>1461</v>
      </c>
      <c r="W39" s="1347" t="s">
        <v>1461</v>
      </c>
      <c r="X39" s="1695" t="s">
        <v>1461</v>
      </c>
      <c r="Y39" s="1347" t="s">
        <v>1461</v>
      </c>
      <c r="Z39" s="1347" t="s">
        <v>1461</v>
      </c>
      <c r="AA39" s="1352" t="s">
        <v>1461</v>
      </c>
      <c r="AB39" s="1352" t="s">
        <v>1461</v>
      </c>
      <c r="AC39" s="1352" t="s">
        <v>1461</v>
      </c>
      <c r="AD39" s="1352" t="s">
        <v>1461</v>
      </c>
      <c r="AE39" s="1347" t="s">
        <v>1461</v>
      </c>
      <c r="AF39" s="1347" t="s">
        <v>1461</v>
      </c>
      <c r="AG39" s="1347" t="s">
        <v>1461</v>
      </c>
      <c r="AH39" s="1347" t="s">
        <v>1461</v>
      </c>
      <c r="AI39" s="1347" t="s">
        <v>1461</v>
      </c>
    </row>
    <row r="40" spans="1:35" s="156" customFormat="1" ht="24.6">
      <c r="A40" s="1693" t="s">
        <v>1560</v>
      </c>
      <c r="B40" s="1347" t="s">
        <v>1402</v>
      </c>
      <c r="C40" s="1347" t="s">
        <v>1561</v>
      </c>
      <c r="D40" s="1352" t="s">
        <v>1561</v>
      </c>
      <c r="E40" s="1352" t="s">
        <v>1561</v>
      </c>
      <c r="F40" s="1352" t="s">
        <v>1561</v>
      </c>
      <c r="G40" s="1352" t="s">
        <v>1561</v>
      </c>
      <c r="H40" s="1352" t="s">
        <v>1561</v>
      </c>
      <c r="I40" s="1352" t="s">
        <v>1561</v>
      </c>
      <c r="J40" s="1352" t="s">
        <v>1561</v>
      </c>
      <c r="K40" s="1352" t="s">
        <v>1561</v>
      </c>
      <c r="L40" s="1352" t="s">
        <v>1561</v>
      </c>
      <c r="M40" s="1352" t="s">
        <v>1561</v>
      </c>
      <c r="N40" s="1347" t="s">
        <v>1561</v>
      </c>
      <c r="O40" s="1347" t="s">
        <v>1402</v>
      </c>
      <c r="P40" s="1347" t="s">
        <v>1402</v>
      </c>
      <c r="Q40" s="1352" t="s">
        <v>1402</v>
      </c>
      <c r="R40" s="1347" t="s">
        <v>1402</v>
      </c>
      <c r="S40" s="1347" t="s">
        <v>1402</v>
      </c>
      <c r="T40" s="1347" t="s">
        <v>1402</v>
      </c>
      <c r="U40" s="1347" t="s">
        <v>1402</v>
      </c>
      <c r="V40" s="1352" t="s">
        <v>1402</v>
      </c>
      <c r="W40" s="1347" t="s">
        <v>1402</v>
      </c>
      <c r="X40" s="1695" t="s">
        <v>1402</v>
      </c>
      <c r="Y40" s="1347" t="s">
        <v>1402</v>
      </c>
      <c r="Z40" s="1347" t="s">
        <v>1402</v>
      </c>
      <c r="AA40" s="1352" t="s">
        <v>1402</v>
      </c>
      <c r="AB40" s="1374" t="s">
        <v>1402</v>
      </c>
      <c r="AC40" s="1374" t="s">
        <v>1402</v>
      </c>
      <c r="AD40" s="1374" t="s">
        <v>1402</v>
      </c>
      <c r="AE40" s="344" t="s">
        <v>1402</v>
      </c>
      <c r="AF40" s="344" t="s">
        <v>1402</v>
      </c>
      <c r="AG40" s="344" t="s">
        <v>1402</v>
      </c>
      <c r="AH40" s="344" t="s">
        <v>1402</v>
      </c>
      <c r="AI40" s="344" t="s">
        <v>1402</v>
      </c>
    </row>
    <row r="41" spans="1:35" s="156" customFormat="1" ht="24.6">
      <c r="A41" s="1693" t="s">
        <v>1562</v>
      </c>
      <c r="B41" s="1347" t="s">
        <v>1402</v>
      </c>
      <c r="C41" s="1347" t="s">
        <v>1563</v>
      </c>
      <c r="D41" s="1352" t="s">
        <v>1563</v>
      </c>
      <c r="E41" s="1352" t="s">
        <v>1563</v>
      </c>
      <c r="F41" s="1352" t="s">
        <v>1563</v>
      </c>
      <c r="G41" s="1352" t="s">
        <v>1563</v>
      </c>
      <c r="H41" s="1352" t="s">
        <v>1563</v>
      </c>
      <c r="I41" s="1352" t="s">
        <v>1563</v>
      </c>
      <c r="J41" s="1374" t="s">
        <v>1563</v>
      </c>
      <c r="K41" s="1374" t="s">
        <v>1563</v>
      </c>
      <c r="L41" s="1374" t="s">
        <v>1563</v>
      </c>
      <c r="M41" s="1374" t="s">
        <v>1563</v>
      </c>
      <c r="N41" s="1374" t="s">
        <v>1563</v>
      </c>
      <c r="O41" s="1347" t="s">
        <v>1402</v>
      </c>
      <c r="P41" s="1347" t="s">
        <v>1402</v>
      </c>
      <c r="Q41" s="1352" t="s">
        <v>1402</v>
      </c>
      <c r="R41" s="1347" t="s">
        <v>1402</v>
      </c>
      <c r="S41" s="1347" t="s">
        <v>1402</v>
      </c>
      <c r="T41" s="1347" t="s">
        <v>1402</v>
      </c>
      <c r="U41" s="1347" t="s">
        <v>1402</v>
      </c>
      <c r="V41" s="1352" t="s">
        <v>1402</v>
      </c>
      <c r="W41" s="1347" t="s">
        <v>1402</v>
      </c>
      <c r="X41" s="1695" t="s">
        <v>1402</v>
      </c>
      <c r="Y41" s="1347" t="s">
        <v>1402</v>
      </c>
      <c r="Z41" s="1347" t="s">
        <v>1402</v>
      </c>
      <c r="AA41" s="1352" t="s">
        <v>1402</v>
      </c>
      <c r="AB41" s="1352" t="s">
        <v>1402</v>
      </c>
      <c r="AC41" s="1352" t="s">
        <v>1402</v>
      </c>
      <c r="AD41" s="1352" t="s">
        <v>1402</v>
      </c>
      <c r="AE41" s="1347" t="s">
        <v>1402</v>
      </c>
      <c r="AF41" s="1347" t="s">
        <v>1402</v>
      </c>
      <c r="AG41" s="1347" t="s">
        <v>1402</v>
      </c>
      <c r="AH41" s="1347" t="s">
        <v>1402</v>
      </c>
      <c r="AI41" s="1347" t="s">
        <v>1402</v>
      </c>
    </row>
    <row r="42" spans="1:35" s="156" customFormat="1" ht="24.6">
      <c r="A42" s="1693" t="s">
        <v>1564</v>
      </c>
      <c r="B42" s="1347" t="s">
        <v>1565</v>
      </c>
      <c r="C42" s="1347" t="s">
        <v>1566</v>
      </c>
      <c r="D42" s="1352" t="s">
        <v>1566</v>
      </c>
      <c r="E42" s="1352" t="s">
        <v>1566</v>
      </c>
      <c r="F42" s="1352" t="s">
        <v>1566</v>
      </c>
      <c r="G42" s="1352" t="s">
        <v>1566</v>
      </c>
      <c r="H42" s="1352" t="s">
        <v>1566</v>
      </c>
      <c r="I42" s="1352" t="s">
        <v>1566</v>
      </c>
      <c r="J42" s="1352" t="s">
        <v>1566</v>
      </c>
      <c r="K42" s="1374" t="s">
        <v>1566</v>
      </c>
      <c r="L42" s="1374" t="s">
        <v>1566</v>
      </c>
      <c r="M42" s="1374" t="s">
        <v>1566</v>
      </c>
      <c r="N42" s="344" t="s">
        <v>1566</v>
      </c>
      <c r="O42" s="1347" t="s">
        <v>1402</v>
      </c>
      <c r="P42" s="1347" t="s">
        <v>1402</v>
      </c>
      <c r="Q42" s="1352" t="s">
        <v>1402</v>
      </c>
      <c r="R42" s="1347" t="s">
        <v>1402</v>
      </c>
      <c r="S42" s="1347" t="s">
        <v>1402</v>
      </c>
      <c r="T42" s="1347" t="s">
        <v>1402</v>
      </c>
      <c r="U42" s="1347" t="s">
        <v>1402</v>
      </c>
      <c r="V42" s="1352" t="s">
        <v>1402</v>
      </c>
      <c r="W42" s="1347" t="s">
        <v>1402</v>
      </c>
      <c r="X42" s="1695" t="s">
        <v>1402</v>
      </c>
      <c r="Y42" s="1347" t="s">
        <v>1402</v>
      </c>
      <c r="Z42" s="1347" t="s">
        <v>1402</v>
      </c>
      <c r="AA42" s="1352" t="s">
        <v>1402</v>
      </c>
      <c r="AB42" s="1352" t="s">
        <v>1402</v>
      </c>
      <c r="AC42" s="1352" t="s">
        <v>1402</v>
      </c>
      <c r="AD42" s="1352" t="s">
        <v>1402</v>
      </c>
      <c r="AE42" s="1347" t="s">
        <v>1402</v>
      </c>
      <c r="AF42" s="1347" t="s">
        <v>1402</v>
      </c>
      <c r="AG42" s="1347" t="s">
        <v>1402</v>
      </c>
      <c r="AH42" s="1347" t="s">
        <v>1402</v>
      </c>
      <c r="AI42" s="1347" t="s">
        <v>1402</v>
      </c>
    </row>
    <row r="43" spans="1:35" s="156" customFormat="1" ht="24.6">
      <c r="A43" s="1693" t="s">
        <v>1567</v>
      </c>
      <c r="B43" s="1347" t="s">
        <v>1402</v>
      </c>
      <c r="C43" s="1347" t="s">
        <v>1568</v>
      </c>
      <c r="D43" s="1352" t="s">
        <v>1568</v>
      </c>
      <c r="E43" s="1352" t="s">
        <v>1568</v>
      </c>
      <c r="F43" s="1352" t="s">
        <v>1568</v>
      </c>
      <c r="G43" s="1352" t="s">
        <v>1568</v>
      </c>
      <c r="H43" s="1352" t="s">
        <v>1568</v>
      </c>
      <c r="I43" s="1352" t="s">
        <v>1568</v>
      </c>
      <c r="J43" s="1374" t="s">
        <v>1568</v>
      </c>
      <c r="K43" s="1374" t="s">
        <v>1568</v>
      </c>
      <c r="L43" s="1374" t="s">
        <v>1568</v>
      </c>
      <c r="M43" s="1374" t="s">
        <v>1568</v>
      </c>
      <c r="N43" s="1374" t="s">
        <v>1568</v>
      </c>
      <c r="O43" s="344" t="s">
        <v>1402</v>
      </c>
      <c r="P43" s="1347" t="s">
        <v>1402</v>
      </c>
      <c r="Q43" s="1352" t="s">
        <v>1402</v>
      </c>
      <c r="R43" s="1347" t="s">
        <v>1402</v>
      </c>
      <c r="S43" s="1347" t="s">
        <v>1402</v>
      </c>
      <c r="T43" s="1347" t="s">
        <v>1402</v>
      </c>
      <c r="U43" s="1347" t="s">
        <v>1402</v>
      </c>
      <c r="V43" s="1352" t="s">
        <v>1402</v>
      </c>
      <c r="W43" s="1347" t="s">
        <v>1402</v>
      </c>
      <c r="X43" s="1695" t="s">
        <v>1402</v>
      </c>
      <c r="Y43" s="1347" t="s">
        <v>1402</v>
      </c>
      <c r="Z43" s="1347" t="s">
        <v>1402</v>
      </c>
      <c r="AA43" s="1352" t="s">
        <v>1402</v>
      </c>
      <c r="AB43" s="1374" t="s">
        <v>1402</v>
      </c>
      <c r="AC43" s="1374" t="s">
        <v>1402</v>
      </c>
      <c r="AD43" s="1374" t="s">
        <v>1402</v>
      </c>
      <c r="AE43" s="1374" t="s">
        <v>1402</v>
      </c>
      <c r="AF43" s="1374" t="s">
        <v>1402</v>
      </c>
      <c r="AG43" s="1374" t="s">
        <v>1402</v>
      </c>
      <c r="AH43" s="1374" t="s">
        <v>1402</v>
      </c>
      <c r="AI43" s="344" t="s">
        <v>1402</v>
      </c>
    </row>
    <row r="44" spans="1:35" s="156" customFormat="1" ht="49.2">
      <c r="A44" s="1694" t="s">
        <v>1569</v>
      </c>
      <c r="B44" s="1347" t="s">
        <v>1391</v>
      </c>
      <c r="C44" s="1347" t="s">
        <v>1570</v>
      </c>
      <c r="D44" s="1352" t="s">
        <v>1570</v>
      </c>
      <c r="E44" s="1352" t="s">
        <v>1570</v>
      </c>
      <c r="F44" s="1352" t="s">
        <v>1570</v>
      </c>
      <c r="G44" s="1352" t="s">
        <v>1570</v>
      </c>
      <c r="H44" s="1352" t="s">
        <v>1570</v>
      </c>
      <c r="I44" s="1352" t="s">
        <v>1570</v>
      </c>
      <c r="J44" s="1347" t="s">
        <v>1570</v>
      </c>
      <c r="K44" s="1347" t="s">
        <v>1570</v>
      </c>
      <c r="L44" s="1352" t="s">
        <v>1570</v>
      </c>
      <c r="M44" s="1347" t="s">
        <v>1570</v>
      </c>
      <c r="N44" s="1352" t="s">
        <v>1570</v>
      </c>
      <c r="O44" s="1347" t="s">
        <v>781</v>
      </c>
      <c r="P44" s="1347" t="s">
        <v>781</v>
      </c>
      <c r="Q44" s="1352" t="s">
        <v>781</v>
      </c>
      <c r="R44" s="1347" t="s">
        <v>781</v>
      </c>
      <c r="S44" s="1347" t="s">
        <v>781</v>
      </c>
      <c r="T44" s="1347" t="s">
        <v>781</v>
      </c>
      <c r="U44" s="1347" t="s">
        <v>781</v>
      </c>
      <c r="V44" s="1352" t="s">
        <v>781</v>
      </c>
      <c r="W44" s="1347" t="s">
        <v>781</v>
      </c>
      <c r="X44" s="1695" t="s">
        <v>781</v>
      </c>
      <c r="Y44" s="1347" t="s">
        <v>781</v>
      </c>
      <c r="Z44" s="1347" t="s">
        <v>781</v>
      </c>
      <c r="AA44" s="1352" t="s">
        <v>781</v>
      </c>
      <c r="AB44" s="1352" t="s">
        <v>781</v>
      </c>
      <c r="AC44" s="1347" t="s">
        <v>781</v>
      </c>
      <c r="AD44" s="1695" t="s">
        <v>781</v>
      </c>
      <c r="AE44" s="1347" t="s">
        <v>781</v>
      </c>
      <c r="AF44" s="1347" t="s">
        <v>781</v>
      </c>
      <c r="AG44" s="1347" t="s">
        <v>781</v>
      </c>
      <c r="AH44" s="1347" t="s">
        <v>781</v>
      </c>
      <c r="AI44" s="1347" t="s">
        <v>781</v>
      </c>
    </row>
    <row r="45" spans="1:35" s="156" customFormat="1" ht="24.6">
      <c r="A45" s="1693" t="s">
        <v>1571</v>
      </c>
      <c r="B45" s="1347" t="s">
        <v>1461</v>
      </c>
      <c r="C45" s="1347" t="s">
        <v>1461</v>
      </c>
      <c r="D45" s="1352" t="s">
        <v>1461</v>
      </c>
      <c r="E45" s="1352" t="s">
        <v>1461</v>
      </c>
      <c r="F45" s="1352" t="s">
        <v>1461</v>
      </c>
      <c r="G45" s="1352" t="s">
        <v>1461</v>
      </c>
      <c r="H45" s="1352" t="s">
        <v>1461</v>
      </c>
      <c r="I45" s="1352" t="s">
        <v>1461</v>
      </c>
      <c r="J45" s="344" t="s">
        <v>1402</v>
      </c>
      <c r="K45" s="1374" t="s">
        <v>1402</v>
      </c>
      <c r="L45" s="344" t="s">
        <v>1402</v>
      </c>
      <c r="M45" s="1374" t="s">
        <v>1402</v>
      </c>
      <c r="N45" s="1374" t="s">
        <v>1402</v>
      </c>
      <c r="O45" s="1347" t="s">
        <v>1461</v>
      </c>
      <c r="P45" s="1347" t="s">
        <v>1461</v>
      </c>
      <c r="Q45" s="1352" t="s">
        <v>1461</v>
      </c>
      <c r="R45" s="1347" t="s">
        <v>1461</v>
      </c>
      <c r="S45" s="1347" t="s">
        <v>1461</v>
      </c>
      <c r="T45" s="1347" t="s">
        <v>1461</v>
      </c>
      <c r="U45" s="1347" t="s">
        <v>1461</v>
      </c>
      <c r="V45" s="1352" t="s">
        <v>1461</v>
      </c>
      <c r="W45" s="1347" t="s">
        <v>1461</v>
      </c>
      <c r="X45" s="1695" t="s">
        <v>1461</v>
      </c>
      <c r="Y45" s="1347" t="s">
        <v>1461</v>
      </c>
      <c r="Z45" s="1347" t="s">
        <v>1461</v>
      </c>
      <c r="AA45" s="1347" t="s">
        <v>1461</v>
      </c>
      <c r="AB45" s="1347" t="s">
        <v>1461</v>
      </c>
      <c r="AC45" s="1695" t="s">
        <v>1461</v>
      </c>
      <c r="AD45" s="1347" t="s">
        <v>1461</v>
      </c>
      <c r="AE45" s="1347" t="s">
        <v>1461</v>
      </c>
      <c r="AF45" s="1347" t="s">
        <v>1461</v>
      </c>
      <c r="AG45" s="1347" t="s">
        <v>1461</v>
      </c>
      <c r="AH45" s="1347" t="s">
        <v>1461</v>
      </c>
      <c r="AI45" s="1347" t="s">
        <v>1461</v>
      </c>
    </row>
    <row r="46" spans="1:35" s="156" customFormat="1" ht="24.6">
      <c r="A46" s="1693" t="s">
        <v>1572</v>
      </c>
      <c r="B46" s="1347" t="s">
        <v>1402</v>
      </c>
      <c r="C46" s="344" t="s">
        <v>1402</v>
      </c>
      <c r="D46" s="1374" t="s">
        <v>1402</v>
      </c>
      <c r="E46" s="1374" t="s">
        <v>1402</v>
      </c>
      <c r="F46" s="1374" t="s">
        <v>1402</v>
      </c>
      <c r="G46" s="1374" t="s">
        <v>1402</v>
      </c>
      <c r="H46" s="1374" t="s">
        <v>1402</v>
      </c>
      <c r="I46" s="1374" t="s">
        <v>1402</v>
      </c>
      <c r="J46" s="344" t="s">
        <v>1402</v>
      </c>
      <c r="K46" s="1374" t="s">
        <v>1402</v>
      </c>
      <c r="L46" s="344" t="s">
        <v>1402</v>
      </c>
      <c r="M46" s="1374" t="s">
        <v>1402</v>
      </c>
      <c r="N46" s="1374" t="s">
        <v>1402</v>
      </c>
      <c r="O46" s="1347" t="s">
        <v>1402</v>
      </c>
      <c r="P46" s="1347" t="s">
        <v>1402</v>
      </c>
      <c r="Q46" s="1352" t="s">
        <v>1402</v>
      </c>
      <c r="R46" s="1347" t="s">
        <v>1402</v>
      </c>
      <c r="S46" s="1347" t="s">
        <v>1402</v>
      </c>
      <c r="T46" s="1347" t="s">
        <v>1402</v>
      </c>
      <c r="U46" s="1347" t="s">
        <v>1402</v>
      </c>
      <c r="V46" s="1352" t="s">
        <v>1402</v>
      </c>
      <c r="W46" s="1347" t="s">
        <v>1402</v>
      </c>
      <c r="X46" s="1695" t="s">
        <v>1402</v>
      </c>
      <c r="Y46" s="1347" t="s">
        <v>1402</v>
      </c>
      <c r="Z46" s="1347" t="s">
        <v>1402</v>
      </c>
      <c r="AA46" s="1352" t="s">
        <v>1402</v>
      </c>
      <c r="AB46" s="1352" t="s">
        <v>1402</v>
      </c>
      <c r="AC46" s="1347" t="s">
        <v>1402</v>
      </c>
      <c r="AD46" s="1695" t="s">
        <v>1402</v>
      </c>
      <c r="AE46" s="1347" t="s">
        <v>1402</v>
      </c>
      <c r="AF46" s="1347" t="s">
        <v>1402</v>
      </c>
      <c r="AG46" s="1347" t="s">
        <v>1402</v>
      </c>
      <c r="AH46" s="1347" t="s">
        <v>1402</v>
      </c>
      <c r="AI46" s="1347" t="s">
        <v>1402</v>
      </c>
    </row>
    <row r="47" spans="1:35" s="151" customFormat="1" ht="24.6">
      <c r="A47" s="1380"/>
      <c r="B47" s="1380"/>
      <c r="C47" s="1380"/>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c r="AF47" s="1380"/>
      <c r="AG47" s="1380"/>
      <c r="AH47" s="1380"/>
      <c r="AI47" s="1380"/>
    </row>
    <row r="48" spans="1:35" s="151" customFormat="1" ht="24.6"/>
    <row r="49" spans="1:1" s="151" customFormat="1" ht="49.8">
      <c r="A49" s="184" t="s">
        <v>1573</v>
      </c>
    </row>
  </sheetData>
  <sheetProtection formatCells="0" insertColumns="0" insertRows="0" deleteColumns="0" deleteRows="0"/>
  <mergeCells count="1">
    <mergeCell ref="B2:B3"/>
  </mergeCells>
  <printOptions verticalCentered="1"/>
  <pageMargins left="0.59055118110236227" right="0.39370078740157483" top="0.39370078740157483" bottom="0.39370078740157483" header="0.31496062992125984" footer="0"/>
  <pageSetup paperSize="9" scale="30" fitToWidth="0" orientation="landscape" r:id="rId1"/>
  <headerFooter scaleWithDoc="0"/>
  <colBreaks count="6" manualBreakCount="6">
    <brk id="6" max="48" man="1"/>
    <brk id="11" max="48" man="1"/>
    <brk id="14" max="48" man="1"/>
    <brk id="20" max="48" man="1"/>
    <brk id="26" max="48" man="1"/>
    <brk id="32" max="48" man="1"/>
  </colBreaks>
  <drawing r:id="rId2"/>
  <legacyDrawing r:id="rId3"/>
  <controls>
    <mc:AlternateContent xmlns:mc="http://schemas.openxmlformats.org/markup-compatibility/2006">
      <mc:Choice Requires="x14">
        <control shapeId="808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0897"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BDBA-F734-4506-852D-022561C1E77A}">
  <sheetPr codeName="Ark29">
    <pageSetUpPr fitToPage="1"/>
  </sheetPr>
  <dimension ref="A1:C24"/>
  <sheetViews>
    <sheetView showGridLines="0" zoomScale="80" zoomScaleNormal="80" zoomScaleSheetLayoutView="80" workbookViewId="0"/>
  </sheetViews>
  <sheetFormatPr baseColWidth="10" defaultColWidth="8.59765625" defaultRowHeight="13.8"/>
  <cols>
    <col min="1" max="1" width="230.09765625" customWidth="1"/>
  </cols>
  <sheetData>
    <row r="1" spans="1:3" s="149" customFormat="1" ht="43.5" customHeight="1">
      <c r="A1" s="165" t="s">
        <v>1574</v>
      </c>
      <c r="B1" s="166"/>
      <c r="C1" s="166"/>
    </row>
    <row r="2" spans="1:3" s="149" customFormat="1" ht="40.5" customHeight="1"/>
    <row r="3" spans="1:3" s="152" customFormat="1" ht="37.200000000000003">
      <c r="A3" s="167" t="s">
        <v>1575</v>
      </c>
      <c r="B3" s="167"/>
    </row>
    <row r="4" spans="1:3" s="152" customFormat="1" ht="18.600000000000001">
      <c r="A4" s="168"/>
    </row>
    <row r="5" spans="1:3" s="152" customFormat="1" ht="37.200000000000003">
      <c r="A5" s="167" t="s">
        <v>1576</v>
      </c>
      <c r="B5" s="169"/>
    </row>
    <row r="6" spans="1:3" s="152" customFormat="1" ht="18.600000000000001">
      <c r="A6" s="168"/>
    </row>
    <row r="7" spans="1:3" s="152" customFormat="1" ht="37.200000000000003">
      <c r="A7" s="167" t="s">
        <v>1577</v>
      </c>
      <c r="B7" s="167"/>
    </row>
    <row r="8" spans="1:3" s="152" customFormat="1" ht="18.600000000000001">
      <c r="A8" s="168"/>
    </row>
    <row r="9" spans="1:3" s="152" customFormat="1" ht="37.200000000000003">
      <c r="A9" s="167" t="s">
        <v>1578</v>
      </c>
      <c r="B9" s="167"/>
    </row>
    <row r="10" spans="1:3" s="152" customFormat="1" ht="18.600000000000001">
      <c r="A10" s="170"/>
    </row>
    <row r="11" spans="1:3" s="152" customFormat="1" ht="34.5" customHeight="1">
      <c r="A11" s="1989"/>
      <c r="B11" s="1989"/>
    </row>
    <row r="12" spans="1:3" s="152" customFormat="1" ht="18.600000000000001">
      <c r="A12" s="170"/>
    </row>
    <row r="13" spans="1:3" s="152" customFormat="1" ht="18.600000000000001">
      <c r="A13" s="167"/>
      <c r="B13" s="167"/>
    </row>
    <row r="14" spans="1:3" s="152" customFormat="1" ht="18.600000000000001">
      <c r="A14" s="170"/>
    </row>
    <row r="15" spans="1:3" s="152" customFormat="1" ht="60" customHeight="1">
      <c r="A15" s="1989"/>
      <c r="B15" s="1989"/>
    </row>
    <row r="16" spans="1:3" s="152" customFormat="1" ht="18.600000000000001">
      <c r="A16" s="170"/>
    </row>
    <row r="17" spans="1:2" s="152" customFormat="1" ht="34.5" customHeight="1">
      <c r="A17" s="167"/>
      <c r="B17" s="167"/>
    </row>
    <row r="18" spans="1:2" s="149" customFormat="1"/>
    <row r="19" spans="1:2" s="149" customFormat="1" ht="18.600000000000001">
      <c r="A19" s="167"/>
    </row>
    <row r="20" spans="1:2" s="149" customFormat="1" ht="18.600000000000001">
      <c r="A20" s="167"/>
    </row>
    <row r="21" spans="1:2" s="149" customFormat="1" ht="18.600000000000001">
      <c r="A21" s="167"/>
    </row>
    <row r="22" spans="1:2" s="149" customFormat="1" ht="18.600000000000001">
      <c r="A22" s="167"/>
    </row>
    <row r="23" spans="1:2" s="149" customFormat="1" ht="18.600000000000001">
      <c r="A23" s="167"/>
    </row>
    <row r="24" spans="1:2" s="149" customFormat="1"/>
  </sheetData>
  <sheetProtection formatCells="0" insertRows="0" deleteRows="0"/>
  <mergeCells count="2">
    <mergeCell ref="A11:B11"/>
    <mergeCell ref="A15:B15"/>
  </mergeCells>
  <pageMargins left="0.59055118110236227" right="0.59055118110236227" top="0.74803149606299213" bottom="0.74803149606299213" header="0.31496062992125984" footer="0"/>
  <pageSetup paperSize="9" scale="53" fitToHeight="0" orientation="landscape" r:id="rId1"/>
  <headerFooter scaleWithDoc="0"/>
  <drawing r:id="rId2"/>
  <legacyDrawing r:id="rId3"/>
  <controls>
    <mc:AlternateContent xmlns:mc="http://schemas.openxmlformats.org/markup-compatibility/2006">
      <mc:Choice Requires="x14">
        <control shapeId="819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1921"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workbookViewId="0">
      <selection activeCell="C5" sqref="C5"/>
    </sheetView>
  </sheetViews>
  <sheetFormatPr baseColWidth="10" defaultColWidth="8.59765625" defaultRowHeight="13.8"/>
  <cols>
    <col min="1" max="1" width="24" customWidth="1"/>
    <col min="2" max="2" width="6.09765625" bestFit="1" customWidth="1"/>
    <col min="3" max="3" width="10.09765625"/>
    <col min="4" max="4" width="7.09765625" customWidth="1"/>
    <col min="5" max="8" width="10.09765625"/>
    <col min="9" max="9" width="10.59765625" bestFit="1" customWidth="1"/>
    <col min="10" max="10" width="2.59765625" customWidth="1"/>
  </cols>
  <sheetData>
    <row r="1" spans="1:5" s="111" customFormat="1" ht="13.2"/>
    <row r="2" spans="1:5" s="111" customFormat="1" ht="15.6">
      <c r="A2" s="112" t="s">
        <v>1579</v>
      </c>
      <c r="B2" s="112"/>
    </row>
    <row r="3" spans="1:5" s="111" customFormat="1" ht="13.2"/>
    <row r="4" spans="1:5" s="111" customFormat="1" ht="13.2">
      <c r="A4" s="113" t="str">
        <f>A16</f>
        <v>Corporate customers</v>
      </c>
      <c r="B4" s="113"/>
      <c r="C4" s="114">
        <f>C12</f>
        <v>1212.2994212766878</v>
      </c>
      <c r="E4" s="115" t="s">
        <v>1580</v>
      </c>
    </row>
    <row r="5" spans="1:5" s="111" customFormat="1" ht="13.2">
      <c r="A5" s="1617" t="str">
        <f>EAD!$A86</f>
        <v>Mortgages</v>
      </c>
      <c r="B5" s="1618">
        <f>C5/C$7*1000</f>
        <v>937.7523063896391</v>
      </c>
      <c r="C5" s="1619">
        <f>EAD!$B86</f>
        <v>1132.4441673952915</v>
      </c>
      <c r="E5" s="116" t="s">
        <v>1581</v>
      </c>
    </row>
    <row r="6" spans="1:5" s="111" customFormat="1" ht="13.2">
      <c r="A6" s="1617" t="str">
        <f>EAD!$A87</f>
        <v>Other exposures</v>
      </c>
      <c r="B6" s="1618">
        <f>C6/C$7*1000</f>
        <v>62.247693610360841</v>
      </c>
      <c r="C6" s="1619">
        <f>EAD!$B87</f>
        <v>75.171276127549845</v>
      </c>
      <c r="E6" s="116" t="s">
        <v>1582</v>
      </c>
    </row>
    <row r="7" spans="1:5" s="111" customFormat="1" ht="13.2">
      <c r="A7" s="117" t="s">
        <v>1583</v>
      </c>
      <c r="B7" s="117"/>
      <c r="C7" s="118">
        <f>SUM(C5:C6)</f>
        <v>1207.6154435228414</v>
      </c>
      <c r="E7" s="116" t="s">
        <v>1584</v>
      </c>
    </row>
    <row r="8" spans="1:5" s="111" customFormat="1" ht="13.2">
      <c r="A8" s="111" t="s">
        <v>1585</v>
      </c>
      <c r="C8" s="119">
        <f>(SUM(C5:C6))-C11</f>
        <v>0</v>
      </c>
    </row>
    <row r="9" spans="1:5" s="111" customFormat="1" ht="13.2"/>
    <row r="10" spans="1:5" ht="21">
      <c r="A10" s="120" t="s">
        <v>1586</v>
      </c>
      <c r="B10" s="120"/>
      <c r="C10" s="121" t="s">
        <v>1587</v>
      </c>
      <c r="D10" s="122" t="s">
        <v>441</v>
      </c>
      <c r="E10" s="121" t="s">
        <v>1588</v>
      </c>
    </row>
    <row r="11" spans="1:5" s="111" customFormat="1" ht="13.2">
      <c r="A11" s="123" t="str">
        <f>A15&amp;" "&amp;ROUND(D11,0)&amp;"%"</f>
        <v>Personal customers 50%</v>
      </c>
      <c r="B11" s="123"/>
      <c r="C11" s="124">
        <f>EAD!$B$88</f>
        <v>1207.6154435228414</v>
      </c>
      <c r="D11" s="125">
        <f>(C11/C$13*100)+E11</f>
        <v>49.903220195429597</v>
      </c>
    </row>
    <row r="12" spans="1:5" s="111" customFormat="1" ht="13.2">
      <c r="A12" s="126" t="str">
        <f>A16&amp;" "&amp;ROUND(D12,0)&amp;"%"</f>
        <v>Corporate customers 50%</v>
      </c>
      <c r="B12" s="126"/>
      <c r="C12" s="124">
        <f>EAD!$B$108</f>
        <v>1212.2994212766878</v>
      </c>
      <c r="D12" s="125">
        <f>(C12/C$13*100)+E12</f>
        <v>50.09677980457041</v>
      </c>
      <c r="E12" s="111">
        <v>0</v>
      </c>
    </row>
    <row r="13" spans="1:5" s="111" customFormat="1" thickBot="1">
      <c r="A13" s="127"/>
      <c r="B13" s="127"/>
      <c r="C13" s="128">
        <f>SUM(C11:C12)</f>
        <v>2419.9148647995289</v>
      </c>
    </row>
    <row r="14" spans="1:5" s="111" customFormat="1" thickTop="1"/>
    <row r="15" spans="1:5" s="111" customFormat="1">
      <c r="A15" t="s">
        <v>429</v>
      </c>
      <c r="B15"/>
    </row>
    <row r="16" spans="1:5" s="111" customFormat="1">
      <c r="A16" t="s">
        <v>430</v>
      </c>
      <c r="B16"/>
    </row>
    <row r="17" spans="1:11" s="111" customFormat="1">
      <c r="A17"/>
      <c r="B17"/>
    </row>
    <row r="18" spans="1:11" s="111" customFormat="1" ht="13.2"/>
    <row r="19" spans="1:11" s="111" customFormat="1" ht="13.2"/>
    <row r="20" spans="1:11" s="111" customFormat="1" ht="13.2"/>
    <row r="21" spans="1:11" s="111" customFormat="1" ht="13.2"/>
    <row r="22" spans="1:11" s="111" customFormat="1" ht="13.2">
      <c r="K22" s="115"/>
    </row>
    <row r="23" spans="1:11" s="111" customFormat="1" ht="13.2">
      <c r="K23" s="115"/>
    </row>
    <row r="24" spans="1:11" s="111" customFormat="1" ht="13.2">
      <c r="K24" s="115"/>
    </row>
    <row r="25" spans="1:11" s="111" customFormat="1" ht="13.2">
      <c r="K25" s="115"/>
    </row>
    <row r="26" spans="1:11" s="111" customFormat="1" ht="13.2">
      <c r="K26" s="115"/>
    </row>
    <row r="27" spans="1:11" s="111" customFormat="1" ht="13.2">
      <c r="K27" s="115"/>
    </row>
    <row r="28" spans="1:11" s="111" customFormat="1" ht="13.2">
      <c r="K28" s="115"/>
    </row>
    <row r="29" spans="1:11" s="111" customFormat="1" ht="13.2">
      <c r="K29" s="115"/>
    </row>
    <row r="30" spans="1:11" s="111" customFormat="1" ht="13.2">
      <c r="K30" s="115"/>
    </row>
    <row r="31" spans="1:11" s="111" customFormat="1" ht="13.2">
      <c r="K31" s="115"/>
    </row>
    <row r="32" spans="1:11" s="111" customFormat="1" ht="13.2">
      <c r="K32" s="115"/>
    </row>
    <row r="33" spans="1:11" s="111" customFormat="1" ht="15.6">
      <c r="A33" s="112" t="s">
        <v>1589</v>
      </c>
      <c r="B33" s="112"/>
      <c r="K33" s="115"/>
    </row>
    <row r="34" spans="1:11" s="111" customFormat="1" ht="13.2">
      <c r="K34" s="115" t="s">
        <v>1580</v>
      </c>
    </row>
    <row r="35" spans="1:11" s="129" customFormat="1" ht="24" customHeight="1">
      <c r="C35" s="130" t="str">
        <f>EAD!B410</f>
        <v>30 June 2023</v>
      </c>
      <c r="D35" s="130" t="str">
        <f>EAD!C410</f>
        <v>31 March 2023</v>
      </c>
      <c r="E35" s="130" t="str">
        <f>EAD!D410</f>
        <v>31 Dec. 2022</v>
      </c>
      <c r="F35" s="130" t="str">
        <f>EAD!E410</f>
        <v>30 Sept. 2022</v>
      </c>
      <c r="G35" s="130" t="str">
        <f>EAD!F410</f>
        <v>30 June 2022</v>
      </c>
      <c r="H35" s="130" t="str">
        <f>EAD!G410</f>
        <v>31 March 2022</v>
      </c>
      <c r="I35" s="130" t="str">
        <f>EAD!H410</f>
        <v>31 Dec. 2021</v>
      </c>
      <c r="J35" s="131" t="s">
        <v>1590</v>
      </c>
      <c r="K35" s="116" t="s">
        <v>1591</v>
      </c>
    </row>
    <row r="36" spans="1:11" s="111" customFormat="1" ht="13.2">
      <c r="A36" s="132" t="s">
        <v>672</v>
      </c>
      <c r="B36" s="132"/>
      <c r="C36" s="133">
        <f>EAD!B114</f>
        <v>997.75106586507923</v>
      </c>
      <c r="D36" s="133">
        <f>EAD!C114</f>
        <v>977.62067347994969</v>
      </c>
      <c r="E36" s="133">
        <f>EAD!D114</f>
        <v>955.06092005837706</v>
      </c>
      <c r="F36" s="133">
        <f>EAD!E114</f>
        <v>959.84605056277439</v>
      </c>
      <c r="G36" s="133">
        <f>EAD!F114</f>
        <v>975.7939378515598</v>
      </c>
      <c r="H36" s="133">
        <f>EAD!G114</f>
        <v>852.6076020847587</v>
      </c>
      <c r="I36" s="133">
        <f>EAD!H114</f>
        <v>846.8491330123195</v>
      </c>
      <c r="K36" s="116" t="s">
        <v>1592</v>
      </c>
    </row>
    <row r="37" spans="1:11" s="111" customFormat="1" ht="13.2">
      <c r="A37" s="132" t="s">
        <v>673</v>
      </c>
      <c r="B37" s="132"/>
      <c r="C37" s="133">
        <f>EAD!B118</f>
        <v>194.3064251315071</v>
      </c>
      <c r="D37" s="133">
        <f>EAD!C118</f>
        <v>204.59996325285999</v>
      </c>
      <c r="E37" s="133">
        <f>EAD!D118</f>
        <v>204.93032641583676</v>
      </c>
      <c r="F37" s="133">
        <f>EAD!E118</f>
        <v>208.51964928812731</v>
      </c>
      <c r="G37" s="133">
        <f>EAD!F118</f>
        <v>190.22403297351312</v>
      </c>
      <c r="H37" s="133">
        <f>EAD!G118</f>
        <v>188.24896521520952</v>
      </c>
      <c r="I37" s="133">
        <f>EAD!H118</f>
        <v>186.34847935429636</v>
      </c>
      <c r="K37" s="116" t="s">
        <v>1593</v>
      </c>
    </row>
    <row r="38" spans="1:11" s="111" customFormat="1" ht="13.2">
      <c r="A38" s="132" t="s">
        <v>674</v>
      </c>
      <c r="B38" s="132"/>
      <c r="C38" s="133">
        <f>EAD!B122</f>
        <v>12.424536122435638</v>
      </c>
      <c r="D38" s="133">
        <f>EAD!C122</f>
        <v>12.395863368790002</v>
      </c>
      <c r="E38" s="133">
        <f>EAD!D122</f>
        <v>12.726695972861018</v>
      </c>
      <c r="F38" s="133">
        <f>EAD!E122</f>
        <v>13.281349655690502</v>
      </c>
      <c r="G38" s="133">
        <f>EAD!F122</f>
        <v>13.40518273361001</v>
      </c>
      <c r="H38" s="133">
        <f>EAD!G122</f>
        <v>12.706330457006407</v>
      </c>
      <c r="I38" s="133">
        <f>EAD!H122</f>
        <v>13.168453570511568</v>
      </c>
      <c r="K38" s="116" t="s">
        <v>1594</v>
      </c>
    </row>
    <row r="39" spans="1:11" s="111" customFormat="1" ht="21">
      <c r="A39" s="134" t="s">
        <v>1595</v>
      </c>
      <c r="B39" s="134"/>
      <c r="C39" s="133">
        <f>EAD!B126</f>
        <v>3.1334164038199681</v>
      </c>
      <c r="D39" s="133">
        <f>EAD!C126</f>
        <v>3.12797682267</v>
      </c>
      <c r="E39" s="133">
        <f>EAD!D126</f>
        <v>2.4085880686665582</v>
      </c>
      <c r="F39" s="133">
        <f>EAD!E126</f>
        <v>2.4792748520454522</v>
      </c>
      <c r="G39" s="133">
        <f>EAD!F126</f>
        <v>2.8182634382952365</v>
      </c>
      <c r="H39" s="133">
        <f>EAD!G126</f>
        <v>2.2400162194358901</v>
      </c>
      <c r="I39" s="133">
        <f>EAD!H126</f>
        <v>2.3237973359893962</v>
      </c>
      <c r="K39" s="135" t="s">
        <v>1596</v>
      </c>
    </row>
    <row r="40" spans="1:11" s="111" customFormat="1" ht="13.2"/>
    <row r="41" spans="1:11" s="111" customFormat="1" ht="13.2">
      <c r="A41" s="111" t="s">
        <v>1597</v>
      </c>
      <c r="C41" s="136">
        <f>SUM(C36:C40)</f>
        <v>1207.6154435228418</v>
      </c>
      <c r="D41" s="136">
        <f t="shared" ref="D41:I41" si="0">SUM(D36:D40)</f>
        <v>1197.7444769242697</v>
      </c>
      <c r="E41" s="136">
        <f t="shared" si="0"/>
        <v>1175.1265305157415</v>
      </c>
      <c r="F41" s="136">
        <f t="shared" si="0"/>
        <v>1184.1263243586377</v>
      </c>
      <c r="G41" s="136">
        <f t="shared" si="0"/>
        <v>1182.2414169969782</v>
      </c>
      <c r="H41" s="136">
        <f t="shared" si="0"/>
        <v>1055.8029139764105</v>
      </c>
      <c r="I41" s="136">
        <f t="shared" si="0"/>
        <v>1048.6898632731168</v>
      </c>
    </row>
    <row r="42" spans="1:11" s="111" customFormat="1" ht="13.2">
      <c r="A42" s="111" t="s">
        <v>1598</v>
      </c>
      <c r="C42" s="136">
        <f>EAD!B129</f>
        <v>1207.6154435228418</v>
      </c>
      <c r="D42" s="136">
        <f>EAD!C129</f>
        <v>1197.7444769242697</v>
      </c>
      <c r="E42" s="136">
        <f>EAD!D129</f>
        <v>1175.1265305157415</v>
      </c>
      <c r="F42" s="136">
        <f>EAD!E129</f>
        <v>1184.1263243586377</v>
      </c>
      <c r="G42" s="136">
        <f>EAD!F129</f>
        <v>1182.2414169969782</v>
      </c>
      <c r="H42" s="136">
        <f>EAD!G129</f>
        <v>1055.8029139764105</v>
      </c>
      <c r="I42" s="136">
        <f>EAD!H129</f>
        <v>1048.6898632731168</v>
      </c>
    </row>
    <row r="43" spans="1:11" s="111" customFormat="1" ht="13.2">
      <c r="A43" s="111" t="s">
        <v>1599</v>
      </c>
      <c r="C43" s="136">
        <f>+C41-C42</f>
        <v>0</v>
      </c>
      <c r="D43" s="136">
        <f t="shared" ref="D43:I43" si="1">+D41-D42</f>
        <v>0</v>
      </c>
      <c r="E43" s="136">
        <f t="shared" si="1"/>
        <v>0</v>
      </c>
      <c r="F43" s="136">
        <f t="shared" si="1"/>
        <v>0</v>
      </c>
      <c r="G43" s="136">
        <f t="shared" si="1"/>
        <v>0</v>
      </c>
      <c r="H43" s="136">
        <f t="shared" si="1"/>
        <v>0</v>
      </c>
      <c r="I43" s="136">
        <f t="shared" si="1"/>
        <v>0</v>
      </c>
    </row>
    <row r="44" spans="1:11" s="111" customFormat="1" ht="13.2"/>
    <row r="45" spans="1:11" s="111" customFormat="1" ht="13.2"/>
    <row r="46" spans="1:11" s="111" customFormat="1" ht="13.2"/>
    <row r="47" spans="1:11" s="111" customFormat="1" ht="13.2"/>
    <row r="48" spans="1:11" s="111" customFormat="1" ht="13.2"/>
    <row r="49" s="111" customFormat="1" ht="13.2"/>
    <row r="50" s="111" customFormat="1" ht="13.2"/>
    <row r="51" s="111" customFormat="1" ht="13.2"/>
    <row r="52" s="111" customFormat="1" ht="13.2"/>
    <row r="53" s="111" customFormat="1" ht="13.2"/>
    <row r="54" s="111" customFormat="1" ht="13.2"/>
    <row r="55" s="111" customFormat="1" ht="13.2"/>
    <row r="56" s="111" customFormat="1" ht="13.2"/>
    <row r="57" s="111" customFormat="1" ht="13.2"/>
    <row r="58" s="111" customFormat="1" ht="13.2"/>
    <row r="59" s="111" customFormat="1" ht="13.2"/>
    <row r="60" s="111" customFormat="1" ht="13.2"/>
    <row r="61" s="111" customFormat="1" ht="13.2"/>
    <row r="62" s="111" customFormat="1" ht="13.2"/>
    <row r="63" s="111" customFormat="1" ht="13.2"/>
    <row r="64" s="111" customFormat="1" ht="13.2"/>
    <row r="65" s="111" customFormat="1" ht="13.2"/>
    <row r="66" s="111" customFormat="1" ht="13.2"/>
    <row r="67" s="111" customFormat="1" ht="13.2"/>
    <row r="68" s="111" customFormat="1" ht="13.2"/>
    <row r="69" s="111" customFormat="1" ht="13.2"/>
    <row r="70" s="111" customFormat="1" ht="13.2"/>
    <row r="71" s="111" customFormat="1" ht="13.2"/>
    <row r="72" s="111" customFormat="1" ht="13.2"/>
    <row r="73" s="111" customFormat="1" ht="13.2"/>
    <row r="74" s="111" customFormat="1" ht="13.2"/>
    <row r="75" s="111" customFormat="1" ht="13.2"/>
    <row r="76" s="111" customFormat="1" ht="13.2"/>
    <row r="77" s="111" customFormat="1" ht="13.2"/>
    <row r="78" s="111" customFormat="1" ht="13.2"/>
    <row r="79" s="111" customFormat="1" ht="13.2"/>
    <row r="80" s="111" customFormat="1" ht="13.2"/>
    <row r="81" s="111" customFormat="1" ht="13.2"/>
    <row r="82" s="111" customFormat="1" ht="13.2"/>
    <row r="83" s="111" customFormat="1" ht="13.2"/>
    <row r="84" s="111" customFormat="1" ht="13.2"/>
    <row r="85" s="111" customFormat="1" ht="13.2"/>
    <row r="86" s="111" customFormat="1" ht="13.2"/>
    <row r="87" s="111" customFormat="1" ht="13.2"/>
    <row r="88" s="111" customFormat="1" ht="13.2"/>
    <row r="89" s="111" customFormat="1" ht="13.2"/>
    <row r="90" s="111" customFormat="1" ht="13.2"/>
    <row r="91" s="111" customFormat="1" ht="13.2"/>
    <row r="92" s="111" customFormat="1" ht="13.2"/>
    <row r="93" s="111" customFormat="1" ht="13.2"/>
    <row r="94" s="111" customFormat="1" ht="13.2"/>
    <row r="95" s="111" customFormat="1" ht="13.2"/>
    <row r="96" s="111" customFormat="1" ht="13.2"/>
    <row r="97" s="111" customFormat="1" ht="13.2"/>
    <row r="98" s="111" customFormat="1" ht="13.2"/>
    <row r="99" s="111" customFormat="1" ht="13.2"/>
    <row r="100" s="111" customFormat="1" ht="13.2"/>
    <row r="101" s="111" customFormat="1" ht="13.2"/>
    <row r="102" s="111" customFormat="1" ht="13.2"/>
    <row r="103" s="111" customFormat="1" ht="13.2"/>
    <row r="104" s="111" customFormat="1" ht="13.2"/>
    <row r="105" s="111" customFormat="1" ht="13.2"/>
    <row r="106" s="111" customFormat="1" ht="13.2"/>
    <row r="107" s="111" customFormat="1" ht="13.2"/>
    <row r="108" s="111" customFormat="1" ht="13.2"/>
    <row r="109" s="111" customFormat="1" ht="13.2"/>
    <row r="110" s="111" customFormat="1" ht="13.2"/>
    <row r="111" s="111" customFormat="1" ht="13.2"/>
    <row r="112" s="111" customFormat="1" ht="13.2"/>
    <row r="113" s="111" customFormat="1" ht="13.2"/>
    <row r="114" s="111" customFormat="1" ht="13.2"/>
    <row r="115" s="111" customFormat="1" ht="13.2"/>
    <row r="116" s="111" customFormat="1" ht="13.2"/>
    <row r="117" s="111" customFormat="1" ht="13.2"/>
    <row r="118" s="111" customFormat="1" ht="13.2"/>
    <row r="119" s="111" customFormat="1" ht="13.2"/>
    <row r="120" s="111" customFormat="1" ht="13.2"/>
    <row r="121" s="111" customFormat="1" ht="13.2"/>
    <row r="122" s="111" customFormat="1" ht="13.2"/>
    <row r="123" s="111" customFormat="1" ht="13.2"/>
    <row r="124" s="111" customFormat="1" ht="13.2"/>
    <row r="125" s="111" customFormat="1" ht="13.2"/>
    <row r="126" s="111" customFormat="1" ht="13.2"/>
    <row r="127" s="111" customFormat="1" ht="13.2"/>
    <row r="128" s="111" customFormat="1" ht="13.2"/>
    <row r="129" s="111" customFormat="1" ht="13.2"/>
    <row r="130" s="111" customFormat="1" ht="13.2"/>
    <row r="131" s="111" customFormat="1" ht="13.2"/>
    <row r="132" s="111" customFormat="1" ht="13.2"/>
    <row r="133" s="111" customFormat="1" ht="13.2"/>
    <row r="134" s="111" customFormat="1" ht="13.2"/>
    <row r="135" s="111" customFormat="1" ht="13.2"/>
    <row r="136" s="111" customFormat="1" ht="13.2"/>
    <row r="137" s="111" customFormat="1" ht="13.2"/>
    <row r="138" s="111" customFormat="1" ht="13.2"/>
    <row r="139" s="111" customFormat="1" ht="13.2"/>
    <row r="140" s="111" customFormat="1" ht="13.2"/>
    <row r="141" s="111" customFormat="1" ht="13.2"/>
    <row r="142" s="111" customFormat="1" ht="13.2"/>
    <row r="143" s="111" customFormat="1" ht="13.2"/>
    <row r="144" s="111" customFormat="1" ht="13.2"/>
    <row r="145" s="111" customFormat="1" ht="13.2"/>
    <row r="146" s="111" customFormat="1" ht="13.2"/>
    <row r="147" s="111" customFormat="1" ht="13.2"/>
    <row r="148" s="111" customFormat="1" ht="13.2"/>
    <row r="149" s="111" customFormat="1" ht="13.2"/>
    <row r="150" s="111" customFormat="1" ht="13.2"/>
    <row r="151" s="111" customFormat="1" ht="13.2"/>
    <row r="152" s="111" customFormat="1" ht="13.2"/>
    <row r="153" s="111" customFormat="1" ht="13.2"/>
    <row r="154" s="111" customFormat="1" ht="13.2"/>
    <row r="155" s="111" customFormat="1" ht="13.2"/>
    <row r="156" s="111" customFormat="1" ht="13.2"/>
    <row r="157" s="111" customFormat="1" ht="13.2"/>
    <row r="158" s="111" customFormat="1" ht="13.2"/>
    <row r="159" s="111" customFormat="1" ht="13.2"/>
    <row r="160" s="111" customFormat="1" ht="13.2"/>
    <row r="161" s="111" customFormat="1" ht="13.2"/>
    <row r="162" s="111" customFormat="1" ht="13.2"/>
    <row r="163" s="111" customFormat="1" ht="13.2"/>
    <row r="164" s="111" customFormat="1" ht="13.2"/>
    <row r="165" s="111" customFormat="1" ht="13.2"/>
    <row r="166" s="111" customFormat="1" ht="13.2"/>
    <row r="167" s="111" customFormat="1" ht="13.2"/>
    <row r="168" s="111" customFormat="1" ht="13.2"/>
    <row r="169" s="111" customFormat="1" ht="13.2"/>
    <row r="170" s="111" customFormat="1" ht="13.2"/>
    <row r="171" s="111" customFormat="1" ht="13.2"/>
    <row r="172" s="111" customFormat="1" ht="13.2"/>
    <row r="173" s="111" customFormat="1" ht="13.2"/>
    <row r="174" s="111" customFormat="1" ht="13.2"/>
    <row r="175" s="111" customFormat="1" ht="13.2"/>
    <row r="176" s="111" customFormat="1" ht="13.2"/>
    <row r="177" s="111" customFormat="1" ht="13.2"/>
    <row r="178" s="111" customFormat="1" ht="13.2"/>
    <row r="179" s="111" customFormat="1" ht="13.2"/>
    <row r="180" s="111" customFormat="1" ht="13.2"/>
    <row r="181" s="111" customFormat="1" ht="13.2"/>
    <row r="182" s="111" customFormat="1" ht="13.2"/>
    <row r="183" s="111" customFormat="1" ht="13.2"/>
    <row r="184" s="111" customFormat="1" ht="13.2"/>
    <row r="185" s="111" customFormat="1" ht="13.2"/>
    <row r="186" s="111" customFormat="1" ht="13.2"/>
    <row r="187" s="111" customFormat="1" ht="13.2"/>
    <row r="188" s="111" customFormat="1" ht="13.2"/>
    <row r="189" s="111" customFormat="1" ht="13.2"/>
    <row r="190" s="111" customFormat="1" ht="13.2"/>
    <row r="191" s="111" customFormat="1" ht="13.2"/>
    <row r="192" s="111" customFormat="1" ht="13.2"/>
    <row r="193" s="111" customFormat="1" ht="13.2"/>
    <row r="194" s="111" customFormat="1" ht="13.2"/>
    <row r="195" s="111" customFormat="1" ht="13.2"/>
    <row r="196" s="111" customFormat="1" ht="13.2"/>
    <row r="197" s="111" customFormat="1" ht="13.2"/>
    <row r="198" s="111" customFormat="1" ht="13.2"/>
    <row r="199" s="111" customFormat="1" ht="13.2"/>
    <row r="200" s="111" customFormat="1" ht="13.2"/>
    <row r="201" s="111" customFormat="1" ht="13.2"/>
    <row r="202" s="111" customFormat="1" ht="13.2"/>
    <row r="203" s="111" customFormat="1" ht="13.2"/>
    <row r="204" s="111" customFormat="1" ht="13.2"/>
    <row r="205" s="111" customFormat="1" ht="13.2"/>
    <row r="206" s="111" customFormat="1" ht="13.2"/>
    <row r="207" s="111" customFormat="1" ht="13.2"/>
    <row r="208" s="111" customFormat="1" ht="13.2"/>
    <row r="209" s="111" customFormat="1" ht="13.2"/>
    <row r="210" s="111" customFormat="1" ht="13.2"/>
    <row r="211" s="111" customFormat="1" ht="13.2"/>
    <row r="212" s="111" customFormat="1" ht="13.2"/>
    <row r="213" s="111" customFormat="1" ht="13.2"/>
    <row r="214" s="111" customFormat="1" ht="13.2"/>
    <row r="215" s="111" customFormat="1" ht="13.2"/>
    <row r="216" s="111" customFormat="1" ht="13.2"/>
    <row r="217" s="111" customFormat="1" ht="13.2"/>
    <row r="218" s="111" customFormat="1" ht="13.2"/>
    <row r="219" s="111" customFormat="1" ht="13.2"/>
    <row r="220" s="111" customFormat="1" ht="13.2"/>
    <row r="221" s="111" customFormat="1" ht="13.2"/>
    <row r="222" s="111" customFormat="1" ht="13.2"/>
    <row r="223" s="111" customFormat="1" ht="13.2"/>
    <row r="224" s="111" customFormat="1" ht="13.2"/>
    <row r="225" s="111" customFormat="1" ht="13.2"/>
    <row r="226" s="111" customFormat="1" ht="13.2"/>
    <row r="227" s="111" customFormat="1" ht="13.2"/>
    <row r="228" s="111" customFormat="1" ht="13.2"/>
    <row r="229" s="111" customFormat="1" ht="13.2"/>
    <row r="230" s="111" customFormat="1" ht="13.2"/>
    <row r="231" s="111" customFormat="1" ht="13.2"/>
    <row r="232" s="111" customFormat="1" ht="13.2"/>
    <row r="233" s="111" customFormat="1" ht="13.2"/>
    <row r="234" s="111" customFormat="1" ht="13.2"/>
    <row r="235" s="111" customFormat="1" ht="13.2"/>
    <row r="236" s="111" customFormat="1" ht="13.2"/>
    <row r="237" s="111" customFormat="1" ht="13.2"/>
    <row r="238" s="111" customFormat="1" ht="13.2"/>
    <row r="239" s="111" customFormat="1" ht="13.2"/>
    <row r="240" s="111" customFormat="1" ht="13.2"/>
    <row r="241" s="111" customFormat="1" ht="13.2"/>
    <row r="242" s="111" customFormat="1" ht="13.2"/>
    <row r="243" s="111" customFormat="1" ht="13.2"/>
    <row r="244" s="111" customFormat="1" ht="13.2"/>
    <row r="245" s="111" customFormat="1" ht="13.2"/>
    <row r="246" s="111" customFormat="1" ht="13.2"/>
    <row r="247" s="111" customFormat="1" ht="13.2"/>
    <row r="248" s="111" customFormat="1" ht="13.2"/>
    <row r="249" s="111" customFormat="1" ht="13.2"/>
    <row r="250" s="111" customFormat="1" ht="13.2"/>
    <row r="251" s="111" customFormat="1" ht="13.2"/>
    <row r="252" s="111" customFormat="1" ht="13.2"/>
    <row r="253" s="111" customFormat="1" ht="13.2"/>
    <row r="254" s="111" customFormat="1" ht="13.2"/>
    <row r="255" s="111" customFormat="1" ht="13.2"/>
    <row r="256" s="111" customFormat="1" ht="13.2"/>
    <row r="257" s="111" customFormat="1" ht="13.2"/>
    <row r="258" s="111" customFormat="1" ht="13.2"/>
    <row r="259" s="111" customFormat="1" ht="13.2"/>
    <row r="260" s="111" customFormat="1" ht="13.2"/>
    <row r="261" s="111" customFormat="1" ht="13.2"/>
    <row r="262" s="111" customFormat="1" ht="13.2"/>
    <row r="263" s="111" customFormat="1" ht="13.2"/>
    <row r="264" s="111" customFormat="1" ht="13.2"/>
    <row r="265" s="111" customFormat="1" ht="13.2"/>
    <row r="266" s="111" customFormat="1" ht="13.2"/>
    <row r="267" s="111" customFormat="1" ht="13.2"/>
    <row r="268" s="111" customFormat="1" ht="13.2"/>
    <row r="269" s="111" customFormat="1" ht="13.2"/>
    <row r="270" s="111" customFormat="1" ht="13.2"/>
    <row r="271" s="111" customFormat="1" ht="13.2"/>
    <row r="272" s="111" customFormat="1" ht="13.2"/>
    <row r="273" s="111" customFormat="1" ht="13.2"/>
    <row r="274" s="111" customFormat="1" ht="13.2"/>
    <row r="275" s="111" customFormat="1" ht="13.2"/>
    <row r="276" s="111" customFormat="1" ht="13.2"/>
    <row r="277" s="111" customFormat="1" ht="13.2"/>
    <row r="278" s="111" customFormat="1" ht="13.2"/>
    <row r="279" s="111" customFormat="1" ht="13.2"/>
    <row r="280" s="111" customFormat="1" ht="13.2"/>
    <row r="281" s="111" customFormat="1" ht="13.2"/>
    <row r="282" s="111" customFormat="1" ht="13.2"/>
    <row r="283" s="111" customFormat="1" ht="13.2"/>
    <row r="284" s="111" customFormat="1" ht="13.2"/>
    <row r="285" s="111" customFormat="1" ht="13.2"/>
    <row r="286" s="111" customFormat="1" ht="13.2"/>
    <row r="287" s="111" customFormat="1" ht="13.2"/>
    <row r="288" s="111" customFormat="1" ht="13.2"/>
    <row r="289" s="111" customFormat="1" ht="13.2"/>
    <row r="290" s="111" customFormat="1" ht="13.2"/>
    <row r="291" s="111" customFormat="1" ht="13.2"/>
    <row r="292" s="111" customFormat="1" ht="13.2"/>
    <row r="293" s="111" customFormat="1" ht="13.2"/>
    <row r="294" s="111" customFormat="1" ht="13.2"/>
    <row r="295" s="111" customFormat="1" ht="13.2"/>
    <row r="296" s="111" customFormat="1" ht="13.2"/>
    <row r="297" s="111" customFormat="1" ht="13.2"/>
    <row r="298" s="111" customFormat="1" ht="13.2"/>
    <row r="299" s="111" customFormat="1" ht="13.2"/>
    <row r="300" s="111" customFormat="1" ht="13.2"/>
    <row r="301" s="111" customFormat="1" ht="13.2"/>
    <row r="302" s="111" customFormat="1" ht="13.2"/>
    <row r="303" s="111" customFormat="1" ht="13.2"/>
    <row r="304" s="111" customFormat="1" ht="13.2"/>
    <row r="305" s="111" customFormat="1" ht="13.2"/>
    <row r="306" s="111" customFormat="1" ht="13.2"/>
    <row r="307" s="111" customFormat="1" ht="13.2"/>
    <row r="308" s="111" customFormat="1" ht="13.2"/>
    <row r="309" s="111" customFormat="1" ht="13.2"/>
    <row r="310" s="111" customFormat="1" ht="13.2"/>
    <row r="311" s="111" customFormat="1" ht="13.2"/>
    <row r="312" s="111" customFormat="1" ht="13.2"/>
    <row r="313" s="111" customFormat="1" ht="13.2"/>
    <row r="314" s="111" customFormat="1" ht="13.2"/>
    <row r="315" s="111" customFormat="1" ht="13.2"/>
    <row r="316" s="111" customFormat="1" ht="13.2"/>
    <row r="317" s="111" customFormat="1" ht="13.2"/>
    <row r="318" s="111" customFormat="1" ht="13.2"/>
    <row r="319" s="111" customFormat="1" ht="13.2"/>
    <row r="320" s="111" customFormat="1" ht="13.2"/>
    <row r="321" s="111" customFormat="1" ht="13.2"/>
    <row r="322" s="111" customFormat="1" ht="13.2"/>
    <row r="323" s="111" customFormat="1" ht="13.2"/>
    <row r="324" s="111" customFormat="1" ht="13.2"/>
    <row r="325" s="111" customFormat="1" ht="13.2"/>
    <row r="326" s="111" customFormat="1" ht="13.2"/>
    <row r="327" s="111" customFormat="1" ht="13.2"/>
    <row r="328" s="111" customFormat="1" ht="13.2"/>
    <row r="329" s="111" customFormat="1" ht="13.2"/>
    <row r="330" s="111" customFormat="1" ht="13.2"/>
    <row r="331" s="111" customFormat="1" ht="13.2"/>
    <row r="332" s="111" customFormat="1" ht="13.2"/>
    <row r="333" s="111" customFormat="1" ht="13.2"/>
    <row r="334" s="111" customFormat="1" ht="13.2"/>
    <row r="335" s="111" customFormat="1" ht="13.2"/>
    <row r="336" s="111" customFormat="1" ht="13.2"/>
    <row r="337" s="111" customFormat="1" ht="13.2"/>
    <row r="338" s="111" customFormat="1" ht="13.2"/>
    <row r="339" s="111" customFormat="1" ht="13.2"/>
    <row r="340" s="111" customFormat="1" ht="13.2"/>
    <row r="341" s="111" customFormat="1" ht="13.2"/>
    <row r="342" s="111" customFormat="1" ht="13.2"/>
    <row r="343" s="111" customFormat="1" ht="13.2"/>
    <row r="344" s="111" customFormat="1" ht="13.2"/>
    <row r="345" s="111" customFormat="1" ht="13.2"/>
    <row r="346" s="111" customFormat="1" ht="13.2"/>
    <row r="347" s="111" customFormat="1" ht="13.2"/>
    <row r="348" s="111" customFormat="1" ht="13.2"/>
  </sheetData>
  <pageMargins left="0.86614173228346458" right="0.86614173228346458" top="0.6692913385826772" bottom="0.39370078740157483" header="0.51181102362204722" footer="0"/>
  <pageSetup paperSize="9" scale="53" fitToHeight="0" orientation="portrait" r:id="rId1"/>
  <headerFooter scaleWithDoc="0">
    <oddHeader>&amp;C&amp;8Financial performance&amp;R&amp;8CHAPTER 2 – SEGMENTAL REPORTING&amp;L&amp;"Arial"&amp;8FACTBOOK DNB – 2Q23</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workbookViewId="0">
      <selection activeCell="C38" sqref="C38"/>
    </sheetView>
  </sheetViews>
  <sheetFormatPr baseColWidth="10" defaultColWidth="10.09765625" defaultRowHeight="13.2"/>
  <cols>
    <col min="1" max="1" width="21.09765625" style="111" customWidth="1"/>
    <col min="2" max="2" width="6.09765625" style="111" bestFit="1" customWidth="1"/>
    <col min="3" max="3" width="10.09765625" style="111"/>
    <col min="4" max="4" width="7.09765625" style="111" customWidth="1"/>
    <col min="5" max="9" width="10.09765625" style="111"/>
    <col min="10" max="10" width="2.59765625" style="111" customWidth="1"/>
    <col min="11" max="16384" width="10.09765625" style="111"/>
  </cols>
  <sheetData>
    <row r="1" spans="1:7">
      <c r="G1" s="137"/>
    </row>
    <row r="2" spans="1:7" ht="15.6">
      <c r="A2" s="112" t="s">
        <v>1600</v>
      </c>
      <c r="B2" s="112"/>
    </row>
    <row r="4" spans="1:7">
      <c r="A4" s="113" t="str">
        <f>A28</f>
        <v>Personal customers</v>
      </c>
      <c r="B4" s="113"/>
      <c r="C4" s="114">
        <f>C24</f>
        <v>1207.6154435228414</v>
      </c>
      <c r="E4" s="124"/>
    </row>
    <row r="5" spans="1:7" ht="20.399999999999999">
      <c r="A5" s="1617" t="str">
        <f>EAD!$A93</f>
        <v>Bank, insurance and portfolio management</v>
      </c>
      <c r="B5" s="1618">
        <f>C5/C$20*1000</f>
        <v>51.154857254636845</v>
      </c>
      <c r="C5" s="1619">
        <f>EAD!$B$93</f>
        <v>62.015003845287829</v>
      </c>
    </row>
    <row r="6" spans="1:7" ht="12.75" customHeight="1">
      <c r="A6" s="1617" t="str">
        <f>EAD!$A94</f>
        <v>Commercial real estate</v>
      </c>
      <c r="B6" s="1618">
        <f t="shared" ref="B6:B19" si="0">C6/C$20*1000</f>
        <v>197.18228838456272</v>
      </c>
      <c r="C6" s="1619">
        <f>EAD!$B94</f>
        <v>239.04397409461839</v>
      </c>
    </row>
    <row r="7" spans="1:7" ht="12.75" customHeight="1">
      <c r="A7" s="1617" t="str">
        <f>EAD!$A95</f>
        <v>Shipping</v>
      </c>
      <c r="B7" s="1618">
        <f t="shared" si="0"/>
        <v>39.036098289561458</v>
      </c>
      <c r="C7" s="1619">
        <f>EAD!$B95</f>
        <v>47.323439365335261</v>
      </c>
    </row>
    <row r="8" spans="1:7" ht="12.75" customHeight="1">
      <c r="A8" s="1617" t="str">
        <f>EAD!$A96</f>
        <v>Oil, gas and offshore</v>
      </c>
      <c r="B8" s="1618">
        <f t="shared" si="0"/>
        <v>62.159151389525093</v>
      </c>
      <c r="C8" s="1619">
        <f>EAD!$B96</f>
        <v>75.355503256571311</v>
      </c>
    </row>
    <row r="9" spans="1:7" ht="12.75" customHeight="1">
      <c r="A9" s="1617" t="str">
        <f>EAD!$A97</f>
        <v>Power and renewables</v>
      </c>
      <c r="B9" s="1618">
        <f t="shared" si="0"/>
        <v>75.605718951917154</v>
      </c>
      <c r="C9" s="1619">
        <f>EAD!$B97</f>
        <v>91.656769330617095</v>
      </c>
    </row>
    <row r="10" spans="1:7" ht="12.75" customHeight="1">
      <c r="A10" s="1617" t="str">
        <f>EAD!$A98</f>
        <v>Healthcare</v>
      </c>
      <c r="B10" s="1618">
        <f t="shared" si="0"/>
        <v>38.409958055562271</v>
      </c>
      <c r="C10" s="1619">
        <f>EAD!$B98</f>
        <v>46.564369922019999</v>
      </c>
    </row>
    <row r="11" spans="1:7" ht="12.75" customHeight="1">
      <c r="A11" s="1617" t="str">
        <f>EAD!$A99</f>
        <v>Public sector</v>
      </c>
      <c r="B11" s="1618">
        <f t="shared" si="0"/>
        <v>6.5911857914774528</v>
      </c>
      <c r="C11" s="1619">
        <f>EAD!$B99</f>
        <v>7.9904907205352442</v>
      </c>
      <c r="E11" s="115" t="s">
        <v>1580</v>
      </c>
    </row>
    <row r="12" spans="1:7" ht="12.75" customHeight="1">
      <c r="A12" s="1617" t="str">
        <f>EAD!$A100</f>
        <v>Fishing, fish farming and farming</v>
      </c>
      <c r="B12" s="1618">
        <f t="shared" si="0"/>
        <v>76.011026491103749</v>
      </c>
      <c r="C12" s="1619">
        <f>EAD!$B100</f>
        <v>92.148123425812074</v>
      </c>
      <c r="E12" s="116" t="s">
        <v>1581</v>
      </c>
    </row>
    <row r="13" spans="1:7" ht="12.75" customHeight="1">
      <c r="A13" s="1617" t="str">
        <f>EAD!$A101</f>
        <v>Retail industries</v>
      </c>
      <c r="B13" s="1618">
        <f t="shared" si="0"/>
        <v>64.029877917036956</v>
      </c>
      <c r="C13" s="1619">
        <f>EAD!$B101</f>
        <v>77.623383943240896</v>
      </c>
      <c r="E13" s="116" t="s">
        <v>1582</v>
      </c>
    </row>
    <row r="14" spans="1:7" ht="12.75" customHeight="1">
      <c r="A14" s="1617" t="str">
        <f>EAD!$A102</f>
        <v>Manufacturing</v>
      </c>
      <c r="B14" s="1618">
        <f t="shared" si="0"/>
        <v>60.744837019377627</v>
      </c>
      <c r="C14" s="1619">
        <f>EAD!$B102</f>
        <v>73.640930764138233</v>
      </c>
      <c r="E14" s="116" t="s">
        <v>1601</v>
      </c>
    </row>
    <row r="15" spans="1:7" ht="12.75" customHeight="1">
      <c r="A15" s="1617" t="str">
        <f>EAD!$A103</f>
        <v>Technology, media and telecom</v>
      </c>
      <c r="B15" s="1618">
        <f t="shared" si="0"/>
        <v>36.752695961585459</v>
      </c>
      <c r="C15" s="1619">
        <f>EAD!$B103</f>
        <v>44.555272044588122</v>
      </c>
    </row>
    <row r="16" spans="1:7" ht="12.75" customHeight="1">
      <c r="A16" s="1617" t="str">
        <f>EAD!$A104</f>
        <v>Services</v>
      </c>
      <c r="B16" s="1618">
        <f t="shared" si="0"/>
        <v>56.866862376532957</v>
      </c>
      <c r="C16" s="1619">
        <f>EAD!$B104</f>
        <v>68.939664348891966</v>
      </c>
    </row>
    <row r="17" spans="1:5" ht="12.75" customHeight="1">
      <c r="A17" s="1617" t="str">
        <f>EAD!$A105</f>
        <v>Residential property</v>
      </c>
      <c r="B17" s="1618">
        <f t="shared" si="0"/>
        <v>117.88529121738226</v>
      </c>
      <c r="C17" s="1619">
        <f>EAD!$B105</f>
        <v>142.91227031986634</v>
      </c>
    </row>
    <row r="18" spans="1:5" ht="12.75" customHeight="1">
      <c r="A18" s="1617" t="str">
        <f>EAD!$A106</f>
        <v>Personal customers</v>
      </c>
      <c r="B18" s="1618">
        <f t="shared" si="0"/>
        <v>47.688529499259111</v>
      </c>
      <c r="C18" s="1619">
        <f>EAD!$B106</f>
        <v>57.812776713488084</v>
      </c>
    </row>
    <row r="19" spans="1:5" ht="12.75" customHeight="1">
      <c r="A19" s="1617" t="str">
        <f>EAD!$A107</f>
        <v>Other corporate customers</v>
      </c>
      <c r="B19" s="1618">
        <f t="shared" si="0"/>
        <v>69.881621400478849</v>
      </c>
      <c r="C19" s="1619">
        <f>EAD!$B107</f>
        <v>84.717449181677125</v>
      </c>
    </row>
    <row r="20" spans="1:5">
      <c r="A20" s="117" t="s">
        <v>1602</v>
      </c>
      <c r="B20" s="117"/>
      <c r="C20" s="118">
        <f>SUM(C5:C19)</f>
        <v>1212.299421276688</v>
      </c>
    </row>
    <row r="21" spans="1:5">
      <c r="A21" s="111" t="s">
        <v>1585</v>
      </c>
      <c r="C21" s="119">
        <f>(SUM(C5:C19))-C25</f>
        <v>0</v>
      </c>
    </row>
    <row r="23" spans="1:5" customFormat="1" ht="21">
      <c r="A23" s="120" t="s">
        <v>1586</v>
      </c>
      <c r="B23" s="120"/>
      <c r="C23" s="121" t="s">
        <v>1587</v>
      </c>
      <c r="D23" s="122" t="s">
        <v>441</v>
      </c>
      <c r="E23" s="121" t="s">
        <v>1588</v>
      </c>
    </row>
    <row r="24" spans="1:5">
      <c r="A24" s="123" t="str">
        <f>A28&amp;" "&amp;ROUND(D24,0)&amp;"%"</f>
        <v>Personal customers 50%</v>
      </c>
      <c r="B24" s="123"/>
      <c r="C24" s="124">
        <f>EAD!$B$88</f>
        <v>1207.6154435228414</v>
      </c>
      <c r="D24" s="125">
        <f>(C24/C$26*100)+E24</f>
        <v>49.903220195429597</v>
      </c>
    </row>
    <row r="25" spans="1:5">
      <c r="A25" s="126" t="str">
        <f>A29&amp;" "&amp;ROUND(D25,0)&amp;"%"</f>
        <v>Corporate customers 50%</v>
      </c>
      <c r="B25" s="126"/>
      <c r="C25" s="124">
        <f>EAD!$B$108</f>
        <v>1212.2994212766878</v>
      </c>
      <c r="D25" s="125">
        <f>(C25/C$26*100)+E25</f>
        <v>50.09677980457041</v>
      </c>
      <c r="E25" s="111">
        <v>0</v>
      </c>
    </row>
    <row r="26" spans="1:5" ht="13.8" thickBot="1">
      <c r="A26" s="127"/>
      <c r="B26" s="127"/>
      <c r="C26" s="128">
        <f>SUM(C24:C25)</f>
        <v>2419.9148647995289</v>
      </c>
    </row>
    <row r="27" spans="1:5" ht="13.8" thickTop="1"/>
    <row r="28" spans="1:5" ht="13.8">
      <c r="A28" t="s">
        <v>429</v>
      </c>
      <c r="B28"/>
    </row>
    <row r="29" spans="1:5" ht="13.8">
      <c r="A29" t="s">
        <v>430</v>
      </c>
      <c r="B29"/>
    </row>
    <row r="30" spans="1:5" ht="13.8">
      <c r="A30"/>
      <c r="B30"/>
    </row>
    <row r="33" spans="1:14" ht="15.6">
      <c r="A33" s="112" t="s">
        <v>1589</v>
      </c>
      <c r="B33" s="112"/>
    </row>
    <row r="34" spans="1:14">
      <c r="K34" s="115" t="s">
        <v>1580</v>
      </c>
    </row>
    <row r="35" spans="1:14" ht="24" customHeight="1">
      <c r="A35" s="129"/>
      <c r="B35" s="129"/>
      <c r="C35" s="130" t="str">
        <f>EAD!B410</f>
        <v>30 June 2023</v>
      </c>
      <c r="D35" s="130" t="str">
        <f>EAD!C410</f>
        <v>31 March 2023</v>
      </c>
      <c r="E35" s="130" t="str">
        <f>EAD!D410</f>
        <v>31 Dec. 2022</v>
      </c>
      <c r="F35" s="130" t="str">
        <f>EAD!E410</f>
        <v>30 Sept. 2022</v>
      </c>
      <c r="G35" s="130" t="str">
        <f>EAD!F410</f>
        <v>30 June 2022</v>
      </c>
      <c r="H35" s="130" t="str">
        <f>EAD!G410</f>
        <v>31 March 2022</v>
      </c>
      <c r="I35" s="130" t="str">
        <f>EAD!H410</f>
        <v>31 Dec. 2021</v>
      </c>
      <c r="J35" s="131" t="s">
        <v>1590</v>
      </c>
      <c r="K35" s="116" t="s">
        <v>1591</v>
      </c>
      <c r="L35" s="129"/>
      <c r="M35" s="129"/>
      <c r="N35" s="129"/>
    </row>
    <row r="36" spans="1:14">
      <c r="A36" s="132" t="s">
        <v>672</v>
      </c>
      <c r="B36" s="132"/>
      <c r="C36" s="133">
        <f>EAD!B115</f>
        <v>864.61497298576273</v>
      </c>
      <c r="D36" s="133">
        <f>EAD!C115</f>
        <v>854.58444485787936</v>
      </c>
      <c r="E36" s="133">
        <f>EAD!D115</f>
        <v>820.16016641765668</v>
      </c>
      <c r="F36" s="133">
        <f>EAD!E115</f>
        <v>864.2482243852113</v>
      </c>
      <c r="G36" s="133">
        <f>EAD!F115</f>
        <v>820.64056667704267</v>
      </c>
      <c r="H36" s="133">
        <f>EAD!G115</f>
        <v>755.21200510000028</v>
      </c>
      <c r="I36" s="133">
        <f>EAD!H115</f>
        <v>723.68152632890929</v>
      </c>
      <c r="K36" s="116" t="s">
        <v>1592</v>
      </c>
    </row>
    <row r="37" spans="1:14">
      <c r="A37" s="132" t="s">
        <v>673</v>
      </c>
      <c r="B37" s="132"/>
      <c r="C37" s="133">
        <f>EAD!B119</f>
        <v>273.64017997328301</v>
      </c>
      <c r="D37" s="133">
        <f>EAD!C119</f>
        <v>262.01741058362984</v>
      </c>
      <c r="E37" s="133">
        <f>EAD!D119</f>
        <v>265.56905459562245</v>
      </c>
      <c r="F37" s="133">
        <f>EAD!E119</f>
        <v>279.4686977405724</v>
      </c>
      <c r="G37" s="133">
        <f>EAD!F119</f>
        <v>269.5876204687666</v>
      </c>
      <c r="H37" s="133">
        <f>EAD!G119</f>
        <v>244.89561577116388</v>
      </c>
      <c r="I37" s="133">
        <f>EAD!H119</f>
        <v>246.5812071014</v>
      </c>
      <c r="K37" s="116" t="s">
        <v>1593</v>
      </c>
    </row>
    <row r="38" spans="1:14">
      <c r="A38" s="132" t="s">
        <v>674</v>
      </c>
      <c r="B38" s="132"/>
      <c r="C38" s="133">
        <f>EAD!B123</f>
        <v>58.673432677879283</v>
      </c>
      <c r="D38" s="133">
        <f>EAD!C123</f>
        <v>64.239752992990134</v>
      </c>
      <c r="E38" s="133">
        <f>EAD!D123</f>
        <v>56.995447549412297</v>
      </c>
      <c r="F38" s="133">
        <f>EAD!E123</f>
        <v>61.171518663207415</v>
      </c>
      <c r="G38" s="133">
        <f>EAD!F123</f>
        <v>64.846424332753188</v>
      </c>
      <c r="H38" s="133">
        <f>EAD!G123</f>
        <v>56.071812289909452</v>
      </c>
      <c r="I38" s="133">
        <f>EAD!H123</f>
        <v>60.380044650503294</v>
      </c>
      <c r="K38" s="116" t="s">
        <v>1594</v>
      </c>
    </row>
    <row r="39" spans="1:14" ht="21">
      <c r="A39" s="134" t="s">
        <v>1595</v>
      </c>
      <c r="B39" s="134"/>
      <c r="C39" s="133">
        <f>EAD!B127</f>
        <v>15.370835639762957</v>
      </c>
      <c r="D39" s="133">
        <f>EAD!C127</f>
        <v>14.392770690570012</v>
      </c>
      <c r="E39" s="133">
        <f>EAD!D127</f>
        <v>18.514121875096315</v>
      </c>
      <c r="F39" s="133">
        <f>EAD!E127</f>
        <v>16.910460295863263</v>
      </c>
      <c r="G39" s="133">
        <f>EAD!F127</f>
        <v>15.420082585929086</v>
      </c>
      <c r="H39" s="133">
        <f>EAD!G127</f>
        <v>16.075630379409333</v>
      </c>
      <c r="I39" s="133">
        <f>EAD!H127</f>
        <v>18.371527914505322</v>
      </c>
      <c r="K39" s="135" t="s">
        <v>1603</v>
      </c>
    </row>
    <row r="41" spans="1:14">
      <c r="A41" s="111" t="s">
        <v>1597</v>
      </c>
      <c r="C41" s="136">
        <f>SUM(C36:C40)</f>
        <v>1212.2994212766878</v>
      </c>
      <c r="D41" s="136">
        <f t="shared" ref="D41:I41" si="1">SUM(D36:D40)</f>
        <v>1195.2343791250692</v>
      </c>
      <c r="E41" s="136">
        <f t="shared" si="1"/>
        <v>1161.2387904377879</v>
      </c>
      <c r="F41" s="136">
        <f t="shared" si="1"/>
        <v>1221.7989010848544</v>
      </c>
      <c r="G41" s="136">
        <f t="shared" si="1"/>
        <v>1170.4946940644916</v>
      </c>
      <c r="H41" s="136">
        <f t="shared" si="1"/>
        <v>1072.255063540483</v>
      </c>
      <c r="I41" s="136">
        <f t="shared" si="1"/>
        <v>1049.014305995318</v>
      </c>
    </row>
    <row r="42" spans="1:14">
      <c r="A42" s="111" t="s">
        <v>1598</v>
      </c>
      <c r="C42" s="136">
        <f>EAD!B130</f>
        <v>1212.2994212766878</v>
      </c>
      <c r="D42" s="136">
        <f>EAD!C130</f>
        <v>1195.2343791250692</v>
      </c>
      <c r="E42" s="136">
        <f>EAD!D130</f>
        <v>1161.2387904377899</v>
      </c>
      <c r="F42" s="136">
        <f>EAD!E130</f>
        <v>1221.7989010848544</v>
      </c>
      <c r="G42" s="136">
        <f>EAD!F130</f>
        <v>1170.4946940644916</v>
      </c>
      <c r="H42" s="136">
        <f>EAD!G130</f>
        <v>1072.255063540483</v>
      </c>
      <c r="I42" s="136">
        <f>EAD!H130</f>
        <v>1049.014305995318</v>
      </c>
    </row>
    <row r="43" spans="1:14">
      <c r="A43" s="111" t="s">
        <v>1599</v>
      </c>
      <c r="C43" s="136">
        <f>+C41-C42</f>
        <v>0</v>
      </c>
      <c r="D43" s="136">
        <f t="shared" ref="D43:I43" si="2">+D41-D42</f>
        <v>0</v>
      </c>
      <c r="E43" s="136">
        <f t="shared" si="2"/>
        <v>-2.0463630789890885E-12</v>
      </c>
      <c r="F43" s="136">
        <f t="shared" si="2"/>
        <v>0</v>
      </c>
      <c r="G43" s="136">
        <f t="shared" si="2"/>
        <v>0</v>
      </c>
      <c r="H43" s="136">
        <f t="shared" si="2"/>
        <v>0</v>
      </c>
      <c r="I43" s="136">
        <f t="shared" si="2"/>
        <v>0</v>
      </c>
    </row>
    <row r="53" spans="1:3" s="113" customFormat="1" ht="10.199999999999999">
      <c r="A53" s="113" t="s">
        <v>1604</v>
      </c>
      <c r="B53" s="113" t="s">
        <v>1605</v>
      </c>
      <c r="C53" s="113" t="s">
        <v>1606</v>
      </c>
    </row>
    <row r="54" spans="1:3">
      <c r="A54" s="138">
        <f>40+278</f>
        <v>318</v>
      </c>
      <c r="B54" s="139" t="s">
        <v>1607</v>
      </c>
      <c r="C54" s="138">
        <f>A54+(57*9)</f>
        <v>831</v>
      </c>
    </row>
  </sheetData>
  <pageMargins left="0.86614173228346458" right="0.86614173228346458" top="0.6692913385826772" bottom="0.39370078740157483" header="0.51181102362204722" footer="0"/>
  <pageSetup paperSize="9" scale="55" fitToHeight="0" orientation="portrait" r:id="rId1"/>
  <headerFooter scaleWithDoc="0">
    <oddHeader>&amp;C&amp;8Financial performance&amp;R&amp;8CHAPTER 2 – SEGMENTAL REPORTING&amp;L&amp;"Arial"&amp;8FACTBOOK DNB – 2Q23</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41"/>
  <sheetViews>
    <sheetView showGridLines="0" zoomScale="150" zoomScaleNormal="150" workbookViewId="0"/>
  </sheetViews>
  <sheetFormatPr baseColWidth="10" defaultColWidth="8.59765625" defaultRowHeight="13.8"/>
  <cols>
    <col min="1" max="1" width="5" customWidth="1"/>
    <col min="2" max="2" width="77.69921875" customWidth="1"/>
  </cols>
  <sheetData>
    <row r="1" spans="1:3" s="9" customFormat="1" ht="22.5" customHeight="1">
      <c r="A1" s="361"/>
      <c r="B1" s="362"/>
      <c r="C1" s="363"/>
    </row>
    <row r="2" spans="1:3" s="10" customFormat="1" ht="21">
      <c r="A2" s="333" t="s">
        <v>50</v>
      </c>
      <c r="B2" s="364"/>
    </row>
    <row r="3" spans="1:3" s="10" customFormat="1" ht="8.1" customHeight="1">
      <c r="A3" s="365"/>
      <c r="B3" s="366"/>
    </row>
    <row r="4" spans="1:3" s="11" customFormat="1" ht="12" customHeight="1">
      <c r="A4" s="334" t="s">
        <v>51</v>
      </c>
      <c r="B4" s="367"/>
    </row>
    <row r="5" spans="1:3" s="12" customFormat="1" ht="10.35" customHeight="1">
      <c r="A5" s="368" t="s">
        <v>52</v>
      </c>
      <c r="B5" s="369" t="s">
        <v>53</v>
      </c>
    </row>
    <row r="6" spans="1:3" s="12" customFormat="1" ht="10.35" customHeight="1">
      <c r="A6" s="368" t="s">
        <v>54</v>
      </c>
      <c r="B6" s="369" t="s">
        <v>55</v>
      </c>
    </row>
    <row r="7" spans="1:3" s="12" customFormat="1" ht="10.35" customHeight="1">
      <c r="A7" s="368" t="s">
        <v>56</v>
      </c>
      <c r="B7" s="1666" t="s">
        <v>57</v>
      </c>
    </row>
    <row r="8" spans="1:3" s="12" customFormat="1" ht="10.35" customHeight="1">
      <c r="A8" s="368" t="s">
        <v>58</v>
      </c>
      <c r="B8" s="1666" t="s">
        <v>59</v>
      </c>
    </row>
    <row r="9" spans="1:3" s="12" customFormat="1" ht="10.35" customHeight="1">
      <c r="A9" s="368" t="s">
        <v>60</v>
      </c>
      <c r="B9" s="1666" t="s">
        <v>61</v>
      </c>
    </row>
    <row r="10" spans="1:3" s="12" customFormat="1" ht="10.35" customHeight="1">
      <c r="A10" s="368" t="s">
        <v>62</v>
      </c>
      <c r="B10" s="1666" t="s">
        <v>63</v>
      </c>
    </row>
    <row r="11" spans="1:3" s="12" customFormat="1" ht="10.35" customHeight="1">
      <c r="A11" s="368" t="s">
        <v>64</v>
      </c>
      <c r="B11" s="1666" t="s">
        <v>65</v>
      </c>
    </row>
    <row r="12" spans="1:3" s="12" customFormat="1" ht="10.35" customHeight="1">
      <c r="A12" s="368" t="s">
        <v>66</v>
      </c>
      <c r="B12" s="1666" t="s">
        <v>67</v>
      </c>
    </row>
    <row r="13" spans="1:3" s="12" customFormat="1" ht="10.35" customHeight="1">
      <c r="A13" s="368" t="s">
        <v>68</v>
      </c>
      <c r="B13" s="1666" t="s">
        <v>69</v>
      </c>
    </row>
    <row r="14" spans="1:3" s="13" customFormat="1" ht="8.1" customHeight="1">
      <c r="A14" s="370"/>
      <c r="B14" s="371"/>
    </row>
    <row r="15" spans="1:3" s="11" customFormat="1" ht="12" customHeight="1">
      <c r="A15" s="334" t="s">
        <v>70</v>
      </c>
      <c r="B15" s="367"/>
    </row>
    <row r="16" spans="1:3" s="12" customFormat="1" ht="10.35" customHeight="1">
      <c r="A16" s="368" t="s">
        <v>71</v>
      </c>
      <c r="B16" s="369" t="s">
        <v>72</v>
      </c>
    </row>
    <row r="17" spans="1:2" s="12" customFormat="1" ht="10.35" customHeight="1">
      <c r="A17" s="368" t="s">
        <v>73</v>
      </c>
      <c r="B17" s="369" t="s">
        <v>74</v>
      </c>
    </row>
    <row r="18" spans="1:2" s="12" customFormat="1" ht="10.35" customHeight="1">
      <c r="A18" s="368" t="s">
        <v>75</v>
      </c>
      <c r="B18" s="369" t="s">
        <v>76</v>
      </c>
    </row>
    <row r="19" spans="1:2" s="12" customFormat="1" ht="10.35" customHeight="1">
      <c r="A19" s="368" t="s">
        <v>77</v>
      </c>
      <c r="B19" s="369" t="s">
        <v>78</v>
      </c>
    </row>
    <row r="20" spans="1:2" s="12" customFormat="1" ht="10.35" customHeight="1">
      <c r="A20" s="368" t="s">
        <v>79</v>
      </c>
      <c r="B20" s="369" t="s">
        <v>80</v>
      </c>
    </row>
    <row r="21" spans="1:2" s="12" customFormat="1" ht="10.35" customHeight="1">
      <c r="A21" s="368" t="s">
        <v>81</v>
      </c>
      <c r="B21" s="369" t="s">
        <v>82</v>
      </c>
    </row>
    <row r="22" spans="1:2" s="13" customFormat="1" ht="8.1" customHeight="1">
      <c r="A22" s="370"/>
      <c r="B22" s="371"/>
    </row>
    <row r="23" spans="1:2" s="11" customFormat="1" ht="12" customHeight="1">
      <c r="A23" s="334" t="s">
        <v>83</v>
      </c>
      <c r="B23" s="367"/>
    </row>
    <row r="24" spans="1:2" s="12" customFormat="1" ht="10.35" customHeight="1">
      <c r="A24" s="368" t="s">
        <v>84</v>
      </c>
      <c r="B24" s="369" t="s">
        <v>83</v>
      </c>
    </row>
    <row r="25" spans="1:2" s="12" customFormat="1" ht="10.35" customHeight="1">
      <c r="A25" s="368" t="s">
        <v>85</v>
      </c>
      <c r="B25" s="369" t="s">
        <v>86</v>
      </c>
    </row>
    <row r="26" spans="1:2" s="12" customFormat="1" ht="10.35" customHeight="1">
      <c r="A26" s="368" t="s">
        <v>87</v>
      </c>
      <c r="B26" s="369" t="s">
        <v>88</v>
      </c>
    </row>
    <row r="27" spans="1:2" s="13" customFormat="1" ht="8.1" customHeight="1">
      <c r="A27" s="370"/>
      <c r="B27" s="371"/>
    </row>
    <row r="28" spans="1:2" s="11" customFormat="1" ht="12" customHeight="1">
      <c r="A28" s="334" t="s">
        <v>89</v>
      </c>
      <c r="B28" s="367"/>
    </row>
    <row r="29" spans="1:2" s="12" customFormat="1" ht="10.35" customHeight="1">
      <c r="A29" s="368" t="s">
        <v>90</v>
      </c>
      <c r="B29" s="369" t="s">
        <v>89</v>
      </c>
    </row>
    <row r="30" spans="1:2" s="12" customFormat="1" ht="10.35" customHeight="1">
      <c r="A30" s="368" t="s">
        <v>91</v>
      </c>
      <c r="B30" s="369" t="s">
        <v>92</v>
      </c>
    </row>
    <row r="31" spans="1:2" s="12" customFormat="1" ht="10.35" customHeight="1">
      <c r="A31" s="368" t="s">
        <v>93</v>
      </c>
      <c r="B31" s="369" t="s">
        <v>94</v>
      </c>
    </row>
    <row r="32" spans="1:2" s="13" customFormat="1" ht="8.1" customHeight="1">
      <c r="A32" s="370"/>
      <c r="B32" s="371"/>
    </row>
    <row r="33" spans="1:2" s="11" customFormat="1" ht="12" customHeight="1">
      <c r="A33" s="334" t="s">
        <v>95</v>
      </c>
      <c r="B33" s="367"/>
    </row>
    <row r="34" spans="1:2" s="12" customFormat="1" ht="10.35" customHeight="1">
      <c r="A34" s="368" t="s">
        <v>96</v>
      </c>
      <c r="B34" s="369" t="s">
        <v>97</v>
      </c>
    </row>
    <row r="35" spans="1:2" s="12" customFormat="1" ht="10.35" customHeight="1">
      <c r="A35" s="368" t="s">
        <v>98</v>
      </c>
      <c r="B35" s="369" t="s">
        <v>99</v>
      </c>
    </row>
    <row r="36" spans="1:2" s="12" customFormat="1" ht="10.35" customHeight="1">
      <c r="A36" s="368" t="s">
        <v>100</v>
      </c>
      <c r="B36" s="369" t="s">
        <v>101</v>
      </c>
    </row>
    <row r="37" spans="1:2" s="12" customFormat="1" ht="10.35" customHeight="1">
      <c r="A37" s="368" t="s">
        <v>102</v>
      </c>
      <c r="B37" s="369" t="s">
        <v>103</v>
      </c>
    </row>
    <row r="38" spans="1:2" s="12" customFormat="1" ht="10.35" customHeight="1">
      <c r="A38" s="368" t="s">
        <v>104</v>
      </c>
      <c r="B38" s="369" t="s">
        <v>105</v>
      </c>
    </row>
    <row r="39" spans="1:2" s="13" customFormat="1" ht="8.1" customHeight="1">
      <c r="A39" s="370"/>
      <c r="B39" s="371"/>
    </row>
    <row r="40" spans="1:2" s="11" customFormat="1" ht="12" customHeight="1">
      <c r="A40" s="334" t="s">
        <v>106</v>
      </c>
      <c r="B40" s="367"/>
    </row>
    <row r="41" spans="1:2" s="12" customFormat="1" ht="10.35" customHeight="1">
      <c r="A41" s="368" t="s">
        <v>107</v>
      </c>
      <c r="B41" s="369" t="s">
        <v>108</v>
      </c>
    </row>
    <row r="42" spans="1:2" s="12" customFormat="1" ht="10.35" customHeight="1">
      <c r="A42" s="368"/>
      <c r="B42" s="372" t="s">
        <v>109</v>
      </c>
    </row>
    <row r="43" spans="1:2" s="12" customFormat="1" ht="10.35" customHeight="1">
      <c r="A43" s="368"/>
      <c r="B43" s="372" t="s">
        <v>110</v>
      </c>
    </row>
    <row r="44" spans="1:2" s="12" customFormat="1" ht="10.35" customHeight="1">
      <c r="A44" s="368" t="s">
        <v>111</v>
      </c>
      <c r="B44" s="369" t="s">
        <v>112</v>
      </c>
    </row>
    <row r="45" spans="1:2" s="12" customFormat="1" ht="10.35" customHeight="1">
      <c r="A45" s="368"/>
      <c r="B45" s="372" t="s">
        <v>113</v>
      </c>
    </row>
    <row r="46" spans="1:2" s="12" customFormat="1" ht="10.35" customHeight="1">
      <c r="A46" s="368"/>
      <c r="B46" s="372" t="s">
        <v>110</v>
      </c>
    </row>
    <row r="47" spans="1:2" s="12" customFormat="1" ht="10.35" customHeight="1">
      <c r="A47" s="368" t="s">
        <v>114</v>
      </c>
      <c r="B47" s="369" t="s">
        <v>115</v>
      </c>
    </row>
    <row r="48" spans="1:2" s="12" customFormat="1" ht="10.35" customHeight="1">
      <c r="A48" s="368"/>
      <c r="B48" s="372" t="s">
        <v>116</v>
      </c>
    </row>
    <row r="49" spans="1:2" s="12" customFormat="1" ht="10.35" customHeight="1">
      <c r="A49" s="368"/>
      <c r="B49" s="372" t="s">
        <v>110</v>
      </c>
    </row>
    <row r="50" spans="1:2" s="12" customFormat="1" ht="10.35" customHeight="1">
      <c r="A50" s="368"/>
      <c r="B50" s="372" t="s">
        <v>117</v>
      </c>
    </row>
    <row r="51" spans="1:2" s="12" customFormat="1" ht="10.35" customHeight="1">
      <c r="A51" s="368" t="s">
        <v>118</v>
      </c>
      <c r="B51" s="369" t="s">
        <v>119</v>
      </c>
    </row>
    <row r="52" spans="1:2" s="12" customFormat="1" ht="10.35" customHeight="1">
      <c r="A52" s="368"/>
      <c r="B52" s="372" t="s">
        <v>116</v>
      </c>
    </row>
    <row r="53" spans="1:2" s="12" customFormat="1" ht="10.35" customHeight="1">
      <c r="A53" s="368"/>
      <c r="B53" s="372" t="s">
        <v>110</v>
      </c>
    </row>
    <row r="54" spans="1:2" s="12" customFormat="1" ht="10.35" customHeight="1">
      <c r="A54" s="368"/>
      <c r="B54" s="372" t="s">
        <v>120</v>
      </c>
    </row>
    <row r="55" spans="1:2" s="12" customFormat="1" ht="10.35" customHeight="1">
      <c r="A55" s="368" t="s">
        <v>121</v>
      </c>
      <c r="B55" s="369" t="s">
        <v>122</v>
      </c>
    </row>
    <row r="56" spans="1:2" s="12" customFormat="1" ht="10.35" customHeight="1">
      <c r="A56" s="368"/>
      <c r="B56" s="372" t="s">
        <v>116</v>
      </c>
    </row>
    <row r="57" spans="1:2" s="12" customFormat="1" ht="10.35" customHeight="1">
      <c r="A57" s="368"/>
      <c r="B57" s="372" t="s">
        <v>110</v>
      </c>
    </row>
    <row r="58" spans="1:2" s="12" customFormat="1" ht="10.35" customHeight="1">
      <c r="A58" s="368"/>
      <c r="B58" s="372" t="s">
        <v>120</v>
      </c>
    </row>
    <row r="59" spans="1:2" s="12" customFormat="1" ht="10.35" customHeight="1">
      <c r="A59" s="368" t="s">
        <v>123</v>
      </c>
      <c r="B59" s="369" t="s">
        <v>124</v>
      </c>
    </row>
    <row r="60" spans="1:2" s="13" customFormat="1" ht="8.1" customHeight="1">
      <c r="A60" s="370"/>
      <c r="B60" s="371"/>
    </row>
    <row r="61" spans="1:2" s="11" customFormat="1" ht="12" customHeight="1">
      <c r="A61" s="334" t="s">
        <v>125</v>
      </c>
      <c r="B61" s="367"/>
    </row>
    <row r="62" spans="1:2" s="12" customFormat="1" ht="10.35" customHeight="1">
      <c r="A62" s="368" t="s">
        <v>126</v>
      </c>
      <c r="B62" s="369" t="s">
        <v>127</v>
      </c>
    </row>
    <row r="63" spans="1:2" s="12" customFormat="1" ht="10.35" customHeight="1">
      <c r="A63" s="368" t="s">
        <v>128</v>
      </c>
      <c r="B63" s="369" t="s">
        <v>129</v>
      </c>
    </row>
    <row r="64" spans="1:2" s="12" customFormat="1" ht="10.35" customHeight="1">
      <c r="A64" s="368" t="s">
        <v>130</v>
      </c>
      <c r="B64" s="369" t="s">
        <v>131</v>
      </c>
    </row>
    <row r="65" spans="1:3" s="12" customFormat="1" ht="10.35" customHeight="1">
      <c r="A65" s="368" t="s">
        <v>132</v>
      </c>
      <c r="B65" s="369" t="s">
        <v>133</v>
      </c>
    </row>
    <row r="66" spans="1:3" s="12" customFormat="1" ht="10.35" customHeight="1">
      <c r="A66" s="368" t="s">
        <v>134</v>
      </c>
      <c r="B66" s="369" t="s">
        <v>135</v>
      </c>
    </row>
    <row r="67" spans="1:3" s="12" customFormat="1" ht="10.35" customHeight="1">
      <c r="A67" s="368" t="s">
        <v>136</v>
      </c>
      <c r="B67" s="369" t="s">
        <v>137</v>
      </c>
    </row>
    <row r="68" spans="1:3" s="12" customFormat="1" ht="10.35" customHeight="1">
      <c r="A68" s="368" t="s">
        <v>138</v>
      </c>
      <c r="B68" s="369" t="s">
        <v>139</v>
      </c>
    </row>
    <row r="69" spans="1:3" s="12" customFormat="1" ht="10.35" customHeight="1">
      <c r="A69" s="368" t="s">
        <v>140</v>
      </c>
      <c r="B69" s="369" t="s">
        <v>141</v>
      </c>
    </row>
    <row r="70" spans="1:3" s="12" customFormat="1" ht="10.35" customHeight="1">
      <c r="A70" s="368" t="s">
        <v>142</v>
      </c>
      <c r="B70" s="369" t="s">
        <v>143</v>
      </c>
    </row>
    <row r="71" spans="1:3" s="12" customFormat="1" ht="10.35" customHeight="1">
      <c r="A71" s="368" t="s">
        <v>144</v>
      </c>
      <c r="B71" s="369" t="s">
        <v>145</v>
      </c>
    </row>
    <row r="72" spans="1:3" s="12" customFormat="1" ht="10.35" customHeight="1">
      <c r="A72" s="368" t="s">
        <v>146</v>
      </c>
      <c r="B72" s="369" t="s">
        <v>147</v>
      </c>
    </row>
    <row r="73" spans="1:3" s="13" customFormat="1" ht="8.1" customHeight="1">
      <c r="A73" s="370"/>
      <c r="B73" s="371"/>
    </row>
    <row r="74" spans="1:3" s="11" customFormat="1" ht="12" customHeight="1">
      <c r="A74" s="334" t="s">
        <v>148</v>
      </c>
      <c r="B74" s="367"/>
    </row>
    <row r="75" spans="1:3" s="12" customFormat="1" ht="10.35" customHeight="1">
      <c r="A75" s="368" t="s">
        <v>149</v>
      </c>
      <c r="B75" s="369" t="s">
        <v>150</v>
      </c>
    </row>
    <row r="76" spans="1:3" s="12" customFormat="1" ht="10.35" customHeight="1">
      <c r="A76" s="368" t="s">
        <v>151</v>
      </c>
      <c r="B76" s="369" t="s">
        <v>152</v>
      </c>
    </row>
    <row r="77" spans="1:3" s="12" customFormat="1" ht="10.35" customHeight="1">
      <c r="A77" s="368" t="s">
        <v>153</v>
      </c>
      <c r="B77" s="369" t="s">
        <v>154</v>
      </c>
    </row>
    <row r="78" spans="1:3" s="12" customFormat="1" ht="10.35" customHeight="1">
      <c r="A78" s="368" t="s">
        <v>155</v>
      </c>
      <c r="B78" s="369" t="s">
        <v>156</v>
      </c>
    </row>
    <row r="79" spans="1:3" s="12" customFormat="1" ht="10.35" customHeight="1">
      <c r="A79" s="368" t="s">
        <v>157</v>
      </c>
      <c r="B79" s="369" t="s">
        <v>158</v>
      </c>
    </row>
    <row r="80" spans="1:3" s="10" customFormat="1" ht="22.5" customHeight="1">
      <c r="A80" s="361"/>
      <c r="B80" s="362"/>
      <c r="C80" s="363"/>
    </row>
    <row r="81" spans="1:2" s="10" customFormat="1" ht="22.5" customHeight="1">
      <c r="A81" s="333" t="s">
        <v>159</v>
      </c>
      <c r="B81" s="364"/>
    </row>
    <row r="82" spans="1:2" s="10" customFormat="1" ht="8.1" customHeight="1">
      <c r="A82" s="365"/>
      <c r="B82" s="366"/>
    </row>
    <row r="83" spans="1:2" s="11" customFormat="1" ht="12" customHeight="1">
      <c r="A83" s="334" t="s">
        <v>160</v>
      </c>
      <c r="B83" s="367"/>
    </row>
    <row r="84" spans="1:2" s="13" customFormat="1" ht="11.1" customHeight="1">
      <c r="A84" s="373" t="s">
        <v>52</v>
      </c>
      <c r="B84" s="369" t="s">
        <v>161</v>
      </c>
    </row>
    <row r="85" spans="1:2" s="12" customFormat="1" ht="10.35" customHeight="1">
      <c r="A85" s="373" t="s">
        <v>54</v>
      </c>
      <c r="B85" s="369" t="s">
        <v>162</v>
      </c>
    </row>
    <row r="86" spans="1:2" s="12" customFormat="1" ht="10.35" customHeight="1">
      <c r="A86" s="373" t="s">
        <v>56</v>
      </c>
      <c r="B86" s="369" t="s">
        <v>163</v>
      </c>
    </row>
    <row r="87" spans="1:2" s="12" customFormat="1" ht="8.1" customHeight="1">
      <c r="A87" s="335"/>
      <c r="B87" s="336"/>
    </row>
    <row r="88" spans="1:2" s="11" customFormat="1" ht="12" customHeight="1">
      <c r="A88" s="334" t="s">
        <v>164</v>
      </c>
      <c r="B88" s="367"/>
    </row>
    <row r="89" spans="1:2" s="10" customFormat="1" ht="11.1" customHeight="1">
      <c r="A89" s="373" t="s">
        <v>71</v>
      </c>
      <c r="B89" s="369" t="s">
        <v>165</v>
      </c>
    </row>
    <row r="90" spans="1:2" s="12" customFormat="1" ht="10.35" customHeight="1">
      <c r="A90" s="373" t="s">
        <v>73</v>
      </c>
      <c r="B90" s="369" t="s">
        <v>166</v>
      </c>
    </row>
    <row r="91" spans="1:2" s="12" customFormat="1" ht="10.35" customHeight="1">
      <c r="A91" s="373" t="s">
        <v>75</v>
      </c>
      <c r="B91" s="369" t="s">
        <v>167</v>
      </c>
    </row>
    <row r="92" spans="1:2" s="12" customFormat="1" ht="10.35" customHeight="1">
      <c r="A92" s="373" t="s">
        <v>77</v>
      </c>
      <c r="B92" s="369" t="s">
        <v>168</v>
      </c>
    </row>
    <row r="93" spans="1:2" s="12" customFormat="1" ht="8.1" customHeight="1">
      <c r="A93" s="370"/>
      <c r="B93" s="371"/>
    </row>
    <row r="94" spans="1:2" s="11" customFormat="1" ht="12" customHeight="1">
      <c r="A94" s="334" t="s">
        <v>169</v>
      </c>
      <c r="B94" s="367"/>
    </row>
    <row r="95" spans="1:2" s="10" customFormat="1" ht="11.1" customHeight="1">
      <c r="A95" s="373" t="s">
        <v>84</v>
      </c>
      <c r="B95" s="369" t="s">
        <v>160</v>
      </c>
    </row>
    <row r="96" spans="1:2" s="12" customFormat="1" ht="10.35" customHeight="1">
      <c r="A96" s="373" t="s">
        <v>85</v>
      </c>
      <c r="B96" s="369" t="s">
        <v>170</v>
      </c>
    </row>
    <row r="97" spans="1:2" s="12" customFormat="1" ht="10.35" customHeight="1">
      <c r="A97" s="373" t="s">
        <v>87</v>
      </c>
      <c r="B97" s="369" t="s">
        <v>110</v>
      </c>
    </row>
    <row r="98" spans="1:2" s="12" customFormat="1" ht="10.35" customHeight="1">
      <c r="A98" s="373" t="s">
        <v>171</v>
      </c>
      <c r="B98" s="369" t="s">
        <v>109</v>
      </c>
    </row>
    <row r="99" spans="1:2" s="12" customFormat="1" ht="10.35" customHeight="1">
      <c r="A99" s="373" t="s">
        <v>172</v>
      </c>
      <c r="B99" s="369" t="s">
        <v>173</v>
      </c>
    </row>
    <row r="100" spans="1:2" s="12" customFormat="1" ht="10.35" customHeight="1">
      <c r="A100" s="373" t="s">
        <v>174</v>
      </c>
      <c r="B100" s="369" t="s">
        <v>175</v>
      </c>
    </row>
    <row r="101" spans="1:2" s="12" customFormat="1" ht="10.35" customHeight="1">
      <c r="A101" s="373" t="s">
        <v>176</v>
      </c>
      <c r="B101" s="369" t="s">
        <v>177</v>
      </c>
    </row>
    <row r="102" spans="1:2" s="12" customFormat="1" ht="8.1" customHeight="1">
      <c r="A102" s="370"/>
      <c r="B102" s="371"/>
    </row>
    <row r="103" spans="1:2" s="11" customFormat="1" ht="12" customHeight="1">
      <c r="A103" s="334" t="s">
        <v>178</v>
      </c>
      <c r="B103" s="367"/>
    </row>
    <row r="104" spans="1:2" s="10" customFormat="1" ht="11.1" customHeight="1">
      <c r="A104" s="373" t="s">
        <v>90</v>
      </c>
      <c r="B104" s="369" t="s">
        <v>160</v>
      </c>
    </row>
    <row r="105" spans="1:2" s="12" customFormat="1" ht="10.35" customHeight="1">
      <c r="A105" s="1392" t="s">
        <v>91</v>
      </c>
      <c r="B105" s="369" t="s">
        <v>179</v>
      </c>
    </row>
    <row r="106" spans="1:2" s="12" customFormat="1" ht="10.35" customHeight="1">
      <c r="A106" s="373" t="s">
        <v>93</v>
      </c>
      <c r="B106" s="369" t="s">
        <v>110</v>
      </c>
    </row>
    <row r="107" spans="1:2" s="12" customFormat="1" ht="10.35" customHeight="1">
      <c r="A107" s="373" t="s">
        <v>180</v>
      </c>
      <c r="B107" s="369" t="s">
        <v>109</v>
      </c>
    </row>
    <row r="108" spans="1:2" s="12" customFormat="1" ht="8.1" customHeight="1">
      <c r="A108" s="370"/>
      <c r="B108" s="371"/>
    </row>
    <row r="109" spans="1:2" s="11" customFormat="1" ht="12" customHeight="1">
      <c r="A109" s="334" t="s">
        <v>181</v>
      </c>
      <c r="B109" s="367"/>
    </row>
    <row r="110" spans="1:2" s="10" customFormat="1" ht="11.1" customHeight="1">
      <c r="A110" s="373" t="s">
        <v>96</v>
      </c>
      <c r="B110" s="369" t="s">
        <v>160</v>
      </c>
    </row>
    <row r="111" spans="1:2" s="12" customFormat="1" ht="8.1" customHeight="1">
      <c r="A111" s="370"/>
      <c r="B111" s="371"/>
    </row>
    <row r="112" spans="1:2" s="11" customFormat="1" ht="12" customHeight="1">
      <c r="A112" s="334" t="s">
        <v>182</v>
      </c>
      <c r="B112" s="367"/>
    </row>
    <row r="113" spans="1:2" s="13" customFormat="1" ht="11.1" customHeight="1">
      <c r="A113" s="374" t="s">
        <v>183</v>
      </c>
      <c r="B113" s="371"/>
    </row>
    <row r="114" spans="1:2" s="13" customFormat="1" ht="10.5" customHeight="1">
      <c r="A114" s="373"/>
      <c r="B114" s="373" t="s">
        <v>184</v>
      </c>
    </row>
    <row r="115" spans="1:2" s="12" customFormat="1" ht="10.35" customHeight="1">
      <c r="A115" s="373"/>
      <c r="B115" s="373" t="s">
        <v>185</v>
      </c>
    </row>
    <row r="116" spans="1:2" s="12" customFormat="1" ht="10.35" customHeight="1">
      <c r="A116" s="373"/>
      <c r="B116" s="373" t="s">
        <v>186</v>
      </c>
    </row>
    <row r="117" spans="1:2" s="12" customFormat="1" ht="10.35" customHeight="1">
      <c r="A117" s="374" t="s">
        <v>187</v>
      </c>
      <c r="B117" s="371"/>
    </row>
    <row r="118" spans="1:2" s="14" customFormat="1" ht="10.35" customHeight="1">
      <c r="A118" s="373"/>
      <c r="B118" s="1392" t="s">
        <v>188</v>
      </c>
    </row>
    <row r="119" spans="1:2" s="13" customFormat="1" ht="11.1" customHeight="1">
      <c r="A119" s="373"/>
      <c r="B119" s="373" t="s">
        <v>189</v>
      </c>
    </row>
    <row r="120" spans="1:2" s="12" customFormat="1" ht="10.35" customHeight="1">
      <c r="A120" s="373"/>
      <c r="B120" s="373" t="s">
        <v>190</v>
      </c>
    </row>
    <row r="121" spans="1:2" s="12" customFormat="1" ht="10.35" customHeight="1">
      <c r="A121" s="373"/>
      <c r="B121" s="373" t="s">
        <v>1614</v>
      </c>
    </row>
    <row r="122" spans="1:2" s="14" customFormat="1" ht="10.35" customHeight="1">
      <c r="A122" s="374" t="s">
        <v>191</v>
      </c>
      <c r="B122" s="371"/>
    </row>
    <row r="123" spans="1:2" s="13" customFormat="1" ht="11.1" customHeight="1">
      <c r="A123" s="373"/>
      <c r="B123" s="373" t="s">
        <v>192</v>
      </c>
    </row>
    <row r="124" spans="1:2" s="12" customFormat="1" ht="10.35" customHeight="1">
      <c r="A124" s="365"/>
      <c r="B124" s="366"/>
    </row>
    <row r="125" spans="1:2" s="10" customFormat="1" ht="20.100000000000001" customHeight="1">
      <c r="A125" s="333" t="s">
        <v>193</v>
      </c>
      <c r="B125" s="364"/>
    </row>
    <row r="126" spans="1:2" s="10" customFormat="1" ht="8.1" customHeight="1">
      <c r="A126" s="337"/>
      <c r="B126" s="338"/>
    </row>
    <row r="127" spans="1:2" s="12" customFormat="1" ht="10.35" customHeight="1">
      <c r="A127" s="375" t="s">
        <v>52</v>
      </c>
      <c r="B127" s="369" t="s">
        <v>194</v>
      </c>
    </row>
    <row r="128" spans="1:2" s="12" customFormat="1" ht="10.35" customHeight="1">
      <c r="A128" s="375" t="s">
        <v>54</v>
      </c>
      <c r="B128" s="369" t="s">
        <v>195</v>
      </c>
    </row>
    <row r="129" spans="1:2" s="12" customFormat="1" ht="10.35" customHeight="1">
      <c r="A129" s="375" t="s">
        <v>56</v>
      </c>
      <c r="B129" s="369" t="s">
        <v>196</v>
      </c>
    </row>
    <row r="130" spans="1:2" s="12" customFormat="1" ht="10.35" customHeight="1">
      <c r="A130" s="375" t="s">
        <v>58</v>
      </c>
      <c r="B130" s="369" t="s">
        <v>197</v>
      </c>
    </row>
    <row r="131" spans="1:2" s="12" customFormat="1" ht="10.35" customHeight="1">
      <c r="A131" s="375" t="s">
        <v>60</v>
      </c>
      <c r="B131" s="369" t="s">
        <v>198</v>
      </c>
    </row>
    <row r="132" spans="1:2" s="12" customFormat="1" ht="10.35" customHeight="1">
      <c r="A132" s="375" t="s">
        <v>62</v>
      </c>
      <c r="B132" s="369" t="s">
        <v>199</v>
      </c>
    </row>
    <row r="133" spans="1:2" s="12" customFormat="1" ht="10.35" customHeight="1">
      <c r="A133" s="375" t="s">
        <v>64</v>
      </c>
      <c r="B133" s="369" t="s">
        <v>200</v>
      </c>
    </row>
    <row r="134" spans="1:2" s="12" customFormat="1" ht="10.35" customHeight="1">
      <c r="A134" s="375" t="s">
        <v>66</v>
      </c>
      <c r="B134" s="369" t="s">
        <v>201</v>
      </c>
    </row>
    <row r="135" spans="1:2" s="12" customFormat="1" ht="10.35" customHeight="1">
      <c r="A135" s="375" t="s">
        <v>68</v>
      </c>
      <c r="B135" s="369" t="s">
        <v>202</v>
      </c>
    </row>
    <row r="136" spans="1:2" s="12" customFormat="1" ht="10.35" customHeight="1">
      <c r="A136" s="375" t="s">
        <v>203</v>
      </c>
      <c r="B136" s="369" t="s">
        <v>204</v>
      </c>
    </row>
    <row r="137" spans="1:2" s="12" customFormat="1" ht="10.35" customHeight="1">
      <c r="A137" s="375" t="s">
        <v>205</v>
      </c>
      <c r="B137" s="369" t="s">
        <v>206</v>
      </c>
    </row>
    <row r="138" spans="1:2" s="12" customFormat="1" ht="10.35" customHeight="1">
      <c r="A138" s="337"/>
      <c r="B138" s="338"/>
    </row>
    <row r="139" spans="1:2" s="10" customFormat="1" ht="20.100000000000001" customHeight="1">
      <c r="A139" s="333" t="s">
        <v>207</v>
      </c>
      <c r="B139" s="364"/>
    </row>
    <row r="140" spans="1:2" s="10" customFormat="1" ht="8.1" customHeight="1">
      <c r="A140" s="337"/>
      <c r="B140" s="338"/>
    </row>
    <row r="141" spans="1:2" s="12" customFormat="1" ht="10.35" customHeight="1">
      <c r="A141" s="376" t="s">
        <v>208</v>
      </c>
      <c r="B141" s="369"/>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&amp;R&amp;8CONTENTS&amp;L&amp;"Arial"&amp;8FACTBOOK DNB – 2Q23</oddHeader>
  </headerFooter>
  <rowBreaks count="1" manualBreakCount="1">
    <brk id="79"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09765625" customWidth="1"/>
    <col min="2" max="2" width="68.5" customWidth="1"/>
    <col min="3" max="3" width="7.09765625" customWidth="1"/>
    <col min="4" max="16384" width="10.09765625" hidden="1"/>
  </cols>
  <sheetData>
    <row r="1" spans="1:3" ht="13.8">
      <c r="A1" s="377" t="s">
        <v>209</v>
      </c>
      <c r="B1" s="15"/>
      <c r="C1" s="15"/>
    </row>
    <row r="2" spans="1:3" ht="13.8"/>
    <row r="3" spans="1:3" ht="13.8"/>
    <row r="4" spans="1:3" ht="13.8"/>
    <row r="5" spans="1:3" ht="13.8"/>
    <row r="6" spans="1:3" ht="13.8"/>
    <row r="7" spans="1:3" ht="13.8"/>
    <row r="8" spans="1:3" ht="13.8">
      <c r="B8" s="16"/>
    </row>
    <row r="9" spans="1:3" ht="24.6">
      <c r="B9" s="220" t="s">
        <v>210</v>
      </c>
    </row>
    <row r="10" spans="1:3" ht="13.8">
      <c r="B10" s="20"/>
    </row>
    <row r="11" spans="1:3" s="18" customFormat="1" ht="11.1" customHeight="1">
      <c r="A11" s="378"/>
      <c r="B11" s="379" t="s">
        <v>51</v>
      </c>
      <c r="C11" s="17"/>
    </row>
    <row r="12" spans="1:3" ht="8.25" customHeight="1">
      <c r="A12" s="380"/>
      <c r="B12" s="379"/>
      <c r="C12" s="381"/>
    </row>
    <row r="13" spans="1:3" ht="11.1" customHeight="1">
      <c r="A13" s="378"/>
      <c r="B13" s="382" t="s">
        <v>80</v>
      </c>
      <c r="C13" s="19"/>
    </row>
    <row r="14" spans="1:3" ht="8.25" customHeight="1">
      <c r="A14" s="380"/>
      <c r="B14" s="379"/>
      <c r="C14" s="381"/>
    </row>
    <row r="15" spans="1:3" ht="11.1" customHeight="1">
      <c r="A15" s="383"/>
      <c r="B15" s="382" t="s">
        <v>83</v>
      </c>
      <c r="C15" s="19"/>
    </row>
    <row r="16" spans="1:3" ht="8.25" customHeight="1">
      <c r="A16" s="380"/>
      <c r="B16" s="379"/>
      <c r="C16" s="381"/>
    </row>
    <row r="17" spans="1:3" ht="11.1" customHeight="1">
      <c r="A17" s="383"/>
      <c r="B17" s="382" t="s">
        <v>89</v>
      </c>
      <c r="C17" s="19"/>
    </row>
    <row r="18" spans="1:3" ht="8.25" customHeight="1">
      <c r="A18" s="380"/>
      <c r="B18" s="379"/>
      <c r="C18" s="381"/>
    </row>
    <row r="19" spans="1:3" ht="11.1" customHeight="1">
      <c r="A19" s="383"/>
      <c r="B19" s="382" t="s">
        <v>95</v>
      </c>
      <c r="C19" s="19"/>
    </row>
    <row r="20" spans="1:3" ht="8.25" customHeight="1">
      <c r="A20" s="380"/>
      <c r="B20" s="379"/>
      <c r="C20" s="381"/>
    </row>
    <row r="21" spans="1:3" ht="11.1" customHeight="1">
      <c r="A21" s="383"/>
      <c r="B21" s="382" t="s">
        <v>211</v>
      </c>
      <c r="C21" s="19"/>
    </row>
    <row r="22" spans="1:3" ht="8.25" customHeight="1">
      <c r="A22" s="380"/>
      <c r="B22" s="379"/>
      <c r="C22" s="381"/>
    </row>
    <row r="23" spans="1:3" ht="11.1" customHeight="1">
      <c r="A23" s="383"/>
      <c r="B23" s="382" t="s">
        <v>125</v>
      </c>
      <c r="C23" s="19"/>
    </row>
    <row r="24" spans="1:3" ht="8.25" customHeight="1">
      <c r="A24" s="380"/>
      <c r="B24" s="379"/>
      <c r="C24" s="381"/>
    </row>
    <row r="25" spans="1:3" ht="11.1" customHeight="1">
      <c r="A25" s="383"/>
      <c r="B25" s="382" t="s">
        <v>148</v>
      </c>
      <c r="C25" s="19"/>
    </row>
    <row r="26" spans="1:3" ht="13.8">
      <c r="B26" s="21"/>
    </row>
  </sheetData>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373380</xdr:colOff>
                <xdr:row>0</xdr:row>
                <xdr:rowOff>0</xdr:rowOff>
              </to>
            </anchor>
          </controlPr>
        </control>
      </mc:Choice>
      <mc:Fallback>
        <control shapeId="123905"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V399"/>
  <sheetViews>
    <sheetView showGridLines="0" zoomScale="150" zoomScaleNormal="150" workbookViewId="0"/>
  </sheetViews>
  <sheetFormatPr baseColWidth="10" defaultColWidth="8.59765625" defaultRowHeight="13.8"/>
  <cols>
    <col min="1" max="1" width="4" customWidth="1"/>
    <col min="2" max="2" width="21.69921875" customWidth="1"/>
    <col min="3" max="12" width="5.69921875" customWidth="1"/>
  </cols>
  <sheetData>
    <row r="1" spans="1:17" s="23" customFormat="1" ht="22.5" customHeight="1">
      <c r="A1" s="186"/>
      <c r="B1" s="186"/>
      <c r="C1" s="186"/>
      <c r="D1" s="22"/>
      <c r="E1" s="22"/>
      <c r="F1" s="22"/>
      <c r="G1" s="22"/>
      <c r="H1" s="22"/>
      <c r="I1" s="22"/>
      <c r="J1" s="22"/>
      <c r="K1" s="22"/>
      <c r="L1" s="22"/>
    </row>
    <row r="2" spans="1:17" s="24" customFormat="1" ht="18.75" customHeight="1">
      <c r="A2" s="384" t="s">
        <v>212</v>
      </c>
      <c r="B2" s="321"/>
      <c r="C2" s="321"/>
      <c r="D2" s="385"/>
      <c r="E2" s="385"/>
      <c r="F2" s="385"/>
      <c r="G2" s="385"/>
      <c r="H2" s="385"/>
      <c r="I2" s="385"/>
      <c r="J2" s="385"/>
      <c r="K2" s="385"/>
      <c r="L2" s="385"/>
    </row>
    <row r="3" spans="1:17" s="25" customFormat="1" ht="12" customHeight="1">
      <c r="A3" s="386"/>
      <c r="B3" s="386"/>
      <c r="C3" s="386"/>
      <c r="D3" s="386"/>
      <c r="E3" s="386"/>
      <c r="F3" s="386"/>
      <c r="G3" s="386"/>
      <c r="H3" s="386"/>
      <c r="I3" s="386"/>
      <c r="J3" s="386"/>
      <c r="K3" s="386"/>
      <c r="L3" s="386"/>
    </row>
    <row r="4" spans="1:17" s="26" customFormat="1" ht="13.5" customHeight="1">
      <c r="A4" s="213" t="s">
        <v>213</v>
      </c>
      <c r="B4" s="213"/>
      <c r="C4" s="213"/>
      <c r="D4" s="387" t="s">
        <v>214</v>
      </c>
      <c r="E4" s="388" t="s">
        <v>215</v>
      </c>
      <c r="F4" s="388" t="s">
        <v>216</v>
      </c>
      <c r="G4" s="388" t="s">
        <v>217</v>
      </c>
      <c r="H4" s="388" t="s">
        <v>218</v>
      </c>
      <c r="I4" s="388" t="s">
        <v>219</v>
      </c>
      <c r="J4" s="388" t="s">
        <v>220</v>
      </c>
      <c r="K4" s="388" t="s">
        <v>221</v>
      </c>
      <c r="L4" s="388" t="s">
        <v>222</v>
      </c>
      <c r="P4" s="27"/>
      <c r="Q4" s="27"/>
    </row>
    <row r="5" spans="1:17" s="26" customFormat="1" ht="12" customHeight="1">
      <c r="A5" s="1430" t="s">
        <v>80</v>
      </c>
      <c r="B5" s="1430"/>
      <c r="C5" s="1430"/>
      <c r="D5" s="389">
        <v>15232.037495724799</v>
      </c>
      <c r="E5" s="390">
        <v>14599.521052956701</v>
      </c>
      <c r="F5" s="390">
        <v>14070.6327837843</v>
      </c>
      <c r="G5" s="390">
        <v>12252.931297996</v>
      </c>
      <c r="H5" s="390">
        <v>11524.814441814198</v>
      </c>
      <c r="I5" s="390">
        <v>10445.3706721203</v>
      </c>
      <c r="J5" s="390">
        <v>10285.3037154871</v>
      </c>
      <c r="K5" s="390">
        <v>9765.8501069420709</v>
      </c>
      <c r="L5" s="390">
        <v>9409.2013529030792</v>
      </c>
      <c r="O5" s="391"/>
      <c r="P5" s="27"/>
      <c r="Q5" s="27"/>
    </row>
    <row r="6" spans="1:17" s="28" customFormat="1" ht="12" customHeight="1">
      <c r="A6" s="392" t="s">
        <v>223</v>
      </c>
      <c r="B6" s="322"/>
      <c r="C6" s="322"/>
      <c r="D6" s="1643">
        <v>2818.74179307336</v>
      </c>
      <c r="E6" s="393">
        <v>2634.0530768045969</v>
      </c>
      <c r="F6" s="393">
        <v>2708.6291428457062</v>
      </c>
      <c r="G6" s="393">
        <v>2475.3542971323504</v>
      </c>
      <c r="H6" s="393">
        <v>2557.0631094140481</v>
      </c>
      <c r="I6" s="393">
        <v>2587.0447233261316</v>
      </c>
      <c r="J6" s="393">
        <v>3049.1531616653801</v>
      </c>
      <c r="K6" s="393">
        <v>2448.0786795376903</v>
      </c>
      <c r="L6" s="393">
        <v>2882.6585210124695</v>
      </c>
      <c r="O6" s="394"/>
      <c r="P6" s="27"/>
      <c r="Q6" s="27"/>
    </row>
    <row r="7" spans="1:17" s="28" customFormat="1" ht="12" customHeight="1">
      <c r="A7" s="392" t="s">
        <v>224</v>
      </c>
      <c r="B7" s="322"/>
      <c r="C7" s="322"/>
      <c r="D7" s="395">
        <v>1277.4337934005</v>
      </c>
      <c r="E7" s="393">
        <v>2463.6543455443402</v>
      </c>
      <c r="F7" s="393">
        <v>255.67563468695101</v>
      </c>
      <c r="G7" s="393">
        <v>705.56069584922602</v>
      </c>
      <c r="H7" s="393">
        <v>1624.2657962189001</v>
      </c>
      <c r="I7" s="393">
        <v>1561.91246323563</v>
      </c>
      <c r="J7" s="393">
        <v>704.31379993219605</v>
      </c>
      <c r="K7" s="393">
        <v>1584.94353587451</v>
      </c>
      <c r="L7" s="393">
        <v>532.44604301713503</v>
      </c>
      <c r="O7" s="394"/>
      <c r="P7" s="27"/>
      <c r="Q7" s="27"/>
    </row>
    <row r="8" spans="1:17" s="28" customFormat="1" ht="12" customHeight="1">
      <c r="A8" s="392" t="s">
        <v>225</v>
      </c>
      <c r="B8" s="322"/>
      <c r="C8" s="322"/>
      <c r="D8" s="395"/>
      <c r="E8" s="393"/>
      <c r="F8" s="393"/>
      <c r="G8" s="393"/>
      <c r="H8" s="393"/>
      <c r="I8" s="393"/>
      <c r="J8" s="393">
        <v>203.48797600000208</v>
      </c>
      <c r="K8" s="393">
        <v>147.22193299999998</v>
      </c>
      <c r="L8" s="393">
        <v>227.98001799999957</v>
      </c>
      <c r="P8" s="27"/>
      <c r="Q8" s="27"/>
    </row>
    <row r="9" spans="1:17" s="28" customFormat="1" ht="12" customHeight="1">
      <c r="A9" s="392" t="s">
        <v>226</v>
      </c>
      <c r="B9" s="322"/>
      <c r="C9" s="322"/>
      <c r="D9" s="395">
        <v>338.43050199999993</v>
      </c>
      <c r="E9" s="393">
        <v>154.25236100000009</v>
      </c>
      <c r="F9" s="393">
        <v>504.35404600000004</v>
      </c>
      <c r="G9" s="393">
        <v>261.20015000000143</v>
      </c>
      <c r="H9" s="393">
        <v>277.36961599999881</v>
      </c>
      <c r="I9" s="393">
        <v>191.83417300000031</v>
      </c>
      <c r="J9" s="393"/>
      <c r="K9" s="393"/>
      <c r="L9" s="393"/>
      <c r="P9" s="27"/>
      <c r="Q9" s="27"/>
    </row>
    <row r="10" spans="1:17" s="28" customFormat="1" ht="12" customHeight="1">
      <c r="A10" s="392" t="s">
        <v>227</v>
      </c>
      <c r="B10" s="322"/>
      <c r="C10" s="322"/>
      <c r="D10" s="396">
        <v>536.36848241157202</v>
      </c>
      <c r="E10" s="393">
        <v>684.18902357135607</v>
      </c>
      <c r="F10" s="393">
        <v>1018.4150155790491</v>
      </c>
      <c r="G10" s="393">
        <v>424.66622488480004</v>
      </c>
      <c r="H10" s="393">
        <v>404.329640624229</v>
      </c>
      <c r="I10" s="393">
        <v>281.95424540098696</v>
      </c>
      <c r="J10" s="393">
        <v>391.10742579734392</v>
      </c>
      <c r="K10" s="393">
        <v>396.44027753437695</v>
      </c>
      <c r="L10" s="393">
        <v>541.040692440714</v>
      </c>
      <c r="P10" s="27"/>
      <c r="Q10" s="27"/>
    </row>
    <row r="11" spans="1:17" s="26" customFormat="1" ht="12" customHeight="1">
      <c r="A11" s="1430" t="s">
        <v>228</v>
      </c>
      <c r="B11" s="1430"/>
      <c r="C11" s="1430"/>
      <c r="D11" s="389">
        <v>4970.9745708854298</v>
      </c>
      <c r="E11" s="390">
        <v>5936.1488069202896</v>
      </c>
      <c r="F11" s="390">
        <v>4487.0738391117102</v>
      </c>
      <c r="G11" s="390">
        <v>3866.7813678663802</v>
      </c>
      <c r="H11" s="390">
        <v>4863.0281622571792</v>
      </c>
      <c r="I11" s="390">
        <v>4622.7456049627499</v>
      </c>
      <c r="J11" s="390">
        <v>4348.0623633949199</v>
      </c>
      <c r="K11" s="390">
        <v>4576.6844259465697</v>
      </c>
      <c r="L11" s="390">
        <v>4184.1252744703197</v>
      </c>
      <c r="M11" s="397"/>
      <c r="O11" s="391"/>
      <c r="P11" s="27"/>
      <c r="Q11" s="27"/>
    </row>
    <row r="12" spans="1:17" s="26" customFormat="1" ht="12" customHeight="1">
      <c r="A12" s="1430" t="s">
        <v>229</v>
      </c>
      <c r="B12" s="1430"/>
      <c r="C12" s="1430"/>
      <c r="D12" s="389">
        <v>20203.012066610198</v>
      </c>
      <c r="E12" s="390">
        <v>20535.669859877002</v>
      </c>
      <c r="F12" s="390">
        <v>18557.706622895999</v>
      </c>
      <c r="G12" s="390">
        <v>16119.7126658624</v>
      </c>
      <c r="H12" s="390">
        <v>16387.842604071302</v>
      </c>
      <c r="I12" s="390">
        <v>15068.116277083</v>
      </c>
      <c r="J12" s="390">
        <v>14633.366078882</v>
      </c>
      <c r="K12" s="390">
        <v>14342.534532888601</v>
      </c>
      <c r="L12" s="390">
        <v>13593.326627373399</v>
      </c>
      <c r="O12" s="391"/>
      <c r="P12" s="27"/>
      <c r="Q12" s="27"/>
    </row>
    <row r="13" spans="1:17" s="26" customFormat="1" ht="12" customHeight="1">
      <c r="A13" s="392" t="s">
        <v>89</v>
      </c>
      <c r="B13" s="392"/>
      <c r="C13" s="392"/>
      <c r="D13" s="1643">
        <v>-7043.5835718125691</v>
      </c>
      <c r="E13" s="393">
        <v>-6863.03510875542</v>
      </c>
      <c r="F13" s="393">
        <v>-7340.0022081682628</v>
      </c>
      <c r="G13" s="393">
        <v>-6256.9601570114737</v>
      </c>
      <c r="H13" s="393">
        <v>-6235.1143904302007</v>
      </c>
      <c r="I13" s="393">
        <v>-5795.1611065613397</v>
      </c>
      <c r="J13" s="393">
        <v>-6427.1945902832103</v>
      </c>
      <c r="K13" s="393">
        <v>-5737.9072302165996</v>
      </c>
      <c r="L13" s="393">
        <v>-5979.9446661448656</v>
      </c>
      <c r="M13" s="397"/>
      <c r="O13" s="391"/>
      <c r="P13" s="27"/>
      <c r="Q13" s="27"/>
    </row>
    <row r="14" spans="1:17" s="26" customFormat="1" ht="12" customHeight="1">
      <c r="A14" s="398" t="s">
        <v>230</v>
      </c>
      <c r="B14" s="398"/>
      <c r="C14" s="399"/>
      <c r="D14" s="1397">
        <v>-39.682912770280005</v>
      </c>
      <c r="E14" s="400">
        <v>-113.03638455842</v>
      </c>
      <c r="F14" s="400">
        <v>-25.672930916778</v>
      </c>
      <c r="G14" s="400">
        <v>-15.193192832896001</v>
      </c>
      <c r="H14" s="400">
        <v>-134.83770884917001</v>
      </c>
      <c r="I14" s="401">
        <v>0.11875432870999998</v>
      </c>
      <c r="J14" s="400">
        <v>0</v>
      </c>
      <c r="K14" s="400">
        <v>-13.810092796820998</v>
      </c>
      <c r="L14" s="400">
        <v>-58.281736404443997</v>
      </c>
      <c r="N14" s="397"/>
      <c r="P14" s="27"/>
      <c r="Q14" s="27"/>
    </row>
    <row r="15" spans="1:17" s="26" customFormat="1" ht="12" customHeight="1">
      <c r="A15" s="392" t="s">
        <v>231</v>
      </c>
      <c r="B15" s="402"/>
      <c r="C15" s="402"/>
      <c r="D15" s="1643">
        <v>13119.745582027299</v>
      </c>
      <c r="E15" s="1460">
        <v>13559.598366563101</v>
      </c>
      <c r="F15" s="1460">
        <v>11192.031483811001</v>
      </c>
      <c r="G15" s="1460">
        <v>9847.5593160180088</v>
      </c>
      <c r="H15" s="1460">
        <v>10017.890504792</v>
      </c>
      <c r="I15" s="1460">
        <v>9273.0739248504196</v>
      </c>
      <c r="J15" s="1460">
        <v>8206.1714885987894</v>
      </c>
      <c r="K15" s="1460">
        <v>8590.8172098752202</v>
      </c>
      <c r="L15" s="1460">
        <v>7555.1002248240893</v>
      </c>
      <c r="O15" s="391"/>
      <c r="P15" s="27"/>
      <c r="Q15" s="27"/>
    </row>
    <row r="16" spans="1:17" s="26" customFormat="1" ht="12" customHeight="1">
      <c r="A16" s="392" t="s">
        <v>232</v>
      </c>
      <c r="B16" s="392"/>
      <c r="C16" s="392"/>
      <c r="D16" s="395">
        <v>14.57211594694</v>
      </c>
      <c r="E16" s="393">
        <v>0.43327772939999998</v>
      </c>
      <c r="F16" s="393">
        <v>-25.155239131085999</v>
      </c>
      <c r="G16" s="393">
        <v>0.585277409232003</v>
      </c>
      <c r="H16" s="393">
        <v>0.251128519345996</v>
      </c>
      <c r="I16" s="393">
        <v>0.78005320425800007</v>
      </c>
      <c r="J16" s="393">
        <v>24.04808453583</v>
      </c>
      <c r="K16" s="393">
        <v>8.7789968279999797E-2</v>
      </c>
      <c r="L16" s="393">
        <v>-102.95496563534</v>
      </c>
      <c r="P16" s="27"/>
      <c r="Q16" s="27"/>
    </row>
    <row r="17" spans="1:17" s="26" customFormat="1" ht="12" customHeight="1">
      <c r="A17" s="398" t="s">
        <v>233</v>
      </c>
      <c r="B17" s="398"/>
      <c r="C17" s="392"/>
      <c r="D17" s="395">
        <v>-870.90896861352792</v>
      </c>
      <c r="E17" s="403">
        <v>79.022567289918001</v>
      </c>
      <c r="F17" s="403">
        <v>-673.750970184121</v>
      </c>
      <c r="G17" s="403">
        <v>147.6981516646</v>
      </c>
      <c r="H17" s="403">
        <v>209.056290704562</v>
      </c>
      <c r="I17" s="403">
        <v>589.35924664529603</v>
      </c>
      <c r="J17" s="403">
        <v>-275.17444946250197</v>
      </c>
      <c r="K17" s="403">
        <v>200.229343809596</v>
      </c>
      <c r="L17" s="403">
        <v>832.78775272981693</v>
      </c>
      <c r="O17" s="391"/>
      <c r="P17" s="27"/>
      <c r="Q17" s="27"/>
    </row>
    <row r="18" spans="1:17" s="26" customFormat="1" ht="12" customHeight="1">
      <c r="A18" s="404" t="s">
        <v>234</v>
      </c>
      <c r="B18" s="404"/>
      <c r="C18" s="404"/>
      <c r="D18" s="1643">
        <v>12263.408729360699</v>
      </c>
      <c r="E18" s="1460">
        <v>13639.054211582399</v>
      </c>
      <c r="F18" s="1460">
        <v>10493.125274495798</v>
      </c>
      <c r="G18" s="1460">
        <v>9995.8427450918407</v>
      </c>
      <c r="H18" s="1460">
        <v>10227.1979240159</v>
      </c>
      <c r="I18" s="1460">
        <v>9863.2132246999699</v>
      </c>
      <c r="J18" s="1460">
        <v>7955.0451236721201</v>
      </c>
      <c r="K18" s="1460">
        <v>8791.1343436530897</v>
      </c>
      <c r="L18" s="1460">
        <v>8284.9330119185597</v>
      </c>
      <c r="O18" s="391"/>
      <c r="P18" s="27"/>
      <c r="Q18" s="27"/>
    </row>
    <row r="19" spans="1:17" s="26" customFormat="1" ht="12" customHeight="1">
      <c r="A19" s="392" t="s">
        <v>235</v>
      </c>
      <c r="B19" s="392"/>
      <c r="C19" s="392"/>
      <c r="D19" s="395">
        <v>-2820.58432865537</v>
      </c>
      <c r="E19" s="393">
        <v>-3136.9821565710599</v>
      </c>
      <c r="F19" s="393">
        <v>-518.78987275769998</v>
      </c>
      <c r="G19" s="393">
        <v>-2289.2824571685896</v>
      </c>
      <c r="H19" s="393">
        <v>-2351.30301623594</v>
      </c>
      <c r="I19" s="393">
        <v>-2251.8041974152698</v>
      </c>
      <c r="J19" s="393">
        <v>-2025.41168791167</v>
      </c>
      <c r="K19" s="393">
        <v>-1934.0494196163299</v>
      </c>
      <c r="L19" s="393">
        <v>-1822.6867131112399</v>
      </c>
      <c r="O19" s="391"/>
      <c r="P19" s="27"/>
      <c r="Q19" s="27"/>
    </row>
    <row r="20" spans="1:17" s="26" customFormat="1" ht="12" customHeight="1">
      <c r="A20" s="392" t="s">
        <v>236</v>
      </c>
      <c r="B20" s="402"/>
      <c r="C20" s="402"/>
      <c r="D20" s="395">
        <v>18.925442866000001</v>
      </c>
      <c r="E20" s="393">
        <v>-29.627773919999999</v>
      </c>
      <c r="F20" s="393">
        <v>126.75477065599999</v>
      </c>
      <c r="G20" s="393">
        <v>26.149222582</v>
      </c>
      <c r="H20" s="393">
        <v>81.256124110999991</v>
      </c>
      <c r="I20" s="393">
        <v>35.584214539999998</v>
      </c>
      <c r="J20" s="400">
        <v>225.39179524299999</v>
      </c>
      <c r="K20" s="400">
        <v>26.029801273</v>
      </c>
      <c r="L20" s="400">
        <v>-29.980577807000003</v>
      </c>
      <c r="P20" s="27"/>
      <c r="Q20" s="27"/>
    </row>
    <row r="21" spans="1:17" s="26" customFormat="1" ht="12" customHeight="1">
      <c r="A21" s="1454" t="s">
        <v>237</v>
      </c>
      <c r="B21" s="1454"/>
      <c r="C21" s="1454"/>
      <c r="D21" s="389">
        <v>9461.7498435713806</v>
      </c>
      <c r="E21" s="405">
        <v>10472.444281091399</v>
      </c>
      <c r="F21" s="405">
        <v>10101.090172394101</v>
      </c>
      <c r="G21" s="405">
        <v>7732.7095105052495</v>
      </c>
      <c r="H21" s="405">
        <v>7957.1510318909395</v>
      </c>
      <c r="I21" s="405">
        <v>7646.9932418246999</v>
      </c>
      <c r="J21" s="405">
        <v>6155.0252310034402</v>
      </c>
      <c r="K21" s="405">
        <v>6883.1147253097606</v>
      </c>
      <c r="L21" s="405">
        <v>6432.2657210003299</v>
      </c>
      <c r="O21" s="391"/>
      <c r="P21" s="27"/>
      <c r="Q21" s="27"/>
    </row>
    <row r="22" spans="1:17" s="26" customFormat="1" ht="12" customHeight="1">
      <c r="A22" s="1454" t="s">
        <v>238</v>
      </c>
      <c r="B22" s="1454"/>
      <c r="C22" s="1454"/>
      <c r="D22" s="389">
        <v>9148.9997255713788</v>
      </c>
      <c r="E22" s="405">
        <v>10192.4570070914</v>
      </c>
      <c r="F22" s="405">
        <v>9858.3405828051</v>
      </c>
      <c r="G22" s="405">
        <v>7554.5435792682492</v>
      </c>
      <c r="H22" s="405">
        <v>7783.0732831109399</v>
      </c>
      <c r="I22" s="405">
        <v>7390.8916737846994</v>
      </c>
      <c r="J22" s="405">
        <v>5874.6315048834404</v>
      </c>
      <c r="K22" s="405">
        <v>6657.2536276127603</v>
      </c>
      <c r="L22" s="405">
        <v>6210.12749615133</v>
      </c>
      <c r="O22" s="391"/>
      <c r="P22" s="27"/>
      <c r="Q22" s="27"/>
    </row>
    <row r="23" spans="1:17" s="10" customFormat="1" ht="7.5" customHeight="1">
      <c r="A23" s="366"/>
      <c r="B23" s="366"/>
      <c r="C23" s="366"/>
      <c r="D23" s="366"/>
      <c r="E23" s="406"/>
      <c r="F23" s="406"/>
      <c r="G23" s="406"/>
      <c r="H23" s="406"/>
      <c r="I23" s="406"/>
      <c r="J23" s="406"/>
      <c r="K23" s="406"/>
      <c r="L23" s="406"/>
      <c r="P23" s="25"/>
      <c r="Q23" s="25"/>
    </row>
    <row r="24" spans="1:17" s="10" customFormat="1" ht="12.75" customHeight="1">
      <c r="A24" s="1790" t="s">
        <v>239</v>
      </c>
      <c r="B24" s="1790"/>
      <c r="C24" s="1790"/>
      <c r="D24" s="1790"/>
      <c r="E24" s="1790"/>
      <c r="F24" s="1790"/>
      <c r="G24" s="1790"/>
      <c r="H24" s="1790"/>
      <c r="I24" s="1790"/>
      <c r="J24" s="1790"/>
      <c r="K24" s="1790"/>
      <c r="L24" s="1790"/>
      <c r="P24" s="25"/>
      <c r="Q24" s="25"/>
    </row>
    <row r="25" spans="1:17" s="10" customFormat="1" ht="12.75" customHeight="1">
      <c r="A25" s="1790" t="s">
        <v>240</v>
      </c>
      <c r="B25" s="1790"/>
      <c r="C25" s="1790"/>
      <c r="D25" s="1790"/>
      <c r="E25" s="1790"/>
      <c r="F25" s="1790"/>
      <c r="G25" s="1790"/>
      <c r="H25" s="1790"/>
      <c r="I25" s="1790"/>
      <c r="J25" s="1790"/>
      <c r="K25" s="1790"/>
      <c r="L25" s="1790"/>
      <c r="Q25" s="25"/>
    </row>
    <row r="26" spans="1:17" s="10" customFormat="1" ht="12.75" customHeight="1">
      <c r="A26" s="1790" t="s">
        <v>241</v>
      </c>
      <c r="B26" s="1790"/>
      <c r="C26" s="1790"/>
      <c r="D26" s="1790"/>
      <c r="E26" s="1790"/>
      <c r="F26" s="1790"/>
      <c r="G26" s="1790"/>
      <c r="H26" s="1790"/>
      <c r="I26" s="1790"/>
      <c r="J26" s="1790"/>
      <c r="K26" s="1790"/>
      <c r="L26" s="1790"/>
      <c r="Q26" s="25"/>
    </row>
    <row r="27" spans="1:17" s="23" customFormat="1" ht="22.5" customHeight="1">
      <c r="A27" s="187"/>
      <c r="B27" s="187"/>
      <c r="C27" s="187"/>
      <c r="D27" s="408"/>
      <c r="E27" s="408"/>
      <c r="F27" s="408"/>
      <c r="G27" s="408"/>
      <c r="H27" s="408"/>
      <c r="I27" s="408"/>
      <c r="J27" s="408"/>
      <c r="K27" s="408"/>
      <c r="L27" s="408"/>
    </row>
    <row r="28" spans="1:17" s="24" customFormat="1" ht="18.75" customHeight="1">
      <c r="A28" s="409" t="s">
        <v>242</v>
      </c>
      <c r="B28" s="305"/>
      <c r="C28" s="305"/>
      <c r="D28" s="385"/>
      <c r="E28" s="385"/>
      <c r="F28" s="385"/>
      <c r="G28" s="385"/>
      <c r="H28" s="385"/>
      <c r="I28" s="385"/>
      <c r="J28" s="385"/>
      <c r="K28" s="385"/>
      <c r="L28" s="385"/>
    </row>
    <row r="29" spans="1:17" s="25" customFormat="1" ht="12" customHeight="1">
      <c r="A29" s="386"/>
      <c r="B29" s="386"/>
      <c r="C29" s="386"/>
      <c r="D29" s="386"/>
      <c r="E29" s="386"/>
      <c r="F29" s="386"/>
      <c r="G29" s="386"/>
      <c r="H29" s="386"/>
      <c r="I29" s="386"/>
      <c r="J29" s="386"/>
      <c r="K29" s="386"/>
      <c r="L29" s="386"/>
    </row>
    <row r="30" spans="1:17" s="29" customFormat="1" ht="13.5" customHeight="1">
      <c r="A30" s="218" t="s">
        <v>213</v>
      </c>
      <c r="B30" s="218"/>
      <c r="C30" s="218"/>
      <c r="D30" s="387" t="s">
        <v>214</v>
      </c>
      <c r="E30" s="388" t="s">
        <v>215</v>
      </c>
      <c r="F30" s="388" t="s">
        <v>216</v>
      </c>
      <c r="G30" s="388" t="s">
        <v>217</v>
      </c>
      <c r="H30" s="388" t="s">
        <v>218</v>
      </c>
      <c r="I30" s="388" t="s">
        <v>219</v>
      </c>
      <c r="J30" s="388" t="s">
        <v>220</v>
      </c>
      <c r="K30" s="388" t="s">
        <v>221</v>
      </c>
      <c r="L30" s="388" t="s">
        <v>222</v>
      </c>
    </row>
    <row r="31" spans="1:17" s="30" customFormat="1" ht="12" customHeight="1">
      <c r="A31" s="410" t="s">
        <v>243</v>
      </c>
      <c r="B31" s="410"/>
      <c r="C31" s="410"/>
      <c r="D31" s="1643">
        <v>36640.523499303701</v>
      </c>
      <c r="E31" s="1644">
        <v>32417.9188307937</v>
      </c>
      <c r="F31" s="1645">
        <v>27417.295190133002</v>
      </c>
      <c r="G31" s="1645">
        <v>19893.222661649499</v>
      </c>
      <c r="H31" s="1645">
        <v>15310.811729471801</v>
      </c>
      <c r="I31" s="1645">
        <v>12619.935344645399</v>
      </c>
      <c r="J31" s="1645">
        <v>11869.3763046641</v>
      </c>
      <c r="K31" s="1645">
        <v>10938.028007287299</v>
      </c>
      <c r="L31" s="1645">
        <v>10541.9842604197</v>
      </c>
    </row>
    <row r="32" spans="1:17" s="30" customFormat="1" ht="12" customHeight="1">
      <c r="A32" s="411" t="s">
        <v>244</v>
      </c>
      <c r="B32" s="411"/>
      <c r="C32" s="411"/>
      <c r="D32" s="395">
        <v>1825.8835900416</v>
      </c>
      <c r="E32" s="412">
        <v>1736.9994199432901</v>
      </c>
      <c r="F32" s="413">
        <v>1811.3462949833099</v>
      </c>
      <c r="G32" s="413">
        <v>1435.6050512576999</v>
      </c>
      <c r="H32" s="413">
        <v>817.17674181452003</v>
      </c>
      <c r="I32" s="413">
        <v>686.73247747884</v>
      </c>
      <c r="J32" s="413">
        <v>683.67893965535995</v>
      </c>
      <c r="K32" s="413">
        <v>593.84402151195991</v>
      </c>
      <c r="L32" s="413">
        <v>732.58225093201997</v>
      </c>
    </row>
    <row r="33" spans="1:13" s="30" customFormat="1" ht="12" customHeight="1">
      <c r="A33" s="411" t="s">
        <v>245</v>
      </c>
      <c r="B33" s="411"/>
      <c r="C33" s="411"/>
      <c r="D33" s="395">
        <v>-24230.863772068999</v>
      </c>
      <c r="E33" s="412">
        <v>-19905.784151890599</v>
      </c>
      <c r="F33" s="413">
        <v>-14991.6789406229</v>
      </c>
      <c r="G33" s="413">
        <v>-8389.0374917600984</v>
      </c>
      <c r="H33" s="413">
        <v>-3806.7004701053502</v>
      </c>
      <c r="I33" s="413">
        <v>-1892.16123071635</v>
      </c>
      <c r="J33" s="413">
        <v>-1304.6747641739901</v>
      </c>
      <c r="K33" s="414">
        <v>-1024.6868809817001</v>
      </c>
      <c r="L33" s="413">
        <v>-1096.72722997849</v>
      </c>
    </row>
    <row r="34" spans="1:13" s="30" customFormat="1" ht="12" customHeight="1">
      <c r="A34" s="415" t="s">
        <v>246</v>
      </c>
      <c r="B34" s="415"/>
      <c r="C34" s="415"/>
      <c r="D34" s="396">
        <v>996.494178448458</v>
      </c>
      <c r="E34" s="416">
        <v>350.38695411022201</v>
      </c>
      <c r="F34" s="417">
        <v>-166.329760709044</v>
      </c>
      <c r="G34" s="417">
        <v>-686.85892315108504</v>
      </c>
      <c r="H34" s="417">
        <v>-796.47355936676399</v>
      </c>
      <c r="I34" s="417">
        <v>-969.13591928758399</v>
      </c>
      <c r="J34" s="417">
        <v>-963.07676465836698</v>
      </c>
      <c r="K34" s="418">
        <v>-741.33504087550398</v>
      </c>
      <c r="L34" s="417">
        <v>-768.63792847012996</v>
      </c>
    </row>
    <row r="35" spans="1:13" s="30" customFormat="1" ht="12" customHeight="1">
      <c r="A35" s="1646" t="s">
        <v>80</v>
      </c>
      <c r="B35" s="1646"/>
      <c r="C35" s="1646"/>
      <c r="D35" s="389">
        <v>15232.0374957247</v>
      </c>
      <c r="E35" s="419">
        <v>14599.521052956701</v>
      </c>
      <c r="F35" s="420">
        <v>14070.6327837843</v>
      </c>
      <c r="G35" s="420">
        <v>12252.931297996</v>
      </c>
      <c r="H35" s="420">
        <v>11524.814441814198</v>
      </c>
      <c r="I35" s="420">
        <v>10445.3706721203</v>
      </c>
      <c r="J35" s="420">
        <v>10285.3037154871</v>
      </c>
      <c r="K35" s="420">
        <v>9765.8501069420709</v>
      </c>
      <c r="L35" s="420">
        <v>9409.2013529030901</v>
      </c>
    </row>
    <row r="36" spans="1:13" s="30" customFormat="1" ht="12" customHeight="1">
      <c r="A36" s="410" t="s">
        <v>247</v>
      </c>
      <c r="B36" s="410"/>
      <c r="C36" s="410"/>
      <c r="D36" s="1643">
        <v>3764.7492659808099</v>
      </c>
      <c r="E36" s="1644">
        <v>3541.22461175024</v>
      </c>
      <c r="F36" s="1645">
        <v>3678.4847044898502</v>
      </c>
      <c r="G36" s="1645">
        <v>3522.3719585377803</v>
      </c>
      <c r="H36" s="1645">
        <v>3547.5278266666401</v>
      </c>
      <c r="I36" s="1645">
        <v>3435.4087260705001</v>
      </c>
      <c r="J36" s="1645">
        <v>4094.2628187436803</v>
      </c>
      <c r="K36" s="1645">
        <v>3388.5441437988002</v>
      </c>
      <c r="L36" s="1645">
        <v>3844.7540446670496</v>
      </c>
      <c r="M36" s="421"/>
    </row>
    <row r="37" spans="1:13" s="30" customFormat="1" ht="12" customHeight="1">
      <c r="A37" s="411" t="s">
        <v>248</v>
      </c>
      <c r="B37" s="411"/>
      <c r="C37" s="411"/>
      <c r="D37" s="395">
        <v>-946.00747290745005</v>
      </c>
      <c r="E37" s="412">
        <v>-907.17153494564309</v>
      </c>
      <c r="F37" s="413">
        <v>-969.85556164414402</v>
      </c>
      <c r="G37" s="413">
        <v>-1047.0176614054299</v>
      </c>
      <c r="H37" s="413">
        <v>-990.464717252593</v>
      </c>
      <c r="I37" s="413">
        <v>-848.36400274436801</v>
      </c>
      <c r="J37" s="413">
        <v>-1045.10965707831</v>
      </c>
      <c r="K37" s="413">
        <v>-940.46546426111001</v>
      </c>
      <c r="L37" s="413">
        <v>-962.09552365458001</v>
      </c>
    </row>
    <row r="38" spans="1:13" s="30" customFormat="1" ht="12" customHeight="1">
      <c r="A38" s="411" t="s">
        <v>249</v>
      </c>
      <c r="B38" s="411"/>
      <c r="C38" s="411"/>
      <c r="D38" s="395">
        <v>1277.4337934005</v>
      </c>
      <c r="E38" s="412">
        <v>2463.6543455443402</v>
      </c>
      <c r="F38" s="413">
        <v>255.67563468695002</v>
      </c>
      <c r="G38" s="413">
        <v>705.56069584922602</v>
      </c>
      <c r="H38" s="413">
        <v>1624.2657962189001</v>
      </c>
      <c r="I38" s="413">
        <v>1561.91246323563</v>
      </c>
      <c r="J38" s="413">
        <v>704.31379993219605</v>
      </c>
      <c r="K38" s="413">
        <v>1584.94353587451</v>
      </c>
      <c r="L38" s="413">
        <v>532.44604301713503</v>
      </c>
    </row>
    <row r="39" spans="1:13" s="30" customFormat="1" ht="12" customHeight="1">
      <c r="A39" s="411" t="s">
        <v>250</v>
      </c>
      <c r="B39" s="422"/>
      <c r="C39" s="422"/>
      <c r="D39" s="395"/>
      <c r="E39" s="412"/>
      <c r="F39" s="413"/>
      <c r="G39" s="413"/>
      <c r="H39" s="413"/>
      <c r="I39" s="413"/>
      <c r="J39" s="413">
        <v>217.934839000002</v>
      </c>
      <c r="K39" s="413">
        <v>52.820973999999694</v>
      </c>
      <c r="L39" s="413">
        <v>206.01710699999998</v>
      </c>
      <c r="M39" s="421"/>
    </row>
    <row r="40" spans="1:13" s="30" customFormat="1" ht="12" customHeight="1">
      <c r="A40" s="411" t="s">
        <v>251</v>
      </c>
      <c r="B40" s="422"/>
      <c r="C40" s="422"/>
      <c r="D40" s="395"/>
      <c r="E40" s="412"/>
      <c r="F40" s="413"/>
      <c r="G40" s="413"/>
      <c r="H40" s="413"/>
      <c r="I40" s="413"/>
      <c r="J40" s="413">
        <v>-14.446862999999899</v>
      </c>
      <c r="K40" s="413">
        <v>94.400959000000299</v>
      </c>
      <c r="L40" s="413">
        <v>21.9629109999996</v>
      </c>
      <c r="M40" s="421"/>
    </row>
    <row r="41" spans="1:13" s="30" customFormat="1" ht="12" customHeight="1">
      <c r="A41" s="411" t="s">
        <v>226</v>
      </c>
      <c r="B41" s="422"/>
      <c r="C41" s="422"/>
      <c r="D41" s="395">
        <v>338.43050199999993</v>
      </c>
      <c r="E41" s="412">
        <v>154.25236100000009</v>
      </c>
      <c r="F41" s="413">
        <v>504.35404599999998</v>
      </c>
      <c r="G41" s="413">
        <v>261.200150000002</v>
      </c>
      <c r="H41" s="413">
        <v>277.36961599999898</v>
      </c>
      <c r="I41" s="413">
        <v>191.83417300000002</v>
      </c>
      <c r="J41" s="413"/>
      <c r="K41" s="413"/>
      <c r="L41" s="413"/>
      <c r="M41" s="421"/>
    </row>
    <row r="42" spans="1:13" s="30" customFormat="1" ht="12" customHeight="1">
      <c r="A42" s="411" t="s">
        <v>252</v>
      </c>
      <c r="B42" s="411"/>
      <c r="C42" s="411"/>
      <c r="D42" s="395">
        <v>76.237830552000005</v>
      </c>
      <c r="E42" s="412">
        <v>164.43698860000001</v>
      </c>
      <c r="F42" s="413">
        <v>460.27269803999997</v>
      </c>
      <c r="G42" s="413">
        <v>59.830533353999996</v>
      </c>
      <c r="H42" s="413">
        <v>165.454528235</v>
      </c>
      <c r="I42" s="413">
        <v>60.050691415999999</v>
      </c>
      <c r="J42" s="413">
        <v>-6.3791396499999999</v>
      </c>
      <c r="K42" s="413">
        <v>184.52156799469998</v>
      </c>
      <c r="L42" s="413">
        <v>260.48066966149997</v>
      </c>
    </row>
    <row r="43" spans="1:13" s="30" customFormat="1" ht="12" customHeight="1">
      <c r="A43" s="411" t="s">
        <v>253</v>
      </c>
      <c r="B43" s="411"/>
      <c r="C43" s="411"/>
      <c r="D43" s="395">
        <v>-0.64300000000000002</v>
      </c>
      <c r="E43" s="412">
        <v>-1.0620000000000001</v>
      </c>
      <c r="F43" s="413">
        <v>-8.61</v>
      </c>
      <c r="G43" s="413">
        <v>4.0250000000000004</v>
      </c>
      <c r="H43" s="413">
        <v>2.0289999999999999</v>
      </c>
      <c r="I43" s="413">
        <v>-4.0209999999999999</v>
      </c>
      <c r="J43" s="413">
        <v>44.795083131400006</v>
      </c>
      <c r="K43" s="413">
        <v>9.8942503212999995</v>
      </c>
      <c r="L43" s="413">
        <v>5.7350000000000003</v>
      </c>
    </row>
    <row r="44" spans="1:13" s="30" customFormat="1" ht="12" customHeight="1">
      <c r="A44" s="415" t="s">
        <v>254</v>
      </c>
      <c r="B44" s="415"/>
      <c r="C44" s="415"/>
      <c r="D44" s="396">
        <v>460.77365185957194</v>
      </c>
      <c r="E44" s="416">
        <v>520.81403497135602</v>
      </c>
      <c r="F44" s="417">
        <v>566.75231753904302</v>
      </c>
      <c r="G44" s="417">
        <v>360.8106915308</v>
      </c>
      <c r="H44" s="417">
        <v>236.84611238922901</v>
      </c>
      <c r="I44" s="417">
        <v>225.924553984987</v>
      </c>
      <c r="J44" s="417">
        <v>352.69148231594397</v>
      </c>
      <c r="K44" s="417">
        <v>202.02445921837699</v>
      </c>
      <c r="L44" s="417">
        <v>274.82502277921401</v>
      </c>
    </row>
    <row r="45" spans="1:13" s="30" customFormat="1" ht="12" customHeight="1">
      <c r="A45" s="1646" t="s">
        <v>83</v>
      </c>
      <c r="B45" s="1646"/>
      <c r="C45" s="1646"/>
      <c r="D45" s="389">
        <v>4970.9745708854298</v>
      </c>
      <c r="E45" s="419">
        <v>5936.1488069202896</v>
      </c>
      <c r="F45" s="420">
        <v>4487.0738391117102</v>
      </c>
      <c r="G45" s="420">
        <v>3866.7813678663802</v>
      </c>
      <c r="H45" s="420">
        <v>4863.0281622571792</v>
      </c>
      <c r="I45" s="420">
        <v>4622.7456049627499</v>
      </c>
      <c r="J45" s="420">
        <v>4348.0623633949199</v>
      </c>
      <c r="K45" s="420">
        <v>4576.6844259465697</v>
      </c>
      <c r="L45" s="420">
        <v>4184.1252744703197</v>
      </c>
      <c r="M45" s="421"/>
    </row>
    <row r="46" spans="1:13" s="30" customFormat="1" ht="12" customHeight="1">
      <c r="A46" s="1646" t="s">
        <v>229</v>
      </c>
      <c r="B46" s="1646"/>
      <c r="C46" s="1646"/>
      <c r="D46" s="389">
        <v>20203.012066610198</v>
      </c>
      <c r="E46" s="419">
        <v>20535.669859877002</v>
      </c>
      <c r="F46" s="420">
        <v>18557.706622895999</v>
      </c>
      <c r="G46" s="420">
        <v>16119.7126658624</v>
      </c>
      <c r="H46" s="420">
        <v>16387.842604071302</v>
      </c>
      <c r="I46" s="420">
        <v>15068.116277083</v>
      </c>
      <c r="J46" s="420">
        <v>14633.366078882</v>
      </c>
      <c r="K46" s="420">
        <v>14342.534532888601</v>
      </c>
      <c r="L46" s="420">
        <v>13593.326627373399</v>
      </c>
    </row>
    <row r="47" spans="1:13" s="30" customFormat="1" ht="12" customHeight="1">
      <c r="A47" s="423" t="s">
        <v>255</v>
      </c>
      <c r="B47" s="423"/>
      <c r="C47" s="423"/>
      <c r="D47" s="1643">
        <v>-4010.9209214426296</v>
      </c>
      <c r="E47" s="1644">
        <v>-3941.2151109649199</v>
      </c>
      <c r="F47" s="1645">
        <v>-4225.8899904515602</v>
      </c>
      <c r="G47" s="1645">
        <v>-3577.5785373884996</v>
      </c>
      <c r="H47" s="1645">
        <v>-3584.7252061294698</v>
      </c>
      <c r="I47" s="1645">
        <v>-3301.8435785214101</v>
      </c>
      <c r="J47" s="1645">
        <v>-3706.2451254212101</v>
      </c>
      <c r="K47" s="1645">
        <v>-3302.29755371389</v>
      </c>
      <c r="L47" s="1645">
        <v>-3479.9721108159301</v>
      </c>
    </row>
    <row r="48" spans="1:13" s="30" customFormat="1" ht="12" customHeight="1">
      <c r="A48" s="422" t="s">
        <v>256</v>
      </c>
      <c r="B48" s="422"/>
      <c r="C48" s="422"/>
      <c r="D48" s="395">
        <v>-2135.6742178527497</v>
      </c>
      <c r="E48" s="412">
        <v>-2055.4816989728797</v>
      </c>
      <c r="F48" s="413">
        <v>-2243.1982080949097</v>
      </c>
      <c r="G48" s="413">
        <v>-1812.38343762561</v>
      </c>
      <c r="H48" s="413">
        <v>-1929.71588453288</v>
      </c>
      <c r="I48" s="413">
        <v>-1662.35016459344</v>
      </c>
      <c r="J48" s="413">
        <v>-1856.35530846232</v>
      </c>
      <c r="K48" s="413">
        <v>-1607.57535976903</v>
      </c>
      <c r="L48" s="413">
        <v>-1723.5517916872202</v>
      </c>
    </row>
    <row r="49" spans="1:12" s="30" customFormat="1" ht="12" customHeight="1">
      <c r="A49" s="424" t="s">
        <v>257</v>
      </c>
      <c r="B49" s="424"/>
      <c r="C49" s="424"/>
      <c r="D49" s="396">
        <v>-936.67134528747101</v>
      </c>
      <c r="E49" s="416">
        <v>-979.37468337603605</v>
      </c>
      <c r="F49" s="417">
        <v>-896.586940538563</v>
      </c>
      <c r="G49" s="417">
        <v>-882.19137483025202</v>
      </c>
      <c r="H49" s="417">
        <v>-855.51100861702105</v>
      </c>
      <c r="I49" s="417">
        <v>-830.84860911777605</v>
      </c>
      <c r="J49" s="417">
        <v>-864.59415639967403</v>
      </c>
      <c r="K49" s="417">
        <v>-841.84440953050103</v>
      </c>
      <c r="L49" s="417">
        <v>-834.70250004615707</v>
      </c>
    </row>
    <row r="50" spans="1:12" s="30" customFormat="1" ht="12" customHeight="1">
      <c r="A50" s="1647" t="s">
        <v>258</v>
      </c>
      <c r="B50" s="1647"/>
      <c r="C50" s="1647"/>
      <c r="D50" s="389">
        <v>-7083.2664845828494</v>
      </c>
      <c r="E50" s="419">
        <v>-6976.0714933138306</v>
      </c>
      <c r="F50" s="420">
        <v>-7365.6751390850404</v>
      </c>
      <c r="G50" s="420">
        <v>-6272.1533498443696</v>
      </c>
      <c r="H50" s="420">
        <v>-6369.9520992793705</v>
      </c>
      <c r="I50" s="420">
        <v>-5795.04235223263</v>
      </c>
      <c r="J50" s="420">
        <v>-6427.1945902832103</v>
      </c>
      <c r="K50" s="420">
        <v>-5751.7173230134204</v>
      </c>
      <c r="L50" s="420">
        <v>-6038.2264025493096</v>
      </c>
    </row>
    <row r="51" spans="1:12" s="30" customFormat="1" ht="12" customHeight="1">
      <c r="A51" s="425" t="s">
        <v>231</v>
      </c>
      <c r="B51" s="425"/>
      <c r="C51" s="425"/>
      <c r="D51" s="1648">
        <v>13119.745582027299</v>
      </c>
      <c r="E51" s="1649">
        <v>13559.598366563101</v>
      </c>
      <c r="F51" s="1650">
        <v>11192.031483811001</v>
      </c>
      <c r="G51" s="1650">
        <v>9847.5593160179997</v>
      </c>
      <c r="H51" s="1650">
        <v>10017.890504792</v>
      </c>
      <c r="I51" s="1650">
        <v>9273.0739248504306</v>
      </c>
      <c r="J51" s="1650">
        <v>8206.1714885987894</v>
      </c>
      <c r="K51" s="1650">
        <v>8590.8172098752202</v>
      </c>
      <c r="L51" s="1650">
        <v>7555.1002248240802</v>
      </c>
    </row>
    <row r="52" spans="1:12" s="30" customFormat="1" ht="12" customHeight="1">
      <c r="A52" s="422" t="s">
        <v>232</v>
      </c>
      <c r="B52" s="422"/>
      <c r="C52" s="422"/>
      <c r="D52" s="395">
        <v>14.57211594694</v>
      </c>
      <c r="E52" s="412">
        <v>0.43327772939999998</v>
      </c>
      <c r="F52" s="413">
        <v>-25.155239131085999</v>
      </c>
      <c r="G52" s="413">
        <v>0.585277409232003</v>
      </c>
      <c r="H52" s="413">
        <v>0.251128519345996</v>
      </c>
      <c r="I52" s="413">
        <v>0.78005320425800007</v>
      </c>
      <c r="J52" s="413">
        <v>24.04808453583</v>
      </c>
      <c r="K52" s="413">
        <v>8.7789968279999797E-2</v>
      </c>
      <c r="L52" s="413">
        <v>-102.95496563534</v>
      </c>
    </row>
    <row r="53" spans="1:12" s="30" customFormat="1" ht="12" customHeight="1">
      <c r="A53" s="424" t="s">
        <v>105</v>
      </c>
      <c r="B53" s="424"/>
      <c r="C53" s="424"/>
      <c r="D53" s="396">
        <v>-870.90896861352792</v>
      </c>
      <c r="E53" s="416">
        <v>79.022567289918001</v>
      </c>
      <c r="F53" s="417">
        <v>-673.750970184121</v>
      </c>
      <c r="G53" s="417">
        <v>147.6981516646</v>
      </c>
      <c r="H53" s="417">
        <v>209.056290704562</v>
      </c>
      <c r="I53" s="417">
        <v>589.35924664529603</v>
      </c>
      <c r="J53" s="417">
        <v>-275.17444946250197</v>
      </c>
      <c r="K53" s="417">
        <v>200.229343809596</v>
      </c>
      <c r="L53" s="417">
        <v>832.78775272981693</v>
      </c>
    </row>
    <row r="54" spans="1:12" s="30" customFormat="1" ht="12" customHeight="1">
      <c r="A54" s="425" t="s">
        <v>234</v>
      </c>
      <c r="B54" s="425"/>
      <c r="C54" s="425"/>
      <c r="D54" s="1648">
        <v>12263.408729360699</v>
      </c>
      <c r="E54" s="1649">
        <v>13639.054211582399</v>
      </c>
      <c r="F54" s="1650">
        <v>10493.125274495798</v>
      </c>
      <c r="G54" s="1650">
        <v>9995.8427450918407</v>
      </c>
      <c r="H54" s="1650">
        <v>10227.1979240159</v>
      </c>
      <c r="I54" s="1650">
        <v>9863.2132246999699</v>
      </c>
      <c r="J54" s="1650">
        <v>7955.0451236721101</v>
      </c>
      <c r="K54" s="1650">
        <v>8791.1343436530897</v>
      </c>
      <c r="L54" s="1650">
        <v>8284.9330119185597</v>
      </c>
    </row>
    <row r="55" spans="1:12" s="30" customFormat="1" ht="12" customHeight="1">
      <c r="A55" s="426" t="s">
        <v>235</v>
      </c>
      <c r="B55" s="422"/>
      <c r="C55" s="422"/>
      <c r="D55" s="395">
        <v>-2820.58432865537</v>
      </c>
      <c r="E55" s="412">
        <v>-3136.9821565710599</v>
      </c>
      <c r="F55" s="413">
        <v>-518.789872757701</v>
      </c>
      <c r="G55" s="413">
        <v>-2289.2824571685896</v>
      </c>
      <c r="H55" s="413">
        <v>-2351.30301623594</v>
      </c>
      <c r="I55" s="413">
        <v>-2251.8041974152698</v>
      </c>
      <c r="J55" s="413">
        <v>-2025.41168791167</v>
      </c>
      <c r="K55" s="413">
        <v>-1934.0494196163299</v>
      </c>
      <c r="L55" s="413">
        <v>-1822.6867131112399</v>
      </c>
    </row>
    <row r="56" spans="1:12" s="30" customFormat="1" ht="12" customHeight="1">
      <c r="A56" s="415" t="s">
        <v>236</v>
      </c>
      <c r="B56" s="415"/>
      <c r="C56" s="415"/>
      <c r="D56" s="396">
        <v>18.925442866000001</v>
      </c>
      <c r="E56" s="416">
        <v>-29.627773919999999</v>
      </c>
      <c r="F56" s="417">
        <v>126.75477065599999</v>
      </c>
      <c r="G56" s="417">
        <v>26.149222582</v>
      </c>
      <c r="H56" s="417">
        <v>81.256124110999991</v>
      </c>
      <c r="I56" s="417">
        <v>35.584214539999998</v>
      </c>
      <c r="J56" s="417">
        <v>225.39179524299999</v>
      </c>
      <c r="K56" s="417">
        <v>26.029801273</v>
      </c>
      <c r="L56" s="417">
        <v>-29.980577807000003</v>
      </c>
    </row>
    <row r="57" spans="1:12" s="30" customFormat="1" ht="12" customHeight="1">
      <c r="A57" s="1646" t="s">
        <v>237</v>
      </c>
      <c r="B57" s="1646"/>
      <c r="C57" s="1646"/>
      <c r="D57" s="389">
        <v>9461.7498435713806</v>
      </c>
      <c r="E57" s="419">
        <v>10472.444281091399</v>
      </c>
      <c r="F57" s="420">
        <v>10101.090172394101</v>
      </c>
      <c r="G57" s="420">
        <v>7732.7095105052404</v>
      </c>
      <c r="H57" s="420">
        <v>7957.1510318909395</v>
      </c>
      <c r="I57" s="420">
        <v>7646.9932418247099</v>
      </c>
      <c r="J57" s="420">
        <v>6155.0252310034402</v>
      </c>
      <c r="K57" s="420">
        <v>6883.1147253097606</v>
      </c>
      <c r="L57" s="420">
        <v>6432.2657210003299</v>
      </c>
    </row>
    <row r="58" spans="1:12" s="31" customFormat="1" ht="12" customHeight="1">
      <c r="A58" s="422"/>
      <c r="B58" s="422"/>
      <c r="C58" s="422"/>
      <c r="D58" s="427"/>
      <c r="E58" s="427"/>
      <c r="F58" s="427"/>
      <c r="G58" s="427"/>
      <c r="H58" s="427"/>
      <c r="I58" s="427"/>
      <c r="J58" s="427"/>
      <c r="K58" s="427"/>
      <c r="L58" s="427"/>
    </row>
    <row r="59" spans="1:12" s="30" customFormat="1" ht="12" customHeight="1">
      <c r="A59" s="1791" t="s">
        <v>238</v>
      </c>
      <c r="B59" s="1791"/>
      <c r="C59" s="428"/>
      <c r="D59" s="1643">
        <v>9148.9997255713806</v>
      </c>
      <c r="E59" s="1644">
        <v>10192.4570070914</v>
      </c>
      <c r="F59" s="1644">
        <v>9858.3405828050691</v>
      </c>
      <c r="G59" s="1644">
        <v>7554.5435792682401</v>
      </c>
      <c r="H59" s="1644">
        <v>7783.0732831109399</v>
      </c>
      <c r="I59" s="1644">
        <v>7390.8916737847003</v>
      </c>
      <c r="J59" s="1644">
        <v>5874.6315048834404</v>
      </c>
      <c r="K59" s="1644">
        <v>6657.2536276127603</v>
      </c>
      <c r="L59" s="1644">
        <v>6210.12749615133</v>
      </c>
    </row>
    <row r="60" spans="1:12" s="30" customFormat="1" ht="12" customHeight="1">
      <c r="A60" s="429" t="s">
        <v>259</v>
      </c>
      <c r="B60" s="429"/>
      <c r="C60" s="430"/>
      <c r="D60" s="1397">
        <v>11.058</v>
      </c>
      <c r="E60" s="412">
        <v>0.29399999999999998</v>
      </c>
      <c r="F60" s="412">
        <v>8.9553765890000108</v>
      </c>
      <c r="G60" s="412">
        <v>6.4481942370000001</v>
      </c>
      <c r="H60" s="412">
        <v>35.59411978</v>
      </c>
      <c r="I60" s="412">
        <v>30.649378039999998</v>
      </c>
      <c r="J60" s="412">
        <v>55.861266120000003</v>
      </c>
      <c r="K60" s="412">
        <v>2.7928576970000001</v>
      </c>
      <c r="L60" s="412">
        <v>-12.380665150999999</v>
      </c>
    </row>
    <row r="61" spans="1:12" s="30" customFormat="1" ht="12" customHeight="1">
      <c r="A61" s="415" t="s">
        <v>260</v>
      </c>
      <c r="B61" s="415"/>
      <c r="C61" s="415"/>
      <c r="D61" s="396">
        <v>301.69211799999999</v>
      </c>
      <c r="E61" s="416">
        <v>279.69327399999997</v>
      </c>
      <c r="F61" s="416">
        <v>233.79421299999998</v>
      </c>
      <c r="G61" s="416">
        <v>171.717737</v>
      </c>
      <c r="H61" s="416">
        <v>138.48362899999998</v>
      </c>
      <c r="I61" s="416">
        <v>225.45219</v>
      </c>
      <c r="J61" s="416">
        <v>224.53245999999999</v>
      </c>
      <c r="K61" s="416">
        <v>223.06824</v>
      </c>
      <c r="L61" s="416">
        <v>234.51889000000003</v>
      </c>
    </row>
    <row r="62" spans="1:12" s="30" customFormat="1" ht="12" customHeight="1">
      <c r="A62" s="1646" t="s">
        <v>237</v>
      </c>
      <c r="B62" s="1646"/>
      <c r="C62" s="1646"/>
      <c r="D62" s="389">
        <v>9461.7498435713824</v>
      </c>
      <c r="E62" s="419">
        <v>10472.444281091399</v>
      </c>
      <c r="F62" s="419">
        <v>10101.090172394101</v>
      </c>
      <c r="G62" s="419">
        <v>7732.7095105052404</v>
      </c>
      <c r="H62" s="419">
        <v>7957.1510318909395</v>
      </c>
      <c r="I62" s="419">
        <v>7646.9932418247099</v>
      </c>
      <c r="J62" s="419">
        <v>6155.0252310034411</v>
      </c>
      <c r="K62" s="419">
        <v>6883.1147253097597</v>
      </c>
      <c r="L62" s="419">
        <v>6432.2657210003299</v>
      </c>
    </row>
    <row r="63" spans="1:12" s="30" customFormat="1" ht="5.0999999999999996" customHeight="1">
      <c r="A63" s="431"/>
      <c r="B63" s="431"/>
      <c r="C63" s="431"/>
      <c r="D63" s="432"/>
      <c r="E63" s="433"/>
      <c r="F63" s="434"/>
      <c r="G63" s="434"/>
      <c r="H63" s="434"/>
      <c r="I63" s="434"/>
      <c r="J63" s="434"/>
      <c r="K63" s="434"/>
      <c r="L63" s="434"/>
    </row>
    <row r="64" spans="1:12" s="30" customFormat="1" ht="12" customHeight="1">
      <c r="A64" s="411" t="s">
        <v>261</v>
      </c>
      <c r="B64" s="411"/>
      <c r="C64" s="411"/>
      <c r="D64" s="435">
        <v>5.93</v>
      </c>
      <c r="E64" s="436">
        <v>6.5869807845048802</v>
      </c>
      <c r="F64" s="437">
        <v>6.36</v>
      </c>
      <c r="G64" s="437">
        <v>4.87</v>
      </c>
      <c r="H64" s="437">
        <v>5.0199999999999996</v>
      </c>
      <c r="I64" s="436">
        <v>4.7699999999999996</v>
      </c>
      <c r="J64" s="436">
        <v>3.789203739537053</v>
      </c>
      <c r="K64" s="436">
        <v>4.2942202105194385</v>
      </c>
      <c r="L64" s="436">
        <v>4.01</v>
      </c>
    </row>
    <row r="65" spans="1:19" s="30" customFormat="1" ht="12" customHeight="1">
      <c r="A65" s="415" t="s">
        <v>262</v>
      </c>
      <c r="B65" s="415"/>
      <c r="C65" s="415"/>
      <c r="D65" s="438">
        <v>5.91</v>
      </c>
      <c r="E65" s="439">
        <v>6.6061280399078601</v>
      </c>
      <c r="F65" s="440">
        <v>6.28</v>
      </c>
      <c r="G65" s="440">
        <v>4.8600000000000003</v>
      </c>
      <c r="H65" s="440">
        <v>4.97</v>
      </c>
      <c r="I65" s="439">
        <v>4.74</v>
      </c>
      <c r="J65" s="439">
        <v>3.6438234833140388</v>
      </c>
      <c r="K65" s="439">
        <v>4.2774298484640267</v>
      </c>
      <c r="L65" s="439">
        <v>4.03</v>
      </c>
    </row>
    <row r="66" spans="1:19" s="31" customFormat="1" ht="12" customHeight="1">
      <c r="A66" s="422"/>
      <c r="B66" s="422"/>
      <c r="C66" s="422"/>
      <c r="D66" s="427"/>
      <c r="E66" s="427"/>
      <c r="F66" s="427"/>
      <c r="G66" s="427"/>
      <c r="H66" s="427"/>
      <c r="I66" s="427"/>
      <c r="J66" s="427"/>
      <c r="K66" s="427"/>
      <c r="L66" s="427"/>
    </row>
    <row r="67" spans="1:19" s="32" customFormat="1" ht="12" customHeight="1">
      <c r="A67" s="323" t="s">
        <v>263</v>
      </c>
      <c r="B67" s="441"/>
      <c r="C67" s="441"/>
      <c r="D67" s="442"/>
      <c r="E67" s="443"/>
      <c r="F67" s="443"/>
      <c r="G67" s="443"/>
      <c r="H67" s="443"/>
      <c r="I67" s="443"/>
      <c r="J67" s="443"/>
      <c r="K67" s="443"/>
      <c r="L67" s="443"/>
    </row>
    <row r="68" spans="1:19" s="30" customFormat="1" ht="12" customHeight="1">
      <c r="A68" s="410" t="s">
        <v>264</v>
      </c>
      <c r="B68" s="410"/>
      <c r="C68" s="410"/>
      <c r="D68" s="1651">
        <v>11.641513</v>
      </c>
      <c r="E68" s="1652">
        <v>10.97174</v>
      </c>
      <c r="F68" s="1653">
        <v>10.395096000000001</v>
      </c>
      <c r="G68" s="1653">
        <v>10.072148</v>
      </c>
      <c r="H68" s="1653">
        <v>10.022871</v>
      </c>
      <c r="I68" s="1652">
        <v>9.9289620000000003</v>
      </c>
      <c r="J68" s="1652">
        <v>9.9815100000000001</v>
      </c>
      <c r="K68" s="1652">
        <v>10.327083</v>
      </c>
      <c r="L68" s="1652">
        <v>10.09064</v>
      </c>
    </row>
    <row r="69" spans="1:19" s="30" customFormat="1" ht="12" customHeight="1">
      <c r="A69" s="415" t="s">
        <v>265</v>
      </c>
      <c r="B69" s="415"/>
      <c r="C69" s="415"/>
      <c r="D69" s="438">
        <v>10.689202999999999</v>
      </c>
      <c r="E69" s="439">
        <v>10.229865</v>
      </c>
      <c r="F69" s="440">
        <v>10.203306</v>
      </c>
      <c r="G69" s="440">
        <v>10.001946999999999</v>
      </c>
      <c r="H69" s="440">
        <v>9.4125569999999996</v>
      </c>
      <c r="I69" s="439">
        <v>8.8478589999999997</v>
      </c>
      <c r="J69" s="439">
        <v>8.7264909999999993</v>
      </c>
      <c r="K69" s="439">
        <v>8.7576699999999992</v>
      </c>
      <c r="L69" s="439">
        <v>8.3735219999999995</v>
      </c>
    </row>
    <row r="70" spans="1:19" s="23" customFormat="1" ht="7.5" customHeight="1">
      <c r="A70" s="189"/>
      <c r="B70" s="189"/>
      <c r="C70" s="189"/>
      <c r="D70" s="444"/>
      <c r="E70" s="444"/>
      <c r="F70" s="444"/>
      <c r="G70" s="444"/>
      <c r="H70" s="444"/>
      <c r="I70" s="444"/>
      <c r="J70" s="444"/>
      <c r="K70" s="444"/>
      <c r="L70" s="444"/>
      <c r="N70" s="33"/>
      <c r="O70" s="33"/>
      <c r="P70" s="33"/>
      <c r="Q70" s="33"/>
      <c r="R70" s="33"/>
      <c r="S70" s="33"/>
    </row>
    <row r="71" spans="1:19" s="10" customFormat="1" ht="12.75" customHeight="1">
      <c r="A71" s="1790" t="s">
        <v>266</v>
      </c>
      <c r="B71" s="1790"/>
      <c r="C71" s="1790"/>
      <c r="D71" s="1790"/>
      <c r="E71" s="1790"/>
      <c r="F71" s="1790"/>
      <c r="G71" s="1790"/>
      <c r="H71" s="1790"/>
      <c r="I71" s="1790"/>
      <c r="J71" s="1790"/>
      <c r="K71" s="1790"/>
      <c r="L71" s="1790"/>
      <c r="M71" s="445"/>
    </row>
    <row r="72" spans="1:19" s="10" customFormat="1" ht="12.75" customHeight="1">
      <c r="A72" s="1790" t="s">
        <v>267</v>
      </c>
      <c r="B72" s="1790"/>
      <c r="C72" s="1790"/>
      <c r="D72" s="1790"/>
      <c r="E72" s="1790"/>
      <c r="F72" s="1790"/>
      <c r="G72" s="1790"/>
      <c r="H72" s="1790"/>
      <c r="I72" s="1790"/>
      <c r="J72" s="1790"/>
      <c r="K72" s="1790"/>
      <c r="L72" s="1790"/>
      <c r="M72" s="445"/>
    </row>
    <row r="73" spans="1:19" s="23" customFormat="1" ht="22.5" customHeight="1">
      <c r="A73" s="187"/>
      <c r="B73" s="187"/>
      <c r="C73" s="187"/>
      <c r="D73" s="408"/>
      <c r="E73" s="408"/>
      <c r="F73" s="408"/>
      <c r="G73" s="408"/>
      <c r="H73" s="408"/>
      <c r="I73" s="408"/>
      <c r="J73" s="408"/>
      <c r="K73" s="408"/>
      <c r="L73" s="408"/>
    </row>
    <row r="74" spans="1:19" s="24" customFormat="1" ht="18.75" customHeight="1">
      <c r="A74" s="446" t="s">
        <v>268</v>
      </c>
      <c r="B74" s="321"/>
      <c r="C74" s="321"/>
      <c r="D74" s="385"/>
      <c r="E74" s="385"/>
      <c r="F74" s="385"/>
      <c r="G74" s="385"/>
      <c r="H74" s="385"/>
      <c r="I74" s="385"/>
      <c r="J74" s="385"/>
      <c r="K74" s="385"/>
      <c r="L74" s="385"/>
    </row>
    <row r="75" spans="1:19" s="27" customFormat="1" ht="12" customHeight="1">
      <c r="A75" s="447"/>
      <c r="B75" s="447"/>
      <c r="C75" s="447"/>
      <c r="D75" s="447"/>
      <c r="E75" s="447"/>
      <c r="F75" s="447"/>
      <c r="G75" s="447"/>
      <c r="H75" s="447"/>
      <c r="I75" s="447"/>
      <c r="J75" s="447"/>
      <c r="K75" s="447"/>
      <c r="L75" s="447"/>
    </row>
    <row r="76" spans="1:19" s="29" customFormat="1" ht="13.5" customHeight="1">
      <c r="A76" s="218" t="s">
        <v>213</v>
      </c>
      <c r="B76" s="218"/>
      <c r="C76" s="218"/>
      <c r="D76" s="448"/>
      <c r="E76" s="448"/>
      <c r="F76" s="448"/>
      <c r="G76" s="387" t="s">
        <v>269</v>
      </c>
      <c r="H76" s="388" t="s">
        <v>270</v>
      </c>
      <c r="I76" s="388" t="s">
        <v>271</v>
      </c>
      <c r="J76" s="388" t="s">
        <v>272</v>
      </c>
      <c r="K76" s="388" t="s">
        <v>273</v>
      </c>
      <c r="L76" s="388" t="s">
        <v>274</v>
      </c>
    </row>
    <row r="77" spans="1:19" s="30" customFormat="1" ht="12" customHeight="1">
      <c r="A77" s="410" t="s">
        <v>243</v>
      </c>
      <c r="B77" s="410"/>
      <c r="C77" s="410"/>
      <c r="D77" s="449"/>
      <c r="E77" s="449"/>
      <c r="F77" s="449"/>
      <c r="G77" s="1643">
        <v>69058.442330097401</v>
      </c>
      <c r="H77" s="1431">
        <v>75241.264925899595</v>
      </c>
      <c r="I77" s="1431">
        <v>43996.699649572402</v>
      </c>
      <c r="J77" s="1431">
        <v>50659.783585908503</v>
      </c>
      <c r="K77" s="1431">
        <v>60225.254604104695</v>
      </c>
      <c r="L77" s="1431">
        <v>52621.219776600097</v>
      </c>
    </row>
    <row r="78" spans="1:19" s="30" customFormat="1" ht="12" customHeight="1">
      <c r="A78" s="411" t="s">
        <v>244</v>
      </c>
      <c r="B78" s="411"/>
      <c r="C78" s="411"/>
      <c r="D78" s="450"/>
      <c r="E78" s="450"/>
      <c r="F78" s="450"/>
      <c r="G78" s="395">
        <v>3562.8830099848997</v>
      </c>
      <c r="H78" s="451">
        <v>4750.8605655343699</v>
      </c>
      <c r="I78" s="451">
        <v>2890.4187926559998</v>
      </c>
      <c r="J78" s="451">
        <v>4635.9125722642502</v>
      </c>
      <c r="K78" s="451">
        <v>5123.3624374648198</v>
      </c>
      <c r="L78" s="451">
        <v>5038.6445817773401</v>
      </c>
    </row>
    <row r="79" spans="1:19" s="30" customFormat="1" ht="12" customHeight="1">
      <c r="A79" s="411" t="s">
        <v>245</v>
      </c>
      <c r="B79" s="411"/>
      <c r="C79" s="411"/>
      <c r="D79" s="450"/>
      <c r="E79" s="450"/>
      <c r="F79" s="450"/>
      <c r="G79" s="395">
        <v>-44136.647923959601</v>
      </c>
      <c r="H79" s="451">
        <v>-29079.578133204697</v>
      </c>
      <c r="I79" s="451">
        <v>-4693.3464053101907</v>
      </c>
      <c r="J79" s="451">
        <v>-11511.3745297636</v>
      </c>
      <c r="K79" s="451">
        <v>-23660.808946995599</v>
      </c>
      <c r="L79" s="451">
        <v>-18791.980726465299</v>
      </c>
    </row>
    <row r="80" spans="1:19" s="30" customFormat="1" ht="12" customHeight="1">
      <c r="A80" s="415" t="s">
        <v>246</v>
      </c>
      <c r="B80" s="415"/>
      <c r="C80" s="415"/>
      <c r="D80" s="452"/>
      <c r="E80" s="452"/>
      <c r="F80" s="452"/>
      <c r="G80" s="396">
        <v>1346.8811325586798</v>
      </c>
      <c r="H80" s="453">
        <v>-2618.7981625144798</v>
      </c>
      <c r="I80" s="453">
        <v>-3503.9016057095901</v>
      </c>
      <c r="J80" s="453">
        <v>-5161.42941010506</v>
      </c>
      <c r="K80" s="453">
        <v>-2486.1370852820501</v>
      </c>
      <c r="L80" s="453">
        <v>-2045.6616460168675</v>
      </c>
    </row>
    <row r="81" spans="1:12" s="30" customFormat="1" ht="12" customHeight="1">
      <c r="A81" s="1646" t="s">
        <v>80</v>
      </c>
      <c r="B81" s="1646"/>
      <c r="C81" s="1646"/>
      <c r="D81" s="1432"/>
      <c r="E81" s="1432"/>
      <c r="F81" s="1432"/>
      <c r="G81" s="389">
        <v>29831.558548681402</v>
      </c>
      <c r="H81" s="454">
        <v>48293.749195714699</v>
      </c>
      <c r="I81" s="454">
        <v>38689.870431208605</v>
      </c>
      <c r="J81" s="454">
        <v>38622.8922183041</v>
      </c>
      <c r="K81" s="454">
        <v>39201.671009291902</v>
      </c>
      <c r="L81" s="454">
        <v>36822.221985895296</v>
      </c>
    </row>
    <row r="82" spans="1:12" s="30" customFormat="1" ht="12" customHeight="1">
      <c r="A82" s="410" t="s">
        <v>247</v>
      </c>
      <c r="B82" s="410"/>
      <c r="C82" s="410"/>
      <c r="D82" s="449"/>
      <c r="E82" s="449"/>
      <c r="F82" s="449"/>
      <c r="G82" s="1643">
        <v>7305.9738777310504</v>
      </c>
      <c r="H82" s="1431">
        <v>14183.793215764799</v>
      </c>
      <c r="I82" s="1431">
        <v>14992.236464899401</v>
      </c>
      <c r="J82" s="1431">
        <v>13289.171641474601</v>
      </c>
      <c r="K82" s="1431">
        <v>13483.7796514522</v>
      </c>
      <c r="L82" s="1431">
        <v>13235.0126599868</v>
      </c>
    </row>
    <row r="83" spans="1:12" s="30" customFormat="1" ht="12" customHeight="1">
      <c r="A83" s="422" t="s">
        <v>248</v>
      </c>
      <c r="B83" s="422"/>
      <c r="C83" s="422"/>
      <c r="D83" s="450"/>
      <c r="E83" s="450"/>
      <c r="F83" s="450"/>
      <c r="G83" s="395">
        <v>-1853.1790078530901</v>
      </c>
      <c r="H83" s="451">
        <v>-3855.7019430465298</v>
      </c>
      <c r="I83" s="451">
        <v>-3981.1913319529799</v>
      </c>
      <c r="J83" s="451">
        <v>-3788.8530379743702</v>
      </c>
      <c r="K83" s="451">
        <v>-3768.12879509089</v>
      </c>
      <c r="L83" s="451">
        <v>-3924.5278482960298</v>
      </c>
    </row>
    <row r="84" spans="1:12" s="30" customFormat="1" ht="12" customHeight="1">
      <c r="A84" s="411" t="s">
        <v>249</v>
      </c>
      <c r="B84" s="422"/>
      <c r="C84" s="422"/>
      <c r="D84" s="450"/>
      <c r="E84" s="450"/>
      <c r="F84" s="450"/>
      <c r="G84" s="395">
        <v>3741.08813894484</v>
      </c>
      <c r="H84" s="451">
        <v>4147.4145899907098</v>
      </c>
      <c r="I84" s="451">
        <v>3620.5382970098003</v>
      </c>
      <c r="J84" s="451">
        <v>5902.4939728931704</v>
      </c>
      <c r="K84" s="451">
        <v>3183.1270955335799</v>
      </c>
      <c r="L84" s="451">
        <v>1342.2726645396001</v>
      </c>
    </row>
    <row r="85" spans="1:12" s="30" customFormat="1" ht="12" customHeight="1">
      <c r="A85" s="411" t="s">
        <v>250</v>
      </c>
      <c r="B85" s="422"/>
      <c r="C85" s="422"/>
      <c r="D85" s="450"/>
      <c r="E85" s="450"/>
      <c r="F85" s="450"/>
      <c r="G85" s="395"/>
      <c r="H85" s="451"/>
      <c r="I85" s="451">
        <v>580.50935600000093</v>
      </c>
      <c r="J85" s="451">
        <v>417.751001999999</v>
      </c>
      <c r="K85" s="451">
        <v>696.00471900000207</v>
      </c>
      <c r="L85" s="451">
        <v>573.54461700000002</v>
      </c>
    </row>
    <row r="86" spans="1:12" s="30" customFormat="1" ht="12" customHeight="1">
      <c r="A86" s="411" t="s">
        <v>251</v>
      </c>
      <c r="B86" s="422"/>
      <c r="C86" s="422"/>
      <c r="D86" s="450"/>
      <c r="E86" s="450"/>
      <c r="F86" s="450"/>
      <c r="G86" s="395"/>
      <c r="H86" s="451"/>
      <c r="I86" s="451">
        <v>209.978398</v>
      </c>
      <c r="J86" s="451">
        <v>241.435172999999</v>
      </c>
      <c r="K86" s="451">
        <v>432.58196100000004</v>
      </c>
      <c r="L86" s="451">
        <v>395.33318300000002</v>
      </c>
    </row>
    <row r="87" spans="1:12" s="30" customFormat="1" ht="12" customHeight="1">
      <c r="A87" s="411" t="s">
        <v>226</v>
      </c>
      <c r="B87" s="422"/>
      <c r="C87" s="422"/>
      <c r="D87" s="450"/>
      <c r="E87" s="450"/>
      <c r="F87" s="450"/>
      <c r="G87" s="395">
        <v>492.68286300000011</v>
      </c>
      <c r="H87" s="451">
        <v>1234.7579850000002</v>
      </c>
      <c r="I87" s="451">
        <v>0</v>
      </c>
      <c r="J87" s="451"/>
      <c r="K87" s="451">
        <v>0</v>
      </c>
      <c r="L87" s="451">
        <v>0</v>
      </c>
    </row>
    <row r="88" spans="1:12" s="30" customFormat="1" ht="12" customHeight="1">
      <c r="A88" s="422" t="s">
        <v>275</v>
      </c>
      <c r="B88" s="422"/>
      <c r="C88" s="422"/>
      <c r="D88" s="450"/>
      <c r="E88" s="450"/>
      <c r="F88" s="450"/>
      <c r="G88" s="456"/>
      <c r="H88" s="412"/>
      <c r="I88" s="412"/>
      <c r="J88" s="412"/>
      <c r="K88" s="412"/>
      <c r="L88" s="412">
        <v>622.36809499999993</v>
      </c>
    </row>
    <row r="89" spans="1:12" s="30" customFormat="1" ht="12" customHeight="1">
      <c r="A89" s="411" t="s">
        <v>252</v>
      </c>
      <c r="B89" s="422"/>
      <c r="C89" s="422"/>
      <c r="D89" s="450"/>
      <c r="E89" s="450"/>
      <c r="F89" s="450"/>
      <c r="G89" s="395">
        <v>240.674819152</v>
      </c>
      <c r="H89" s="451">
        <v>745.60845104500004</v>
      </c>
      <c r="I89" s="451">
        <v>524.25526324079999</v>
      </c>
      <c r="J89" s="451">
        <v>402.36219400900001</v>
      </c>
      <c r="K89" s="451">
        <v>410.08192678199998</v>
      </c>
      <c r="L89" s="451">
        <v>313.71358660068</v>
      </c>
    </row>
    <row r="90" spans="1:12" s="30" customFormat="1" ht="12" customHeight="1">
      <c r="A90" s="422" t="s">
        <v>253</v>
      </c>
      <c r="B90" s="422"/>
      <c r="C90" s="422"/>
      <c r="D90" s="450"/>
      <c r="E90" s="450"/>
      <c r="F90" s="450"/>
      <c r="G90" s="395">
        <v>-1.7050000000000001</v>
      </c>
      <c r="H90" s="451">
        <v>-6.577</v>
      </c>
      <c r="I90" s="451">
        <v>91.070333452699998</v>
      </c>
      <c r="J90" s="451">
        <v>-60.530468695099998</v>
      </c>
      <c r="K90" s="451">
        <v>92.003108314599999</v>
      </c>
      <c r="L90" s="451">
        <v>62.412386811609998</v>
      </c>
    </row>
    <row r="91" spans="1:12" s="30" customFormat="1" ht="12" customHeight="1">
      <c r="A91" s="424" t="s">
        <v>254</v>
      </c>
      <c r="B91" s="424"/>
      <c r="C91" s="424"/>
      <c r="D91" s="452"/>
      <c r="E91" s="452"/>
      <c r="F91" s="452"/>
      <c r="G91" s="396">
        <v>981.58768683093001</v>
      </c>
      <c r="H91" s="453">
        <v>1390.33367544406</v>
      </c>
      <c r="I91" s="453">
        <v>1187.5037563575681</v>
      </c>
      <c r="J91" s="453">
        <v>1372.66065117465</v>
      </c>
      <c r="K91" s="453">
        <v>1125.6626346939802</v>
      </c>
      <c r="L91" s="453">
        <v>925.57468905885105</v>
      </c>
    </row>
    <row r="92" spans="1:12" s="30" customFormat="1" ht="12" customHeight="1">
      <c r="A92" s="1647" t="s">
        <v>83</v>
      </c>
      <c r="B92" s="1647"/>
      <c r="C92" s="1647"/>
      <c r="D92" s="1432"/>
      <c r="E92" s="1432"/>
      <c r="F92" s="1432"/>
      <c r="G92" s="389">
        <v>10907.123377805701</v>
      </c>
      <c r="H92" s="454">
        <v>17839.628974198</v>
      </c>
      <c r="I92" s="454">
        <v>17224.900537007299</v>
      </c>
      <c r="J92" s="454">
        <v>17776.491127882</v>
      </c>
      <c r="K92" s="454">
        <v>15655.1123016854</v>
      </c>
      <c r="L92" s="454">
        <v>13545.704033701501</v>
      </c>
    </row>
    <row r="93" spans="1:12" s="30" customFormat="1" ht="12" customHeight="1">
      <c r="A93" s="1647" t="s">
        <v>229</v>
      </c>
      <c r="B93" s="1647"/>
      <c r="C93" s="1647"/>
      <c r="D93" s="1432"/>
      <c r="E93" s="1432"/>
      <c r="F93" s="1432"/>
      <c r="G93" s="389">
        <v>40738.681926487203</v>
      </c>
      <c r="H93" s="454">
        <v>66133.378169912801</v>
      </c>
      <c r="I93" s="454">
        <v>55914.770968215897</v>
      </c>
      <c r="J93" s="454">
        <v>56399.3833461861</v>
      </c>
      <c r="K93" s="454">
        <v>54856.783310977306</v>
      </c>
      <c r="L93" s="454">
        <v>50367.926019596802</v>
      </c>
    </row>
    <row r="94" spans="1:12" s="30" customFormat="1" ht="12" customHeight="1">
      <c r="A94" s="423" t="s">
        <v>255</v>
      </c>
      <c r="B94" s="423"/>
      <c r="C94" s="423"/>
      <c r="D94" s="449"/>
      <c r="E94" s="449"/>
      <c r="F94" s="449"/>
      <c r="G94" s="1643">
        <v>-7952.1360324075504</v>
      </c>
      <c r="H94" s="1431">
        <v>-14690.037312490898</v>
      </c>
      <c r="I94" s="1431">
        <v>-13825.8798689794</v>
      </c>
      <c r="J94" s="1431">
        <v>-12873.3762756083</v>
      </c>
      <c r="K94" s="1431">
        <v>-12603.1447271299</v>
      </c>
      <c r="L94" s="1431">
        <v>-11864.4620190305</v>
      </c>
    </row>
    <row r="95" spans="1:12" s="30" customFormat="1" ht="12" customHeight="1">
      <c r="A95" s="422" t="s">
        <v>256</v>
      </c>
      <c r="B95" s="422"/>
      <c r="C95" s="422"/>
      <c r="D95" s="450"/>
      <c r="E95" s="450"/>
      <c r="F95" s="450"/>
      <c r="G95" s="395">
        <v>-4191.1559168256299</v>
      </c>
      <c r="H95" s="451">
        <v>-7647.6476948468498</v>
      </c>
      <c r="I95" s="451">
        <v>-6845.1664683593099</v>
      </c>
      <c r="J95" s="451">
        <v>-7207.5045015931</v>
      </c>
      <c r="K95" s="451">
        <v>-7471.6034262311405</v>
      </c>
      <c r="L95" s="451">
        <v>-7788.9389459552995</v>
      </c>
    </row>
    <row r="96" spans="1:12" s="30" customFormat="1" ht="12" customHeight="1">
      <c r="A96" s="424" t="s">
        <v>257</v>
      </c>
      <c r="B96" s="424"/>
      <c r="C96" s="424"/>
      <c r="D96" s="452"/>
      <c r="E96" s="452"/>
      <c r="F96" s="452"/>
      <c r="G96" s="396">
        <v>-1916.04602866351</v>
      </c>
      <c r="H96" s="453">
        <v>-3465.1379331036096</v>
      </c>
      <c r="I96" s="453">
        <v>-3363.1594236923802</v>
      </c>
      <c r="J96" s="453">
        <v>-3320.20596373331</v>
      </c>
      <c r="K96" s="453">
        <v>-3057.9684648584202</v>
      </c>
      <c r="L96" s="453">
        <v>-2403.82113647715</v>
      </c>
    </row>
    <row r="97" spans="1:14" s="30" customFormat="1" ht="12" customHeight="1">
      <c r="A97" s="1647" t="s">
        <v>258</v>
      </c>
      <c r="B97" s="1647"/>
      <c r="C97" s="1647"/>
      <c r="D97" s="1432"/>
      <c r="E97" s="1432"/>
      <c r="F97" s="1432"/>
      <c r="G97" s="389">
        <v>-14059.337977896699</v>
      </c>
      <c r="H97" s="454">
        <v>-25802.822940441401</v>
      </c>
      <c r="I97" s="454">
        <v>-24034.205761031099</v>
      </c>
      <c r="J97" s="454">
        <v>-23401.086740934701</v>
      </c>
      <c r="K97" s="454">
        <v>-23132.7166182195</v>
      </c>
      <c r="L97" s="454">
        <v>-22057.222101462899</v>
      </c>
    </row>
    <row r="98" spans="1:14" s="30" customFormat="1" ht="12" customHeight="1">
      <c r="A98" s="425" t="s">
        <v>231</v>
      </c>
      <c r="B98" s="425"/>
      <c r="C98" s="425"/>
      <c r="D98" s="457"/>
      <c r="E98" s="457"/>
      <c r="F98" s="457"/>
      <c r="G98" s="1648">
        <v>26679.3439485905</v>
      </c>
      <c r="H98" s="1433">
        <v>40330.5552294714</v>
      </c>
      <c r="I98" s="1433">
        <v>31880.565207184798</v>
      </c>
      <c r="J98" s="1433">
        <v>32998.296605251402</v>
      </c>
      <c r="K98" s="1433">
        <v>31724.066692757799</v>
      </c>
      <c r="L98" s="1433">
        <v>28310.703918133899</v>
      </c>
    </row>
    <row r="99" spans="1:14" s="30" customFormat="1" ht="12" customHeight="1">
      <c r="A99" s="422" t="s">
        <v>232</v>
      </c>
      <c r="B99" s="422"/>
      <c r="C99" s="422"/>
      <c r="D99" s="450"/>
      <c r="E99" s="450"/>
      <c r="F99" s="450"/>
      <c r="G99" s="395">
        <v>15.005393676339999</v>
      </c>
      <c r="H99" s="451">
        <v>-23.53877999825</v>
      </c>
      <c r="I99" s="451">
        <v>-81.96279528913</v>
      </c>
      <c r="J99" s="451">
        <v>767.17622982249998</v>
      </c>
      <c r="K99" s="451">
        <v>1702.7608084686201</v>
      </c>
      <c r="L99" s="451">
        <v>528.96972581977002</v>
      </c>
    </row>
    <row r="100" spans="1:14" s="30" customFormat="1" ht="12" customHeight="1">
      <c r="A100" s="424" t="s">
        <v>105</v>
      </c>
      <c r="B100" s="424"/>
      <c r="C100" s="424"/>
      <c r="D100" s="452"/>
      <c r="E100" s="452"/>
      <c r="F100" s="452"/>
      <c r="G100" s="396">
        <v>-791.88640132361002</v>
      </c>
      <c r="H100" s="453">
        <v>272.36271883033697</v>
      </c>
      <c r="I100" s="453">
        <v>868.078819160281</v>
      </c>
      <c r="J100" s="453">
        <v>-9918.1043760676603</v>
      </c>
      <c r="K100" s="453">
        <v>-2191.4689596411304</v>
      </c>
      <c r="L100" s="453">
        <v>138.96290335130499</v>
      </c>
    </row>
    <row r="101" spans="1:14" s="30" customFormat="1" ht="12" customHeight="1">
      <c r="A101" s="425" t="s">
        <v>234</v>
      </c>
      <c r="B101" s="425"/>
      <c r="C101" s="425"/>
      <c r="D101" s="457"/>
      <c r="E101" s="457"/>
      <c r="F101" s="457"/>
      <c r="G101" s="1648">
        <v>25902.462940943202</v>
      </c>
      <c r="H101" s="1433">
        <v>40579.379168303494</v>
      </c>
      <c r="I101" s="1433">
        <v>32666.681231056002</v>
      </c>
      <c r="J101" s="1433">
        <v>23847.368459006299</v>
      </c>
      <c r="K101" s="1433">
        <v>31235.358541585301</v>
      </c>
      <c r="L101" s="1433">
        <v>28978.636547304897</v>
      </c>
      <c r="N101" s="421"/>
    </row>
    <row r="102" spans="1:14" s="30" customFormat="1" ht="12" customHeight="1">
      <c r="A102" s="422" t="s">
        <v>235</v>
      </c>
      <c r="B102" s="422"/>
      <c r="C102" s="422"/>
      <c r="D102" s="450"/>
      <c r="E102" s="450"/>
      <c r="F102" s="450"/>
      <c r="G102" s="395">
        <v>-5957.5664852264299</v>
      </c>
      <c r="H102" s="451">
        <v>-7411.1795435775102</v>
      </c>
      <c r="I102" s="451">
        <v>-7461.9721858719004</v>
      </c>
      <c r="J102" s="451">
        <v>-4228.6723714978198</v>
      </c>
      <c r="K102" s="451">
        <v>-5465.1284869138599</v>
      </c>
      <c r="L102" s="451">
        <v>-4492.7669944701101</v>
      </c>
    </row>
    <row r="103" spans="1:14" s="30" customFormat="1" ht="12" customHeight="1">
      <c r="A103" s="415" t="s">
        <v>236</v>
      </c>
      <c r="B103" s="415"/>
      <c r="C103" s="415"/>
      <c r="D103" s="452"/>
      <c r="E103" s="452"/>
      <c r="F103" s="452"/>
      <c r="G103" s="396">
        <v>-10.702331054</v>
      </c>
      <c r="H103" s="453">
        <v>269.74433188900002</v>
      </c>
      <c r="I103" s="453">
        <v>150.27253324500001</v>
      </c>
      <c r="J103" s="453">
        <v>221.42421546499997</v>
      </c>
      <c r="K103" s="453">
        <v>-49.1541488222</v>
      </c>
      <c r="L103" s="453">
        <v>-203.61997072545</v>
      </c>
    </row>
    <row r="104" spans="1:14" s="30" customFormat="1" ht="12" customHeight="1">
      <c r="A104" s="1646" t="s">
        <v>237</v>
      </c>
      <c r="B104" s="1646"/>
      <c r="C104" s="1646"/>
      <c r="D104" s="1432"/>
      <c r="E104" s="1432"/>
      <c r="F104" s="1432"/>
      <c r="G104" s="389">
        <v>19934.194124662801</v>
      </c>
      <c r="H104" s="454">
        <v>33437.943956615003</v>
      </c>
      <c r="I104" s="454">
        <v>25354.981578429099</v>
      </c>
      <c r="J104" s="454">
        <v>19840.120302973402</v>
      </c>
      <c r="K104" s="454">
        <v>25721.0759058492</v>
      </c>
      <c r="L104" s="454">
        <v>24282.249582109398</v>
      </c>
    </row>
    <row r="105" spans="1:14" s="31" customFormat="1" ht="12" customHeight="1">
      <c r="A105" s="422"/>
      <c r="B105" s="422"/>
      <c r="C105" s="422"/>
      <c r="D105" s="427"/>
      <c r="E105" s="427"/>
      <c r="F105" s="427"/>
      <c r="G105" s="458"/>
      <c r="H105" s="458"/>
      <c r="I105" s="458"/>
      <c r="J105" s="458"/>
      <c r="K105" s="458"/>
      <c r="L105" s="427"/>
    </row>
    <row r="106" spans="1:14" s="30" customFormat="1" ht="12" customHeight="1">
      <c r="A106" s="1791" t="s">
        <v>238</v>
      </c>
      <c r="B106" s="1791"/>
      <c r="C106" s="1791"/>
      <c r="D106" s="1791"/>
      <c r="E106" s="1791"/>
      <c r="F106" s="1791"/>
      <c r="G106" s="1434">
        <v>19341.456732662802</v>
      </c>
      <c r="H106" s="1644">
        <v>32586.849118968999</v>
      </c>
      <c r="I106" s="1644">
        <v>24406.839653329098</v>
      </c>
      <c r="J106" s="1644">
        <v>18712.259867657402</v>
      </c>
      <c r="K106" s="1644">
        <v>24602.8158067732</v>
      </c>
      <c r="L106" s="1644">
        <v>23323.396392109396</v>
      </c>
    </row>
    <row r="107" spans="1:14" s="30" customFormat="1" ht="12" customHeight="1">
      <c r="A107" s="429" t="s">
        <v>259</v>
      </c>
      <c r="B107" s="429"/>
      <c r="C107" s="429"/>
      <c r="D107" s="459"/>
      <c r="E107" s="459"/>
      <c r="F107" s="459"/>
      <c r="G107" s="456">
        <v>11.352</v>
      </c>
      <c r="H107" s="412">
        <v>81.647068645999994</v>
      </c>
      <c r="I107" s="412">
        <v>26.450655099999999</v>
      </c>
      <c r="J107" s="412">
        <v>-15.415934684</v>
      </c>
      <c r="K107" s="412">
        <v>-4.550700924</v>
      </c>
      <c r="L107" s="412"/>
    </row>
    <row r="108" spans="1:14" s="30" customFormat="1" ht="12" customHeight="1">
      <c r="A108" s="411" t="s">
        <v>260</v>
      </c>
      <c r="B108" s="411"/>
      <c r="C108" s="411"/>
      <c r="D108" s="450"/>
      <c r="E108" s="450"/>
      <c r="F108" s="450"/>
      <c r="G108" s="456">
        <v>581.38539200000002</v>
      </c>
      <c r="H108" s="412">
        <v>769.44776899999999</v>
      </c>
      <c r="I108" s="412">
        <v>921.69127000000003</v>
      </c>
      <c r="J108" s="412">
        <v>1143.27637</v>
      </c>
      <c r="K108" s="412">
        <v>1122.8108</v>
      </c>
      <c r="L108" s="412">
        <v>958.85318999999993</v>
      </c>
    </row>
    <row r="109" spans="1:14" s="30" customFormat="1" ht="12" customHeight="1">
      <c r="A109" s="1646" t="s">
        <v>237</v>
      </c>
      <c r="B109" s="1646"/>
      <c r="C109" s="1646"/>
      <c r="D109" s="1432"/>
      <c r="E109" s="1432"/>
      <c r="F109" s="1432"/>
      <c r="G109" s="460">
        <v>19934.194124662801</v>
      </c>
      <c r="H109" s="419">
        <v>33437.943956615003</v>
      </c>
      <c r="I109" s="419">
        <v>25354.981578429099</v>
      </c>
      <c r="J109" s="419">
        <v>19840.120302973402</v>
      </c>
      <c r="K109" s="419">
        <v>25721.0759058492</v>
      </c>
      <c r="L109" s="419">
        <v>24282.249582109398</v>
      </c>
    </row>
    <row r="110" spans="1:14" s="30" customFormat="1" ht="5.0999999999999996" customHeight="1">
      <c r="A110" s="431"/>
      <c r="B110" s="431"/>
      <c r="C110" s="431"/>
      <c r="D110" s="461"/>
      <c r="E110" s="461"/>
      <c r="F110" s="462"/>
      <c r="G110" s="432"/>
      <c r="H110" s="433"/>
      <c r="I110" s="433"/>
      <c r="J110" s="433"/>
      <c r="K110" s="433"/>
      <c r="L110" s="433"/>
    </row>
    <row r="111" spans="1:14" s="30" customFormat="1" ht="12" customHeight="1">
      <c r="A111" s="411" t="s">
        <v>261</v>
      </c>
      <c r="B111" s="411"/>
      <c r="C111" s="411"/>
      <c r="D111" s="427"/>
      <c r="E111" s="427"/>
      <c r="F111" s="463"/>
      <c r="G111" s="435">
        <v>12.51</v>
      </c>
      <c r="H111" s="436">
        <v>21.02</v>
      </c>
      <c r="I111" s="436">
        <v>15.743399999999999</v>
      </c>
      <c r="J111" s="436">
        <v>12.04</v>
      </c>
      <c r="K111" s="436">
        <v>15.54</v>
      </c>
      <c r="L111" s="436">
        <v>14.560370126939137</v>
      </c>
    </row>
    <row r="112" spans="1:14" s="30" customFormat="1" ht="12" customHeight="1">
      <c r="A112" s="415" t="s">
        <v>262</v>
      </c>
      <c r="B112" s="415"/>
      <c r="C112" s="415"/>
      <c r="D112" s="464"/>
      <c r="E112" s="464"/>
      <c r="F112" s="465"/>
      <c r="G112" s="438">
        <v>12.52</v>
      </c>
      <c r="H112" s="439">
        <v>20.85</v>
      </c>
      <c r="I112" s="439">
        <v>15.65</v>
      </c>
      <c r="J112" s="439">
        <v>11.89</v>
      </c>
      <c r="K112" s="439">
        <v>15.57</v>
      </c>
      <c r="L112" s="439">
        <v>14.687486353459306</v>
      </c>
    </row>
    <row r="113" spans="1:21" s="31" customFormat="1" ht="12" customHeight="1">
      <c r="A113" s="422"/>
      <c r="B113" s="422"/>
      <c r="C113" s="422"/>
      <c r="D113" s="427"/>
      <c r="E113" s="427"/>
      <c r="F113" s="427"/>
      <c r="G113" s="427"/>
      <c r="H113" s="427"/>
      <c r="I113" s="427"/>
      <c r="J113" s="427"/>
      <c r="K113" s="427"/>
      <c r="L113" s="427"/>
    </row>
    <row r="114" spans="1:21" s="32" customFormat="1" ht="12" customHeight="1">
      <c r="A114" s="323" t="s">
        <v>263</v>
      </c>
      <c r="B114" s="441"/>
      <c r="C114" s="441"/>
      <c r="D114" s="467"/>
      <c r="E114" s="467"/>
      <c r="F114" s="467"/>
      <c r="G114" s="467"/>
      <c r="H114" s="467"/>
      <c r="I114" s="467"/>
      <c r="J114" s="467"/>
      <c r="K114" s="467"/>
      <c r="L114" s="467"/>
    </row>
    <row r="115" spans="1:21" s="30" customFormat="1" ht="12" customHeight="1">
      <c r="A115" s="410" t="s">
        <v>264</v>
      </c>
      <c r="B115" s="410"/>
      <c r="C115" s="410"/>
      <c r="D115" s="468"/>
      <c r="E115" s="468"/>
      <c r="F115" s="468"/>
      <c r="G115" s="1651">
        <v>11.309361000000001</v>
      </c>
      <c r="H115" s="1652">
        <v>10.101933000000001</v>
      </c>
      <c r="I115" s="1652">
        <v>10.16588</v>
      </c>
      <c r="J115" s="1652">
        <v>10.73</v>
      </c>
      <c r="K115" s="1652">
        <v>9.85</v>
      </c>
      <c r="L115" s="1652">
        <v>9.603809</v>
      </c>
      <c r="N115" s="469"/>
    </row>
    <row r="116" spans="1:21" s="30" customFormat="1" ht="12" customHeight="1">
      <c r="A116" s="415" t="s">
        <v>265</v>
      </c>
      <c r="B116" s="415"/>
      <c r="C116" s="415"/>
      <c r="D116" s="464"/>
      <c r="E116" s="464"/>
      <c r="F116" s="464"/>
      <c r="G116" s="438">
        <v>10.462809999999999</v>
      </c>
      <c r="H116" s="439">
        <v>9.6134830000000004</v>
      </c>
      <c r="I116" s="439">
        <v>8.5941749999999999</v>
      </c>
      <c r="J116" s="439">
        <v>9.42</v>
      </c>
      <c r="K116" s="439">
        <v>8.8000000000000007</v>
      </c>
      <c r="L116" s="439">
        <v>8.1388829999999999</v>
      </c>
      <c r="N116" s="469"/>
      <c r="O116" s="31"/>
      <c r="P116" s="31"/>
      <c r="Q116" s="31"/>
      <c r="R116" s="31"/>
      <c r="S116" s="31"/>
      <c r="T116" s="31"/>
    </row>
    <row r="117" spans="1:21" s="23" customFormat="1" ht="7.5" customHeight="1">
      <c r="A117" s="189"/>
      <c r="B117" s="189"/>
      <c r="C117" s="189"/>
      <c r="D117" s="444"/>
      <c r="E117" s="444"/>
      <c r="F117" s="444"/>
      <c r="G117" s="444"/>
      <c r="H117" s="444"/>
      <c r="I117" s="444"/>
      <c r="J117" s="444"/>
      <c r="K117" s="444"/>
      <c r="L117" s="444"/>
      <c r="N117" s="33"/>
      <c r="O117" s="33"/>
      <c r="P117" s="33"/>
      <c r="Q117" s="33"/>
      <c r="R117" s="33"/>
      <c r="S117" s="33"/>
    </row>
    <row r="118" spans="1:21" s="10" customFormat="1" ht="12.75" customHeight="1">
      <c r="A118" s="1790" t="s">
        <v>266</v>
      </c>
      <c r="B118" s="1790"/>
      <c r="C118" s="1790"/>
      <c r="D118" s="1790"/>
      <c r="E118" s="1790"/>
      <c r="F118" s="1790"/>
      <c r="G118" s="1790"/>
      <c r="H118" s="1790"/>
      <c r="I118" s="1790"/>
      <c r="J118" s="1790"/>
      <c r="K118" s="1790"/>
      <c r="L118" s="1790"/>
      <c r="M118" s="445"/>
      <c r="N118" s="445"/>
      <c r="O118" s="445"/>
      <c r="P118" s="445"/>
      <c r="Q118" s="445"/>
      <c r="R118" s="445"/>
      <c r="S118" s="445"/>
      <c r="T118" s="445"/>
      <c r="U118" s="445"/>
    </row>
    <row r="119" spans="1:21" s="10" customFormat="1" ht="12.75" customHeight="1">
      <c r="A119" s="1790" t="s">
        <v>267</v>
      </c>
      <c r="B119" s="1790"/>
      <c r="C119" s="1790"/>
      <c r="D119" s="1790"/>
      <c r="E119" s="1790"/>
      <c r="F119" s="1790"/>
      <c r="G119" s="1790"/>
      <c r="H119" s="1790"/>
      <c r="I119" s="1790"/>
      <c r="J119" s="1790"/>
      <c r="K119" s="1790"/>
      <c r="L119" s="1790"/>
      <c r="M119" s="445"/>
    </row>
    <row r="120" spans="1:21" s="23" customFormat="1" ht="22.5" customHeight="1">
      <c r="A120" s="187"/>
      <c r="B120" s="187"/>
      <c r="C120" s="187"/>
      <c r="D120" s="408"/>
      <c r="E120" s="408"/>
      <c r="F120" s="408"/>
      <c r="G120" s="408"/>
      <c r="H120" s="408"/>
      <c r="I120" s="408"/>
      <c r="J120" s="408"/>
      <c r="K120" s="408"/>
      <c r="L120" s="408"/>
    </row>
    <row r="121" spans="1:21" s="24" customFormat="1" ht="18.75" customHeight="1">
      <c r="A121" s="409" t="s">
        <v>276</v>
      </c>
      <c r="B121" s="305"/>
      <c r="C121" s="305"/>
      <c r="D121" s="385"/>
      <c r="E121" s="385"/>
      <c r="F121" s="385"/>
      <c r="G121" s="385"/>
      <c r="H121" s="385"/>
      <c r="I121" s="385"/>
      <c r="J121" s="385"/>
      <c r="K121" s="385"/>
      <c r="L121" s="385"/>
    </row>
    <row r="122" spans="1:21" s="25" customFormat="1" ht="12" customHeight="1">
      <c r="A122" s="386"/>
      <c r="B122" s="386"/>
      <c r="C122" s="386"/>
      <c r="D122" s="386"/>
      <c r="E122" s="386"/>
      <c r="F122" s="386"/>
      <c r="G122" s="386"/>
      <c r="H122" s="386"/>
      <c r="I122" s="386"/>
      <c r="J122" s="386"/>
      <c r="K122" s="386"/>
      <c r="L122" s="386"/>
    </row>
    <row r="123" spans="1:21" s="29" customFormat="1" ht="13.5" customHeight="1">
      <c r="A123" s="218" t="s">
        <v>213</v>
      </c>
      <c r="B123" s="218"/>
      <c r="C123" s="218"/>
      <c r="D123" s="387" t="s">
        <v>214</v>
      </c>
      <c r="E123" s="388" t="s">
        <v>215</v>
      </c>
      <c r="F123" s="388" t="s">
        <v>216</v>
      </c>
      <c r="G123" s="388" t="s">
        <v>217</v>
      </c>
      <c r="H123" s="388" t="s">
        <v>218</v>
      </c>
      <c r="I123" s="388" t="s">
        <v>219</v>
      </c>
      <c r="J123" s="388" t="s">
        <v>220</v>
      </c>
      <c r="K123" s="388" t="s">
        <v>221</v>
      </c>
      <c r="L123" s="388" t="s">
        <v>222</v>
      </c>
    </row>
    <row r="124" spans="1:21" s="30" customFormat="1" ht="12" customHeight="1">
      <c r="A124" s="1646" t="s">
        <v>237</v>
      </c>
      <c r="B124" s="1646"/>
      <c r="C124" s="1646"/>
      <c r="D124" s="389">
        <v>9461.7498400000004</v>
      </c>
      <c r="E124" s="454">
        <v>10472.444281091399</v>
      </c>
      <c r="F124" s="470">
        <v>10101.090172394101</v>
      </c>
      <c r="G124" s="470">
        <v>7732.7095105052404</v>
      </c>
      <c r="H124" s="470">
        <v>7957.1510318909395</v>
      </c>
      <c r="I124" s="470">
        <v>7646.9932418247099</v>
      </c>
      <c r="J124" s="470">
        <v>6155.0252310034975</v>
      </c>
      <c r="K124" s="470">
        <v>6883.1147253096988</v>
      </c>
      <c r="L124" s="470">
        <v>6432.2657210003508</v>
      </c>
    </row>
    <row r="125" spans="1:21" s="30" customFormat="1" ht="12" customHeight="1">
      <c r="A125" s="411" t="s">
        <v>277</v>
      </c>
      <c r="B125" s="411"/>
      <c r="C125" s="411"/>
      <c r="D125" s="1655">
        <v>0</v>
      </c>
      <c r="E125" s="1656">
        <v>0</v>
      </c>
      <c r="F125" s="1657">
        <v>-236.88463637800001</v>
      </c>
      <c r="G125" s="1657">
        <v>118.33800399999996</v>
      </c>
      <c r="H125" s="1657">
        <v>118.45808</v>
      </c>
      <c r="I125" s="1657">
        <v>414</v>
      </c>
      <c r="J125" s="1657">
        <v>-38.33863901250001</v>
      </c>
      <c r="K125" s="1657">
        <v>0</v>
      </c>
      <c r="L125" s="1657"/>
      <c r="N125" s="421"/>
    </row>
    <row r="126" spans="1:21" s="30" customFormat="1" ht="12" customHeight="1">
      <c r="A126" s="411" t="s">
        <v>278</v>
      </c>
      <c r="B126" s="411"/>
      <c r="C126" s="411"/>
      <c r="D126" s="1655">
        <v>-0.7</v>
      </c>
      <c r="E126" s="1656">
        <v>0</v>
      </c>
      <c r="F126" s="1657">
        <v>10.036000000000001</v>
      </c>
      <c r="G126" s="1657">
        <v>-31.036000000000001</v>
      </c>
      <c r="H126" s="1657">
        <v>26.25</v>
      </c>
      <c r="I126" s="1657"/>
      <c r="J126" s="1657">
        <v>25.467999999999989</v>
      </c>
      <c r="K126" s="1657">
        <v>33.826999999999998</v>
      </c>
      <c r="L126" s="1657">
        <v>71.263000000000005</v>
      </c>
      <c r="N126" s="421"/>
    </row>
    <row r="127" spans="1:21" s="30" customFormat="1" ht="12" customHeight="1">
      <c r="A127" s="422" t="s">
        <v>279</v>
      </c>
      <c r="B127" s="471"/>
      <c r="C127" s="471"/>
      <c r="D127" s="1655">
        <v>0</v>
      </c>
      <c r="E127" s="1656">
        <v>0</v>
      </c>
      <c r="F127" s="1657"/>
      <c r="G127" s="1657"/>
      <c r="H127" s="1657"/>
      <c r="I127" s="1657"/>
      <c r="J127" s="1657">
        <v>-22.326999999999998</v>
      </c>
      <c r="K127" s="1657">
        <v>-17.692000000000007</v>
      </c>
      <c r="L127" s="1657">
        <v>-71.263000000000005</v>
      </c>
      <c r="M127" s="421"/>
      <c r="N127" s="421"/>
    </row>
    <row r="128" spans="1:21" s="30" customFormat="1" ht="21" customHeight="1">
      <c r="A128" s="1792" t="s">
        <v>280</v>
      </c>
      <c r="B128" s="1792"/>
      <c r="C128" s="1396"/>
      <c r="D128" s="1655">
        <v>21.190999999999999</v>
      </c>
      <c r="E128" s="1656">
        <v>36.909999999999997</v>
      </c>
      <c r="F128" s="1657">
        <v>-74.034000000000006</v>
      </c>
      <c r="G128" s="1657">
        <v>57.989000000000004</v>
      </c>
      <c r="H128" s="1657">
        <v>67.355999999999995</v>
      </c>
      <c r="I128" s="1657">
        <v>89</v>
      </c>
      <c r="J128" s="1657">
        <v>29.997000000000003</v>
      </c>
      <c r="K128" s="1657">
        <v>33.107999999999997</v>
      </c>
      <c r="L128" s="1657">
        <v>-2.9710000000000001</v>
      </c>
      <c r="M128" s="421"/>
      <c r="N128" s="421"/>
    </row>
    <row r="129" spans="1:14" s="30" customFormat="1" ht="12" customHeight="1">
      <c r="A129" s="424" t="s">
        <v>281</v>
      </c>
      <c r="B129" s="424"/>
      <c r="C129" s="472"/>
      <c r="D129" s="1658">
        <v>-5.298</v>
      </c>
      <c r="E129" s="1659">
        <v>-9.2279999999999998</v>
      </c>
      <c r="F129" s="1660">
        <v>77.694857565000007</v>
      </c>
      <c r="G129" s="1660">
        <v>-43.595285400000009</v>
      </c>
      <c r="H129" s="1660">
        <v>-39.851264099999995</v>
      </c>
      <c r="I129" s="1660">
        <v>-126</v>
      </c>
      <c r="J129" s="1660">
        <v>4.4326319000000041</v>
      </c>
      <c r="K129" s="1660">
        <v>-8.277000000000001</v>
      </c>
      <c r="L129" s="1660">
        <v>0.7419399999999996</v>
      </c>
      <c r="M129" s="421"/>
      <c r="N129" s="421"/>
    </row>
    <row r="130" spans="1:14" s="30" customFormat="1" ht="12" customHeight="1">
      <c r="A130" s="1436" t="s">
        <v>282</v>
      </c>
      <c r="B130" s="472"/>
      <c r="C130" s="472"/>
      <c r="D130" s="473">
        <v>15.193</v>
      </c>
      <c r="E130" s="474">
        <v>27.681999999999999</v>
      </c>
      <c r="F130" s="475">
        <v>-223.18777881299999</v>
      </c>
      <c r="G130" s="475">
        <v>101.69571859999996</v>
      </c>
      <c r="H130" s="475">
        <v>172.21281590000007</v>
      </c>
      <c r="I130" s="475">
        <v>377</v>
      </c>
      <c r="J130" s="475">
        <v>-0.76800711250001541</v>
      </c>
      <c r="K130" s="475">
        <v>40.966000000000008</v>
      </c>
      <c r="L130" s="475">
        <v>-2.2287899999999752</v>
      </c>
      <c r="M130" s="421"/>
      <c r="N130" s="421"/>
    </row>
    <row r="131" spans="1:14" s="30" customFormat="1" ht="12" customHeight="1">
      <c r="A131" s="410" t="s">
        <v>283</v>
      </c>
      <c r="B131" s="410"/>
      <c r="C131" s="410"/>
      <c r="D131" s="1661">
        <v>1955.8273899999999</v>
      </c>
      <c r="E131" s="1662">
        <v>6117.7833525602973</v>
      </c>
      <c r="F131" s="1663">
        <v>-3674.0279476432002</v>
      </c>
      <c r="G131" s="1663">
        <v>3288.7244512265961</v>
      </c>
      <c r="H131" s="1663">
        <v>5706.6274892171696</v>
      </c>
      <c r="I131" s="1663">
        <v>-2047</v>
      </c>
      <c r="J131" s="1663">
        <v>-332.90501174782662</v>
      </c>
      <c r="K131" s="1663">
        <v>9.3645079683294625</v>
      </c>
      <c r="L131" s="1663">
        <v>1120.1418947491211</v>
      </c>
      <c r="N131" s="421"/>
    </row>
    <row r="132" spans="1:14" s="30" customFormat="1" ht="12" customHeight="1">
      <c r="A132" s="1793" t="s">
        <v>284</v>
      </c>
      <c r="B132" s="1793"/>
      <c r="C132" s="1794"/>
      <c r="D132" s="1655">
        <v>0</v>
      </c>
      <c r="E132" s="1656">
        <v>0</v>
      </c>
      <c r="F132" s="1657">
        <v>-5212.6090000000004</v>
      </c>
      <c r="G132" s="1657">
        <v>0</v>
      </c>
      <c r="H132" s="1657"/>
      <c r="I132" s="1657"/>
      <c r="J132" s="1657">
        <v>6.4340000000000002</v>
      </c>
      <c r="K132" s="1657"/>
      <c r="L132" s="1657"/>
      <c r="N132" s="421"/>
    </row>
    <row r="133" spans="1:14" s="30" customFormat="1" ht="12" customHeight="1">
      <c r="A133" s="411" t="s">
        <v>285</v>
      </c>
      <c r="B133" s="411"/>
      <c r="C133" s="411"/>
      <c r="D133" s="1655">
        <v>-1529.1780000000001</v>
      </c>
      <c r="E133" s="1656">
        <v>-5055.7979999999998</v>
      </c>
      <c r="F133" s="1657">
        <v>3182.056</v>
      </c>
      <c r="G133" s="1657">
        <v>-2832.2150000000001</v>
      </c>
      <c r="H133" s="1657">
        <v>-4889.75</v>
      </c>
      <c r="I133" s="1657">
        <v>1662</v>
      </c>
      <c r="J133" s="1657">
        <v>260.23299999999995</v>
      </c>
      <c r="K133" s="1657">
        <v>-108.42499999999995</v>
      </c>
      <c r="L133" s="1657">
        <v>-864.34900000000005</v>
      </c>
      <c r="N133" s="421"/>
    </row>
    <row r="134" spans="1:14" s="30" customFormat="1" ht="12" customHeight="1">
      <c r="A134" s="411" t="s">
        <v>286</v>
      </c>
      <c r="B134" s="411"/>
      <c r="C134" s="411"/>
      <c r="D134" s="1655">
        <v>0</v>
      </c>
      <c r="E134" s="1656">
        <v>0</v>
      </c>
      <c r="F134" s="1657">
        <v>5137.4589999999998</v>
      </c>
      <c r="G134" s="1657"/>
      <c r="H134" s="1657"/>
      <c r="I134" s="1657"/>
      <c r="J134" s="1657"/>
      <c r="K134" s="1657"/>
      <c r="L134" s="1657"/>
      <c r="N134" s="421"/>
    </row>
    <row r="135" spans="1:14" s="30" customFormat="1" ht="12" customHeight="1">
      <c r="A135" s="411" t="s">
        <v>287</v>
      </c>
      <c r="B135" s="411"/>
      <c r="C135" s="411"/>
      <c r="D135" s="1655">
        <v>-123.60183000000001</v>
      </c>
      <c r="E135" s="1656">
        <v>14.450143313</v>
      </c>
      <c r="F135" s="1657">
        <v>247.9160404669</v>
      </c>
      <c r="G135" s="1657">
        <v>-258.0423784871</v>
      </c>
      <c r="H135" s="1657">
        <v>-320.91531962249996</v>
      </c>
      <c r="I135" s="1657">
        <v>-373</v>
      </c>
      <c r="J135" s="1657">
        <v>-103.22798006000001</v>
      </c>
      <c r="K135" s="1657">
        <v>-27.384598400099989</v>
      </c>
      <c r="L135" s="1657">
        <v>-69.982596744700004</v>
      </c>
      <c r="N135" s="421"/>
    </row>
    <row r="136" spans="1:14" s="30" customFormat="1" ht="12" customHeight="1">
      <c r="A136" s="411" t="s">
        <v>281</v>
      </c>
      <c r="B136" s="411"/>
      <c r="C136" s="411"/>
      <c r="D136" s="1655">
        <v>415.90469000000002</v>
      </c>
      <c r="E136" s="1656">
        <v>1257.2782431570001</v>
      </c>
      <c r="F136" s="1657">
        <v>-853.50114506269995</v>
      </c>
      <c r="G136" s="1657">
        <v>773.75682714129994</v>
      </c>
      <c r="H136" s="1657">
        <v>1303.3708874725</v>
      </c>
      <c r="I136" s="1657">
        <v>-324</v>
      </c>
      <c r="J136" s="1657">
        <v>-41.811910586200042</v>
      </c>
      <c r="K136" s="1657">
        <v>32.687086542399982</v>
      </c>
      <c r="L136" s="1657">
        <v>234.2993918075</v>
      </c>
      <c r="N136" s="421"/>
    </row>
    <row r="137" spans="1:14" s="30" customFormat="1" ht="12" customHeight="1">
      <c r="A137" s="411" t="s">
        <v>288</v>
      </c>
      <c r="B137" s="411"/>
      <c r="C137" s="411"/>
      <c r="D137" s="1655">
        <v>0</v>
      </c>
      <c r="E137" s="1656">
        <v>0</v>
      </c>
      <c r="F137" s="1657">
        <v>-1284.365</v>
      </c>
      <c r="G137" s="1657"/>
      <c r="H137" s="1657"/>
      <c r="I137" s="1657"/>
      <c r="J137" s="1657"/>
      <c r="K137" s="1657"/>
      <c r="L137" s="1657"/>
      <c r="N137" s="421"/>
    </row>
    <row r="138" spans="1:14" s="30" customFormat="1" ht="21" customHeight="1">
      <c r="A138" s="1789" t="s">
        <v>289</v>
      </c>
      <c r="B138" s="1789"/>
      <c r="C138" s="1437"/>
      <c r="D138" s="473">
        <v>718.95223999999996</v>
      </c>
      <c r="E138" s="474">
        <v>2333.7137390302978</v>
      </c>
      <c r="F138" s="475">
        <v>-2457.0720522390002</v>
      </c>
      <c r="G138" s="475">
        <v>972.22389988079522</v>
      </c>
      <c r="H138" s="475">
        <v>1799.3330570671696</v>
      </c>
      <c r="I138" s="475">
        <v>-1082</v>
      </c>
      <c r="J138" s="475">
        <v>-211.27790239402634</v>
      </c>
      <c r="K138" s="475">
        <v>-93.758003889370684</v>
      </c>
      <c r="L138" s="475">
        <v>420.1096898119211</v>
      </c>
      <c r="M138" s="421"/>
      <c r="N138" s="421"/>
    </row>
    <row r="139" spans="1:14" s="30" customFormat="1" ht="12" customHeight="1">
      <c r="A139" s="1646" t="s">
        <v>290</v>
      </c>
      <c r="B139" s="1646"/>
      <c r="C139" s="1646"/>
      <c r="D139" s="389">
        <v>734.14523999999994</v>
      </c>
      <c r="E139" s="454">
        <v>2361.395739030298</v>
      </c>
      <c r="F139" s="470">
        <v>-2680.2598310520002</v>
      </c>
      <c r="G139" s="470">
        <v>1073.9196184807952</v>
      </c>
      <c r="H139" s="470">
        <v>1971.5458729671698</v>
      </c>
      <c r="I139" s="470">
        <v>-705</v>
      </c>
      <c r="J139" s="470">
        <v>-212.04590950652641</v>
      </c>
      <c r="K139" s="470">
        <v>-52.79200388937079</v>
      </c>
      <c r="L139" s="470">
        <v>417.8808998119211</v>
      </c>
      <c r="N139" s="421"/>
    </row>
    <row r="140" spans="1:14" s="34" customFormat="1" ht="12" customHeight="1">
      <c r="A140" s="1646" t="s">
        <v>291</v>
      </c>
      <c r="B140" s="1646"/>
      <c r="C140" s="1646"/>
      <c r="D140" s="389">
        <v>10195.89509</v>
      </c>
      <c r="E140" s="454">
        <v>12833.840020121697</v>
      </c>
      <c r="F140" s="470">
        <v>7420.8303413420927</v>
      </c>
      <c r="G140" s="470">
        <v>8806.6291289860364</v>
      </c>
      <c r="H140" s="470">
        <v>9928.6969048581086</v>
      </c>
      <c r="I140" s="470">
        <v>6942.0683641691376</v>
      </c>
      <c r="J140" s="470">
        <v>5942.9793214969714</v>
      </c>
      <c r="K140" s="470">
        <v>6830.322721420328</v>
      </c>
      <c r="L140" s="470">
        <v>6850.146620812272</v>
      </c>
      <c r="M140" s="476"/>
      <c r="N140" s="421"/>
    </row>
    <row r="141" spans="1:14" s="23" customFormat="1" ht="12" customHeight="1">
      <c r="A141" s="444"/>
      <c r="B141" s="444"/>
      <c r="C141" s="444"/>
      <c r="D141" s="444"/>
      <c r="E141" s="444"/>
      <c r="F141" s="444"/>
      <c r="G141" s="444"/>
      <c r="H141" s="444"/>
      <c r="I141" s="444"/>
      <c r="J141" s="444"/>
      <c r="K141" s="477"/>
      <c r="L141" s="444"/>
    </row>
    <row r="142" spans="1:14" s="45" customFormat="1" ht="13.2">
      <c r="A142" s="240" t="s">
        <v>292</v>
      </c>
      <c r="B142" s="478"/>
      <c r="C142" s="478"/>
      <c r="D142" s="478"/>
      <c r="E142" s="478"/>
      <c r="F142" s="478"/>
      <c r="G142" s="478"/>
      <c r="H142" s="478"/>
      <c r="I142" s="478"/>
      <c r="J142" s="478"/>
      <c r="K142" s="304"/>
      <c r="L142" s="479"/>
    </row>
    <row r="143" spans="1:14" s="29" customFormat="1" ht="13.5" customHeight="1">
      <c r="A143" s="218" t="s">
        <v>213</v>
      </c>
      <c r="B143" s="218"/>
      <c r="C143" s="218"/>
      <c r="D143" s="448"/>
      <c r="E143" s="448"/>
      <c r="F143" s="448"/>
      <c r="G143" s="387" t="s">
        <v>269</v>
      </c>
      <c r="H143" s="388" t="s">
        <v>270</v>
      </c>
      <c r="I143" s="388" t="s">
        <v>271</v>
      </c>
      <c r="J143" s="388" t="s">
        <v>272</v>
      </c>
      <c r="K143" s="388" t="s">
        <v>273</v>
      </c>
      <c r="L143" s="388" t="s">
        <v>274</v>
      </c>
    </row>
    <row r="144" spans="1:14" s="30" customFormat="1" ht="12" customHeight="1">
      <c r="A144" s="1646" t="s">
        <v>237</v>
      </c>
      <c r="B144" s="1646"/>
      <c r="C144" s="1646"/>
      <c r="D144" s="1438"/>
      <c r="E144" s="1438"/>
      <c r="F144" s="1438"/>
      <c r="G144" s="389">
        <v>19934.194125000002</v>
      </c>
      <c r="H144" s="454">
        <v>33437.943956614901</v>
      </c>
      <c r="I144" s="454">
        <v>25354.981578429099</v>
      </c>
      <c r="J144" s="454">
        <v>19840.120302973402</v>
      </c>
      <c r="K144" s="454">
        <v>25721.075905849299</v>
      </c>
      <c r="L144" s="454">
        <v>24282.249582109398</v>
      </c>
    </row>
    <row r="145" spans="1:16" s="30" customFormat="1" ht="12" customHeight="1">
      <c r="A145" s="411" t="s">
        <v>277</v>
      </c>
      <c r="B145" s="411"/>
      <c r="C145" s="411"/>
      <c r="D145" s="480"/>
      <c r="E145" s="480"/>
      <c r="F145" s="480"/>
      <c r="G145" s="395">
        <v>0</v>
      </c>
      <c r="H145" s="451">
        <v>413.65420162200002</v>
      </c>
      <c r="I145" s="451">
        <v>-182.71805801249999</v>
      </c>
      <c r="J145" s="451">
        <v>-324.00574971815001</v>
      </c>
      <c r="K145" s="451">
        <v>-3.3758481640000002</v>
      </c>
      <c r="L145" s="451">
        <v>-116.76024828</v>
      </c>
    </row>
    <row r="146" spans="1:16" s="30" customFormat="1" ht="12" customHeight="1">
      <c r="A146" s="411" t="s">
        <v>278</v>
      </c>
      <c r="B146" s="411"/>
      <c r="C146" s="411"/>
      <c r="D146" s="480"/>
      <c r="E146" s="480"/>
      <c r="F146" s="480"/>
      <c r="G146" s="395">
        <v>-0.7</v>
      </c>
      <c r="H146" s="451">
        <v>5.25</v>
      </c>
      <c r="I146" s="451">
        <v>212.18299999999999</v>
      </c>
      <c r="J146" s="451">
        <v>578.30700000000002</v>
      </c>
      <c r="K146" s="451">
        <v>277.971</v>
      </c>
      <c r="L146" s="451">
        <v>-21.100999999999999</v>
      </c>
    </row>
    <row r="147" spans="1:16" s="30" customFormat="1" ht="12" customHeight="1">
      <c r="A147" s="422" t="s">
        <v>279</v>
      </c>
      <c r="B147" s="422"/>
      <c r="C147" s="422"/>
      <c r="D147" s="480"/>
      <c r="E147" s="480"/>
      <c r="F147" s="480"/>
      <c r="G147" s="395">
        <v>0</v>
      </c>
      <c r="H147" s="451"/>
      <c r="I147" s="451">
        <v>-192.90700000000001</v>
      </c>
      <c r="J147" s="451">
        <v>-578.30700000000002</v>
      </c>
      <c r="K147" s="451">
        <v>-277.971</v>
      </c>
      <c r="L147" s="451">
        <v>21.100999999999999</v>
      </c>
      <c r="M147" s="421"/>
    </row>
    <row r="148" spans="1:16" s="30" customFormat="1" ht="12" customHeight="1">
      <c r="A148" s="422" t="s">
        <v>293</v>
      </c>
      <c r="B148" s="422"/>
      <c r="C148" s="422"/>
      <c r="D148" s="480"/>
      <c r="E148" s="480"/>
      <c r="F148" s="480"/>
      <c r="G148" s="395">
        <v>58.100999999999999</v>
      </c>
      <c r="H148" s="451">
        <v>140.114</v>
      </c>
      <c r="I148" s="451">
        <v>29.288</v>
      </c>
      <c r="J148" s="451">
        <v>33.423000000000002</v>
      </c>
      <c r="K148" s="451">
        <v>231.648</v>
      </c>
      <c r="L148" s="451">
        <v>221.01900000000001</v>
      </c>
      <c r="M148" s="421"/>
    </row>
    <row r="149" spans="1:16" s="30" customFormat="1" ht="12" customHeight="1">
      <c r="A149" s="424" t="s">
        <v>281</v>
      </c>
      <c r="B149" s="424"/>
      <c r="C149" s="424"/>
      <c r="D149" s="481"/>
      <c r="E149" s="481"/>
      <c r="F149" s="481"/>
      <c r="G149" s="396">
        <v>-14.526</v>
      </c>
      <c r="H149" s="453">
        <v>-131.38813293499999</v>
      </c>
      <c r="I149" s="453">
        <v>40.704486900000006</v>
      </c>
      <c r="J149" s="453">
        <v>72.137212070499999</v>
      </c>
      <c r="K149" s="453">
        <v>-62.816746803000001</v>
      </c>
      <c r="L149" s="453">
        <v>-17.798711753999999</v>
      </c>
      <c r="M149" s="421"/>
    </row>
    <row r="150" spans="1:16" s="30" customFormat="1" ht="12" customHeight="1">
      <c r="A150" s="1436" t="s">
        <v>282</v>
      </c>
      <c r="B150" s="1436"/>
      <c r="C150" s="1436"/>
      <c r="D150" s="1439"/>
      <c r="E150" s="1439"/>
      <c r="F150" s="1439"/>
      <c r="G150" s="473">
        <v>42.875</v>
      </c>
      <c r="H150" s="474">
        <v>427.63006868699995</v>
      </c>
      <c r="I150" s="474">
        <v>-93.449571112499996</v>
      </c>
      <c r="J150" s="474">
        <v>-218.44553764764999</v>
      </c>
      <c r="K150" s="474">
        <v>165.45540503299998</v>
      </c>
      <c r="L150" s="474">
        <v>86.460039965999997</v>
      </c>
      <c r="M150" s="421"/>
    </row>
    <row r="151" spans="1:16" s="30" customFormat="1" ht="12" customHeight="1">
      <c r="A151" s="410" t="s">
        <v>283</v>
      </c>
      <c r="B151" s="410"/>
      <c r="C151" s="410"/>
      <c r="D151" s="482"/>
      <c r="E151" s="482"/>
      <c r="F151" s="482"/>
      <c r="G151" s="1661">
        <v>8073.6107400000001</v>
      </c>
      <c r="H151" s="1662">
        <v>3274.5861392649817</v>
      </c>
      <c r="I151" s="1662">
        <v>-1018.3307121396484</v>
      </c>
      <c r="J151" s="1662">
        <v>3519.3251551100802</v>
      </c>
      <c r="K151" s="1662">
        <v>461.63873560926879</v>
      </c>
      <c r="L151" s="1662">
        <v>1308.9612407177431</v>
      </c>
    </row>
    <row r="152" spans="1:16" s="30" customFormat="1" ht="12" customHeight="1">
      <c r="A152" s="411" t="s">
        <v>284</v>
      </c>
      <c r="B152" s="411"/>
      <c r="C152" s="411"/>
      <c r="D152" s="480"/>
      <c r="E152" s="480"/>
      <c r="F152" s="480"/>
      <c r="G152" s="1655">
        <v>0</v>
      </c>
      <c r="H152" s="1656">
        <v>-5212.6090000000004</v>
      </c>
      <c r="I152" s="1656">
        <v>0.33900000000000002</v>
      </c>
      <c r="J152" s="1656"/>
      <c r="K152" s="1656"/>
      <c r="L152" s="1656">
        <v>-2.0619999999999998</v>
      </c>
    </row>
    <row r="153" spans="1:16" s="30" customFormat="1" ht="12" customHeight="1">
      <c r="A153" s="411" t="s">
        <v>285</v>
      </c>
      <c r="B153" s="411"/>
      <c r="C153" s="411"/>
      <c r="D153" s="480"/>
      <c r="E153" s="480"/>
      <c r="F153" s="480"/>
      <c r="G153" s="1655">
        <v>-6584.9759999999997</v>
      </c>
      <c r="H153" s="1656">
        <v>-2877.7739999999999</v>
      </c>
      <c r="I153" s="1656">
        <v>679.78599999999994</v>
      </c>
      <c r="J153" s="1656">
        <v>-3246.386</v>
      </c>
      <c r="K153" s="1656">
        <v>-458.82</v>
      </c>
      <c r="L153" s="1656">
        <v>-1060.384</v>
      </c>
    </row>
    <row r="154" spans="1:16" s="30" customFormat="1" ht="12" customHeight="1">
      <c r="A154" s="411" t="s">
        <v>286</v>
      </c>
      <c r="B154" s="411"/>
      <c r="C154" s="411"/>
      <c r="D154" s="480"/>
      <c r="E154" s="480"/>
      <c r="F154" s="480"/>
      <c r="G154" s="1655">
        <v>0</v>
      </c>
      <c r="H154" s="1656">
        <v>5137.4589999999998</v>
      </c>
      <c r="I154" s="1656"/>
      <c r="J154" s="1656"/>
      <c r="K154" s="1656"/>
      <c r="L154" s="1656">
        <v>0.77200000000000002</v>
      </c>
    </row>
    <row r="155" spans="1:16" s="30" customFormat="1" ht="12" customHeight="1">
      <c r="A155" s="411" t="s">
        <v>287</v>
      </c>
      <c r="B155" s="411"/>
      <c r="C155" s="411"/>
      <c r="D155" s="480"/>
      <c r="E155" s="480"/>
      <c r="F155" s="480"/>
      <c r="G155" s="1655">
        <v>-109.151687</v>
      </c>
      <c r="H155" s="1656">
        <v>-704.36143532769995</v>
      </c>
      <c r="I155" s="1656">
        <v>-100.8884436899</v>
      </c>
      <c r="J155" s="1656">
        <v>102.61889851070001</v>
      </c>
      <c r="K155" s="1656">
        <v>58.55</v>
      </c>
      <c r="L155" s="1656"/>
    </row>
    <row r="156" spans="1:16" s="30" customFormat="1" ht="12" customHeight="1">
      <c r="A156" s="411" t="s">
        <v>281</v>
      </c>
      <c r="B156" s="422"/>
      <c r="C156" s="422"/>
      <c r="D156" s="480"/>
      <c r="E156" s="480"/>
      <c r="F156" s="480"/>
      <c r="G156" s="1655">
        <v>1673.1829290000001</v>
      </c>
      <c r="H156" s="1656">
        <v>899.71501011609996</v>
      </c>
      <c r="I156" s="1656">
        <v>-148.12546502360001</v>
      </c>
      <c r="J156" s="1656">
        <v>785.62461761420002</v>
      </c>
      <c r="K156" s="1656">
        <v>-208.31800000000001</v>
      </c>
      <c r="L156" s="1656">
        <v>265.096</v>
      </c>
      <c r="M156" s="31"/>
    </row>
    <row r="157" spans="1:16" s="30" customFormat="1" ht="12" customHeight="1">
      <c r="A157" s="424" t="s">
        <v>288</v>
      </c>
      <c r="B157" s="424"/>
      <c r="C157" s="424"/>
      <c r="D157" s="481"/>
      <c r="E157" s="481"/>
      <c r="F157" s="481"/>
      <c r="G157" s="1658">
        <v>0</v>
      </c>
      <c r="H157" s="1659">
        <v>-1284.365</v>
      </c>
      <c r="I157" s="1659"/>
      <c r="J157" s="1659"/>
      <c r="K157" s="1659"/>
      <c r="L157" s="1659"/>
    </row>
    <row r="158" spans="1:16" s="30" customFormat="1" ht="12" customHeight="1">
      <c r="A158" s="1436" t="s">
        <v>289</v>
      </c>
      <c r="B158" s="1436"/>
      <c r="C158" s="1436"/>
      <c r="D158" s="1439"/>
      <c r="E158" s="1439"/>
      <c r="F158" s="1439"/>
      <c r="G158" s="473">
        <v>3052.665982</v>
      </c>
      <c r="H158" s="474">
        <v>-767.34928594661778</v>
      </c>
      <c r="I158" s="474">
        <v>-587.2196208531484</v>
      </c>
      <c r="J158" s="474">
        <v>1161.1826712349803</v>
      </c>
      <c r="K158" s="474">
        <v>-146.94926439073123</v>
      </c>
      <c r="L158" s="474">
        <v>512.38324071774309</v>
      </c>
      <c r="M158" s="421"/>
    </row>
    <row r="159" spans="1:16" s="30" customFormat="1" ht="12" customHeight="1">
      <c r="A159" s="1646" t="s">
        <v>290</v>
      </c>
      <c r="B159" s="1646"/>
      <c r="C159" s="1646"/>
      <c r="D159" s="1438"/>
      <c r="E159" s="1438"/>
      <c r="F159" s="1438"/>
      <c r="G159" s="389">
        <v>3095.540982</v>
      </c>
      <c r="H159" s="454">
        <v>-339.71921725961789</v>
      </c>
      <c r="I159" s="454">
        <v>-680.66919196564845</v>
      </c>
      <c r="J159" s="454">
        <v>942.73713358733028</v>
      </c>
      <c r="K159" s="454">
        <v>18.506140642268758</v>
      </c>
      <c r="L159" s="454">
        <v>598.84328068374305</v>
      </c>
    </row>
    <row r="160" spans="1:16" s="34" customFormat="1" ht="12" customHeight="1">
      <c r="A160" s="1646" t="s">
        <v>291</v>
      </c>
      <c r="B160" s="1646"/>
      <c r="C160" s="1646"/>
      <c r="D160" s="1438"/>
      <c r="E160" s="1438"/>
      <c r="F160" s="1438"/>
      <c r="G160" s="389">
        <v>23029.735107</v>
      </c>
      <c r="H160" s="454">
        <v>33098.224739414909</v>
      </c>
      <c r="I160" s="454">
        <v>24674.312386463451</v>
      </c>
      <c r="J160" s="454">
        <v>20782.857436560731</v>
      </c>
      <c r="K160" s="454">
        <v>25739.582046491571</v>
      </c>
      <c r="L160" s="454">
        <v>24881.092862793143</v>
      </c>
      <c r="M160" s="476"/>
      <c r="O160" s="30"/>
      <c r="P160" s="30"/>
    </row>
    <row r="161" spans="1:22" s="35" customFormat="1" ht="7.5" customHeight="1">
      <c r="A161" s="324"/>
      <c r="B161" s="324"/>
      <c r="C161" s="324"/>
      <c r="D161" s="325"/>
      <c r="E161" s="325"/>
      <c r="F161" s="325"/>
      <c r="G161" s="325"/>
      <c r="H161" s="326"/>
      <c r="I161" s="326"/>
      <c r="J161" s="325"/>
      <c r="K161" s="325"/>
      <c r="L161" s="325"/>
      <c r="M161" s="483"/>
    </row>
    <row r="162" spans="1:22" s="23" customFormat="1" ht="22.5" customHeight="1">
      <c r="A162" s="187"/>
      <c r="B162" s="187"/>
      <c r="C162" s="187"/>
      <c r="D162" s="408"/>
      <c r="E162" s="408"/>
      <c r="F162" s="408"/>
      <c r="G162" s="484"/>
      <c r="H162" s="484"/>
      <c r="I162" s="484"/>
      <c r="J162" s="484"/>
      <c r="K162" s="484"/>
      <c r="L162" s="484"/>
    </row>
    <row r="163" spans="1:22" s="24" customFormat="1" ht="18.75" customHeight="1">
      <c r="A163" s="409" t="s">
        <v>294</v>
      </c>
      <c r="B163" s="305"/>
      <c r="C163" s="305"/>
      <c r="D163" s="385"/>
      <c r="E163" s="385"/>
      <c r="F163" s="385"/>
      <c r="G163" s="385"/>
      <c r="H163" s="385"/>
      <c r="I163" s="385"/>
      <c r="J163" s="385"/>
      <c r="K163" s="385"/>
      <c r="L163" s="385"/>
    </row>
    <row r="164" spans="1:22" s="25" customFormat="1" ht="12" customHeight="1">
      <c r="A164" s="386"/>
      <c r="B164" s="386"/>
      <c r="C164" s="386"/>
      <c r="D164" s="386"/>
      <c r="E164" s="386"/>
      <c r="F164" s="386"/>
      <c r="G164" s="386"/>
      <c r="H164" s="386"/>
      <c r="I164" s="386"/>
      <c r="J164" s="386"/>
      <c r="K164" s="386"/>
      <c r="L164" s="386"/>
    </row>
    <row r="165" spans="1:22" s="36" customFormat="1" ht="13.5" customHeight="1">
      <c r="A165" s="485"/>
      <c r="B165" s="485"/>
      <c r="C165" s="1440" t="s">
        <v>295</v>
      </c>
      <c r="D165" s="1441" t="s">
        <v>296</v>
      </c>
      <c r="E165" s="1441" t="s">
        <v>297</v>
      </c>
      <c r="F165" s="1441" t="s">
        <v>298</v>
      </c>
      <c r="G165" s="1442" t="s">
        <v>295</v>
      </c>
      <c r="H165" s="1441" t="s">
        <v>296</v>
      </c>
      <c r="I165" s="1441" t="s">
        <v>299</v>
      </c>
      <c r="J165" s="1442" t="s">
        <v>297</v>
      </c>
      <c r="K165" s="1442" t="s">
        <v>298</v>
      </c>
      <c r="L165" s="1442" t="s">
        <v>295</v>
      </c>
    </row>
    <row r="166" spans="1:22" s="36" customFormat="1" ht="13.5" customHeight="1">
      <c r="A166" s="327" t="s">
        <v>213</v>
      </c>
      <c r="B166" s="328"/>
      <c r="C166" s="486" t="s">
        <v>300</v>
      </c>
      <c r="D166" s="487" t="s">
        <v>300</v>
      </c>
      <c r="E166" s="487" t="s">
        <v>270</v>
      </c>
      <c r="F166" s="487" t="s">
        <v>270</v>
      </c>
      <c r="G166" s="487" t="s">
        <v>270</v>
      </c>
      <c r="H166" s="487" t="s">
        <v>270</v>
      </c>
      <c r="I166" s="487" t="s">
        <v>270</v>
      </c>
      <c r="J166" s="487" t="s">
        <v>271</v>
      </c>
      <c r="K166" s="487" t="s">
        <v>271</v>
      </c>
      <c r="L166" s="487" t="s">
        <v>271</v>
      </c>
    </row>
    <row r="167" spans="1:22" s="36" customFormat="1" ht="13.5" customHeight="1">
      <c r="A167" s="329" t="s">
        <v>301</v>
      </c>
      <c r="B167" s="330"/>
      <c r="C167" s="1443"/>
      <c r="D167" s="1444"/>
      <c r="E167" s="1444"/>
      <c r="F167" s="1444"/>
      <c r="G167" s="1444"/>
      <c r="H167" s="1445"/>
      <c r="I167" s="1444"/>
      <c r="J167" s="1444"/>
      <c r="K167" s="1444"/>
      <c r="L167" s="1444"/>
    </row>
    <row r="168" spans="1:22" s="30" customFormat="1" ht="12" customHeight="1">
      <c r="A168" s="411" t="s">
        <v>302</v>
      </c>
      <c r="B168" s="411"/>
      <c r="C168" s="488">
        <v>568970.55178552307</v>
      </c>
      <c r="D168" s="489">
        <v>567522.87977259303</v>
      </c>
      <c r="E168" s="489">
        <v>309988.07439522498</v>
      </c>
      <c r="F168" s="489">
        <v>441872.97770286695</v>
      </c>
      <c r="G168" s="489">
        <v>382630.90280456503</v>
      </c>
      <c r="H168" s="489">
        <v>383193.48567539104</v>
      </c>
      <c r="I168" s="489">
        <v>296727.01511433296</v>
      </c>
      <c r="J168" s="489">
        <v>296727.01511433296</v>
      </c>
      <c r="K168" s="489">
        <v>532066.664175782</v>
      </c>
      <c r="L168" s="489">
        <v>513673.51048683503</v>
      </c>
      <c r="N168" s="421"/>
      <c r="O168" s="421"/>
      <c r="P168" s="421"/>
      <c r="Q168" s="421"/>
      <c r="R168" s="421"/>
      <c r="S168" s="421"/>
      <c r="T168" s="421"/>
      <c r="U168" s="421"/>
      <c r="V168" s="421"/>
    </row>
    <row r="169" spans="1:22" s="30" customFormat="1" ht="12" customHeight="1">
      <c r="A169" s="411" t="s">
        <v>303</v>
      </c>
      <c r="B169" s="411"/>
      <c r="C169" s="488">
        <v>58819.704202923094</v>
      </c>
      <c r="D169" s="489">
        <v>47559.825743957103</v>
      </c>
      <c r="E169" s="489">
        <v>20558.482238943201</v>
      </c>
      <c r="F169" s="489">
        <v>67039.425026877405</v>
      </c>
      <c r="G169" s="489">
        <v>47011.6674488383</v>
      </c>
      <c r="H169" s="489">
        <v>63084.2048725071</v>
      </c>
      <c r="I169" s="489">
        <v>44959.224064256698</v>
      </c>
      <c r="J169" s="489">
        <v>44959.224064256698</v>
      </c>
      <c r="K169" s="489">
        <v>52669.902057515101</v>
      </c>
      <c r="L169" s="489">
        <v>48268.676243572401</v>
      </c>
      <c r="N169" s="421"/>
      <c r="O169" s="421"/>
      <c r="P169" s="421"/>
      <c r="Q169" s="421"/>
      <c r="R169" s="421"/>
      <c r="S169" s="421"/>
      <c r="T169" s="421"/>
      <c r="U169" s="421"/>
      <c r="V169" s="421"/>
    </row>
    <row r="170" spans="1:22" s="30" customFormat="1" ht="12" customHeight="1">
      <c r="A170" s="411" t="s">
        <v>304</v>
      </c>
      <c r="B170" s="411"/>
      <c r="C170" s="488">
        <v>2025481.39077504</v>
      </c>
      <c r="D170" s="489">
        <v>2009017.1633430901</v>
      </c>
      <c r="E170" s="489">
        <v>1961463.5122504302</v>
      </c>
      <c r="F170" s="489">
        <v>1959275.58257114</v>
      </c>
      <c r="G170" s="489">
        <v>1924520.09971456</v>
      </c>
      <c r="H170" s="489">
        <v>1840317.6447669498</v>
      </c>
      <c r="I170" s="489">
        <v>1744942.3805269401</v>
      </c>
      <c r="J170" s="489">
        <v>1744922.3122408499</v>
      </c>
      <c r="K170" s="489">
        <v>1723213.6281305</v>
      </c>
      <c r="L170" s="489">
        <v>1710929.76203964</v>
      </c>
      <c r="N170" s="421"/>
      <c r="O170" s="421"/>
      <c r="P170" s="421"/>
      <c r="Q170" s="421"/>
      <c r="R170" s="421"/>
      <c r="S170" s="421"/>
      <c r="T170" s="421"/>
      <c r="U170" s="421"/>
      <c r="V170" s="421"/>
    </row>
    <row r="171" spans="1:22" s="30" customFormat="1" ht="12" customHeight="1">
      <c r="A171" s="490" t="s">
        <v>305</v>
      </c>
      <c r="B171" s="490"/>
      <c r="C171" s="488">
        <v>426374.74152004404</v>
      </c>
      <c r="D171" s="489">
        <v>447316.722306312</v>
      </c>
      <c r="E171" s="489">
        <v>485440.27684866497</v>
      </c>
      <c r="F171" s="489">
        <v>421544.14895849401</v>
      </c>
      <c r="G171" s="489">
        <v>425826.18609242601</v>
      </c>
      <c r="H171" s="489">
        <v>409098.48415692104</v>
      </c>
      <c r="I171" s="489">
        <v>429447.61162215524</v>
      </c>
      <c r="J171" s="489">
        <v>425267.25645023602</v>
      </c>
      <c r="K171" s="489">
        <v>416657.98180140299</v>
      </c>
      <c r="L171" s="489">
        <v>408818.77550237498</v>
      </c>
      <c r="N171" s="421"/>
      <c r="O171" s="421"/>
      <c r="P171" s="421"/>
      <c r="Q171" s="421"/>
      <c r="R171" s="421"/>
      <c r="S171" s="421"/>
      <c r="T171" s="421"/>
      <c r="U171" s="421"/>
      <c r="V171" s="421"/>
    </row>
    <row r="172" spans="1:22" s="30" customFormat="1" ht="12" customHeight="1">
      <c r="A172" s="411" t="s">
        <v>306</v>
      </c>
      <c r="B172" s="411"/>
      <c r="C172" s="488">
        <v>30903.1052463829</v>
      </c>
      <c r="D172" s="489">
        <v>34133.1509496742</v>
      </c>
      <c r="E172" s="489">
        <v>33350.017806929201</v>
      </c>
      <c r="F172" s="489">
        <v>36220.471869635199</v>
      </c>
      <c r="G172" s="489">
        <v>34614.085605033601</v>
      </c>
      <c r="H172" s="489">
        <v>38865.843961137696</v>
      </c>
      <c r="I172" s="489">
        <v>35296.524244055894</v>
      </c>
      <c r="J172" s="489">
        <v>35296.524244055894</v>
      </c>
      <c r="K172" s="489">
        <v>35387.595520085204</v>
      </c>
      <c r="L172" s="489">
        <v>34505.852075083596</v>
      </c>
      <c r="N172" s="421"/>
      <c r="O172" s="421"/>
      <c r="P172" s="421"/>
      <c r="Q172" s="421"/>
      <c r="R172" s="421"/>
      <c r="S172" s="421"/>
      <c r="T172" s="421"/>
      <c r="U172" s="421"/>
      <c r="V172" s="421"/>
    </row>
    <row r="173" spans="1:22" s="30" customFormat="1" ht="12" customHeight="1">
      <c r="A173" s="411" t="s">
        <v>307</v>
      </c>
      <c r="B173" s="411"/>
      <c r="C173" s="488">
        <v>152437.30136899999</v>
      </c>
      <c r="D173" s="489">
        <v>146459.86799299999</v>
      </c>
      <c r="E173" s="489">
        <v>138259.318398</v>
      </c>
      <c r="F173" s="489">
        <v>128365.139322</v>
      </c>
      <c r="G173" s="489">
        <v>130260.214536</v>
      </c>
      <c r="H173" s="489">
        <v>137360.76037999999</v>
      </c>
      <c r="I173" s="489">
        <v>138747.408646</v>
      </c>
      <c r="J173" s="489">
        <v>138747.408646</v>
      </c>
      <c r="K173" s="489">
        <v>131702.96789500001</v>
      </c>
      <c r="L173" s="489">
        <v>129966.187316</v>
      </c>
      <c r="N173" s="421"/>
      <c r="O173" s="421"/>
      <c r="P173" s="421"/>
      <c r="Q173" s="421"/>
      <c r="R173" s="421"/>
      <c r="S173" s="421"/>
      <c r="T173" s="421"/>
      <c r="U173" s="421"/>
      <c r="V173" s="421"/>
    </row>
    <row r="174" spans="1:22" s="30" customFormat="1" ht="12" customHeight="1">
      <c r="A174" s="411" t="s">
        <v>308</v>
      </c>
      <c r="B174" s="411"/>
      <c r="C174" s="488">
        <v>200344.38638237701</v>
      </c>
      <c r="D174" s="489">
        <v>170760.72987931699</v>
      </c>
      <c r="E174" s="489">
        <v>185687.46971955401</v>
      </c>
      <c r="F174" s="489">
        <v>312573.72136576602</v>
      </c>
      <c r="G174" s="489">
        <v>235949.612595413</v>
      </c>
      <c r="H174" s="489">
        <v>156950.60294498599</v>
      </c>
      <c r="I174" s="489">
        <v>135399.57435578702</v>
      </c>
      <c r="J174" s="489">
        <v>135399.57435578702</v>
      </c>
      <c r="K174" s="489">
        <v>150015.77451855</v>
      </c>
      <c r="L174" s="489">
        <v>129072.728308337</v>
      </c>
      <c r="N174" s="421"/>
      <c r="O174" s="421"/>
      <c r="P174" s="421"/>
      <c r="Q174" s="421"/>
      <c r="R174" s="421"/>
      <c r="S174" s="421"/>
      <c r="T174" s="421"/>
      <c r="U174" s="421"/>
      <c r="V174" s="421"/>
    </row>
    <row r="175" spans="1:22" s="30" customFormat="1" ht="12" customHeight="1">
      <c r="A175" s="411" t="s">
        <v>309</v>
      </c>
      <c r="B175" s="411"/>
      <c r="C175" s="488">
        <v>12578.035787000001</v>
      </c>
      <c r="D175" s="489">
        <v>12869.705335999999</v>
      </c>
      <c r="E175" s="489">
        <v>14651.20356</v>
      </c>
      <c r="F175" s="489">
        <v>18091.509972</v>
      </c>
      <c r="G175" s="489">
        <v>18282.803334</v>
      </c>
      <c r="H175" s="489">
        <v>18006.461579999999</v>
      </c>
      <c r="I175" s="489">
        <v>17823.205620000001</v>
      </c>
      <c r="J175" s="489">
        <v>17823.205620000001</v>
      </c>
      <c r="K175" s="489">
        <v>17484.849650090699</v>
      </c>
      <c r="L175" s="489">
        <v>18649.259912428799</v>
      </c>
      <c r="N175" s="421"/>
      <c r="O175" s="421"/>
      <c r="P175" s="421"/>
      <c r="Q175" s="421"/>
      <c r="R175" s="421"/>
      <c r="S175" s="421"/>
      <c r="T175" s="421"/>
      <c r="U175" s="421"/>
      <c r="V175" s="421"/>
    </row>
    <row r="176" spans="1:22" s="30" customFormat="1" ht="12" customHeight="1">
      <c r="A176" s="411" t="s">
        <v>310</v>
      </c>
      <c r="B176" s="411"/>
      <c r="C176" s="488">
        <v>19149.3132978756</v>
      </c>
      <c r="D176" s="489">
        <v>19326.914962737999</v>
      </c>
      <c r="E176" s="489">
        <v>19245.508238520011</v>
      </c>
      <c r="F176" s="489">
        <v>18799.882866423995</v>
      </c>
      <c r="G176" s="489">
        <v>18798.955912919995</v>
      </c>
      <c r="H176" s="489">
        <v>19527.00939805399</v>
      </c>
      <c r="I176" s="489">
        <v>19408.754397746001</v>
      </c>
      <c r="J176" s="489">
        <v>19549.49954398</v>
      </c>
      <c r="K176" s="489">
        <v>18708.452787636801</v>
      </c>
      <c r="L176" s="489">
        <v>18628.0607718516</v>
      </c>
      <c r="N176" s="421"/>
      <c r="O176" s="421"/>
      <c r="P176" s="421"/>
      <c r="Q176" s="421"/>
      <c r="R176" s="421"/>
      <c r="S176" s="421"/>
      <c r="T176" s="421"/>
      <c r="U176" s="421"/>
      <c r="V176" s="421"/>
    </row>
    <row r="177" spans="1:22" s="31" customFormat="1" ht="12" customHeight="1">
      <c r="A177" s="422" t="s">
        <v>311</v>
      </c>
      <c r="B177" s="422"/>
      <c r="C177" s="488">
        <v>10431.479417254301</v>
      </c>
      <c r="D177" s="491">
        <v>10376.4949157176</v>
      </c>
      <c r="E177" s="491">
        <v>10273.007906156201</v>
      </c>
      <c r="F177" s="491">
        <v>10172.6973724936</v>
      </c>
      <c r="G177" s="491">
        <v>10266.397705845799</v>
      </c>
      <c r="H177" s="491">
        <v>10175.1678992454</v>
      </c>
      <c r="I177" s="491">
        <v>5804.4584448536998</v>
      </c>
      <c r="J177" s="491">
        <v>5804.4584448536998</v>
      </c>
      <c r="K177" s="491">
        <v>5796.2532792325001</v>
      </c>
      <c r="L177" s="491">
        <v>5277.0325304524004</v>
      </c>
      <c r="N177" s="421"/>
      <c r="O177" s="421"/>
      <c r="P177" s="421"/>
      <c r="Q177" s="421"/>
      <c r="R177" s="421"/>
      <c r="S177" s="421"/>
      <c r="T177" s="421"/>
      <c r="U177" s="421"/>
      <c r="V177" s="421"/>
    </row>
    <row r="178" spans="1:22" s="30" customFormat="1" ht="12" customHeight="1">
      <c r="A178" s="411" t="s">
        <v>312</v>
      </c>
      <c r="B178" s="411"/>
      <c r="C178" s="488">
        <v>566.31512872827204</v>
      </c>
      <c r="D178" s="489">
        <v>552.76458201294406</v>
      </c>
      <c r="E178" s="489">
        <v>510.48908969714103</v>
      </c>
      <c r="F178" s="489">
        <v>2214.70254880123</v>
      </c>
      <c r="G178" s="489">
        <v>2313.55437910811</v>
      </c>
      <c r="H178" s="489">
        <v>2231.1242423886802</v>
      </c>
      <c r="I178" s="489">
        <v>2332.3687729925991</v>
      </c>
      <c r="J178" s="489">
        <v>649.22131242226499</v>
      </c>
      <c r="K178" s="489">
        <v>4150.5756929460003</v>
      </c>
      <c r="L178" s="489">
        <v>4253.3276725771802</v>
      </c>
      <c r="N178" s="421"/>
      <c r="O178" s="421"/>
      <c r="P178" s="421"/>
      <c r="Q178" s="421"/>
      <c r="R178" s="421"/>
      <c r="S178" s="421"/>
      <c r="T178" s="421"/>
      <c r="U178" s="421"/>
      <c r="V178" s="421"/>
    </row>
    <row r="179" spans="1:22" s="30" customFormat="1" ht="12" customHeight="1">
      <c r="A179" s="411" t="s">
        <v>313</v>
      </c>
      <c r="B179" s="411"/>
      <c r="C179" s="488">
        <v>21395.711949071101</v>
      </c>
      <c r="D179" s="489">
        <v>21554.087304168297</v>
      </c>
      <c r="E179" s="489">
        <v>21254.159102100799</v>
      </c>
      <c r="F179" s="489">
        <v>22055.205755135801</v>
      </c>
      <c r="G179" s="489">
        <v>21689.8706671648</v>
      </c>
      <c r="H179" s="489">
        <v>21428.925419421201</v>
      </c>
      <c r="I179" s="489">
        <v>21430.1802943851</v>
      </c>
      <c r="J179" s="489">
        <v>21430.1802943851</v>
      </c>
      <c r="K179" s="489">
        <v>21339.040199921499</v>
      </c>
      <c r="L179" s="489">
        <v>21026.532396897499</v>
      </c>
      <c r="N179" s="421"/>
      <c r="O179" s="421"/>
      <c r="P179" s="421"/>
      <c r="Q179" s="421"/>
      <c r="R179" s="421"/>
      <c r="S179" s="421"/>
      <c r="T179" s="421"/>
      <c r="U179" s="421"/>
      <c r="V179" s="421"/>
    </row>
    <row r="180" spans="1:22" s="30" customFormat="1" ht="12" customHeight="1">
      <c r="A180" s="422" t="s">
        <v>314</v>
      </c>
      <c r="B180" s="422"/>
      <c r="C180" s="488">
        <v>1786.742</v>
      </c>
      <c r="D180" s="489">
        <v>1778.288</v>
      </c>
      <c r="E180" s="489">
        <v>1767.2909999999999</v>
      </c>
      <c r="F180" s="489">
        <v>1821.7920687999999</v>
      </c>
      <c r="G180" s="489">
        <v>2071.5259086000001</v>
      </c>
      <c r="H180" s="489">
        <v>2218.238339344</v>
      </c>
      <c r="I180" s="489">
        <v>2244.6689619999997</v>
      </c>
      <c r="J180" s="489">
        <v>2244.6689619999997</v>
      </c>
      <c r="K180" s="489">
        <v>2470.5366485</v>
      </c>
      <c r="L180" s="489">
        <v>2455.9702767200001</v>
      </c>
      <c r="N180" s="421"/>
      <c r="O180" s="421"/>
      <c r="P180" s="421"/>
      <c r="Q180" s="421"/>
      <c r="R180" s="421"/>
      <c r="S180" s="421"/>
      <c r="T180" s="421"/>
      <c r="U180" s="421"/>
      <c r="V180" s="421"/>
    </row>
    <row r="181" spans="1:22" s="30" customFormat="1" ht="12" customHeight="1">
      <c r="A181" s="415" t="s">
        <v>315</v>
      </c>
      <c r="B181" s="415"/>
      <c r="C181" s="492">
        <v>29761.532453999898</v>
      </c>
      <c r="D181" s="493">
        <v>47690.4394150511</v>
      </c>
      <c r="E181" s="493">
        <v>30955.9309499234</v>
      </c>
      <c r="F181" s="493">
        <v>40729.663963215302</v>
      </c>
      <c r="G181" s="493">
        <v>50128.187374220295</v>
      </c>
      <c r="H181" s="493">
        <v>45897.570295472397</v>
      </c>
      <c r="I181" s="493">
        <v>30134.622435936399</v>
      </c>
      <c r="J181" s="493">
        <v>30423.2825616464</v>
      </c>
      <c r="K181" s="493">
        <v>34644.271213497799</v>
      </c>
      <c r="L181" s="493">
        <v>34569.255669437203</v>
      </c>
      <c r="N181" s="421"/>
      <c r="O181" s="421"/>
      <c r="P181" s="421"/>
      <c r="Q181" s="421"/>
      <c r="R181" s="421"/>
      <c r="S181" s="421"/>
      <c r="T181" s="421"/>
      <c r="U181" s="421"/>
      <c r="V181" s="421"/>
    </row>
    <row r="182" spans="1:22" s="30" customFormat="1" ht="12" customHeight="1">
      <c r="A182" s="1646" t="s">
        <v>316</v>
      </c>
      <c r="B182" s="1646"/>
      <c r="C182" s="494">
        <v>3559000.31133522</v>
      </c>
      <c r="D182" s="495">
        <v>3536919.0343536302</v>
      </c>
      <c r="E182" s="495">
        <v>3233404.74150415</v>
      </c>
      <c r="F182" s="495">
        <v>3480776.9213636499</v>
      </c>
      <c r="G182" s="495">
        <v>3304364.06407869</v>
      </c>
      <c r="H182" s="495">
        <v>3148355.5239318199</v>
      </c>
      <c r="I182" s="495">
        <v>2924697.9975014455</v>
      </c>
      <c r="J182" s="495">
        <v>2919243.8310848097</v>
      </c>
      <c r="K182" s="495">
        <v>3146308.49232066</v>
      </c>
      <c r="L182" s="495">
        <v>3080094.93169221</v>
      </c>
      <c r="N182" s="421"/>
      <c r="O182" s="421"/>
      <c r="P182" s="421"/>
      <c r="Q182" s="421"/>
      <c r="R182" s="421"/>
      <c r="S182" s="421"/>
      <c r="T182" s="421"/>
      <c r="U182" s="421"/>
      <c r="V182" s="421"/>
    </row>
    <row r="183" spans="1:22" s="36" customFormat="1" ht="13.5" customHeight="1">
      <c r="A183" s="329" t="s">
        <v>317</v>
      </c>
      <c r="B183" s="330"/>
      <c r="C183" s="1443"/>
      <c r="D183" s="1444"/>
      <c r="E183" s="1444"/>
      <c r="F183" s="1444"/>
      <c r="G183" s="1444"/>
      <c r="H183" s="1445"/>
      <c r="I183" s="1444"/>
      <c r="J183" s="1444"/>
      <c r="K183" s="1444"/>
      <c r="L183" s="1444"/>
      <c r="N183" s="421"/>
      <c r="O183" s="421"/>
      <c r="P183" s="421"/>
      <c r="Q183" s="421"/>
      <c r="R183" s="421"/>
      <c r="S183" s="421"/>
      <c r="T183" s="421"/>
      <c r="U183" s="421"/>
      <c r="V183" s="421"/>
    </row>
    <row r="184" spans="1:22" s="30" customFormat="1" ht="12" customHeight="1">
      <c r="A184" s="411" t="s">
        <v>318</v>
      </c>
      <c r="B184" s="411"/>
      <c r="C184" s="488">
        <v>310927.71215219499</v>
      </c>
      <c r="D184" s="489">
        <v>255386.794077186</v>
      </c>
      <c r="E184" s="489">
        <v>177297.95684859899</v>
      </c>
      <c r="F184" s="489">
        <v>229775.95256368301</v>
      </c>
      <c r="G184" s="489">
        <v>226847.154930035</v>
      </c>
      <c r="H184" s="489">
        <v>208934.49732550202</v>
      </c>
      <c r="I184" s="489">
        <v>149610.51147409299</v>
      </c>
      <c r="J184" s="489">
        <v>149610.51147409299</v>
      </c>
      <c r="K184" s="489">
        <v>258471.08860645801</v>
      </c>
      <c r="L184" s="489">
        <v>280277.625327049</v>
      </c>
      <c r="N184" s="421"/>
      <c r="O184" s="421"/>
      <c r="P184" s="421"/>
      <c r="Q184" s="421"/>
      <c r="R184" s="421"/>
      <c r="S184" s="421"/>
      <c r="T184" s="421"/>
      <c r="U184" s="421"/>
      <c r="V184" s="421"/>
    </row>
    <row r="185" spans="1:22" s="30" customFormat="1" ht="12" customHeight="1">
      <c r="A185" s="411" t="s">
        <v>319</v>
      </c>
      <c r="B185" s="411"/>
      <c r="C185" s="488">
        <v>1472868.96705887</v>
      </c>
      <c r="D185" s="489">
        <v>1521390.3108057498</v>
      </c>
      <c r="E185" s="489">
        <v>1396630.05971342</v>
      </c>
      <c r="F185" s="489">
        <v>1470881.6589810802</v>
      </c>
      <c r="G185" s="489">
        <v>1393381.42867136</v>
      </c>
      <c r="H185" s="489">
        <v>1321824.5229172001</v>
      </c>
      <c r="I185" s="489">
        <v>1247718.6679555299</v>
      </c>
      <c r="J185" s="489">
        <v>1247718.6679555299</v>
      </c>
      <c r="K185" s="489">
        <v>1233575.84003367</v>
      </c>
      <c r="L185" s="489">
        <v>1230931.3292803899</v>
      </c>
      <c r="N185" s="421"/>
      <c r="O185" s="421"/>
      <c r="P185" s="421"/>
      <c r="Q185" s="421"/>
      <c r="R185" s="421"/>
      <c r="S185" s="421"/>
      <c r="T185" s="421"/>
      <c r="U185" s="421"/>
      <c r="V185" s="421"/>
    </row>
    <row r="186" spans="1:22" s="30" customFormat="1" ht="12" customHeight="1">
      <c r="A186" s="411" t="s">
        <v>308</v>
      </c>
      <c r="B186" s="411"/>
      <c r="C186" s="488">
        <v>211647.07214095801</v>
      </c>
      <c r="D186" s="489">
        <v>175292.725280499</v>
      </c>
      <c r="E186" s="489">
        <v>190141.98155968799</v>
      </c>
      <c r="F186" s="489">
        <v>279309.30083298899</v>
      </c>
      <c r="G186" s="489">
        <v>211667.63688684898</v>
      </c>
      <c r="H186" s="489">
        <v>137429.10401265099</v>
      </c>
      <c r="I186" s="489">
        <v>114348.26885021701</v>
      </c>
      <c r="J186" s="489">
        <v>114348.26885021701</v>
      </c>
      <c r="K186" s="489">
        <v>129812.90373297299</v>
      </c>
      <c r="L186" s="489">
        <v>117960.879322105</v>
      </c>
      <c r="N186" s="421"/>
      <c r="O186" s="421"/>
      <c r="P186" s="421"/>
      <c r="Q186" s="421"/>
      <c r="R186" s="421"/>
      <c r="S186" s="421"/>
      <c r="T186" s="421"/>
      <c r="U186" s="421"/>
      <c r="V186" s="421"/>
    </row>
    <row r="187" spans="1:22" s="30" customFormat="1" ht="12" customHeight="1">
      <c r="A187" s="411" t="s">
        <v>320</v>
      </c>
      <c r="B187" s="411"/>
      <c r="C187" s="488">
        <v>795403.55987377092</v>
      </c>
      <c r="D187" s="489">
        <v>803553.65642003098</v>
      </c>
      <c r="E187" s="489">
        <v>737885.711038635</v>
      </c>
      <c r="F187" s="489">
        <v>788949.44176326203</v>
      </c>
      <c r="G187" s="489">
        <v>778553.30138004699</v>
      </c>
      <c r="H187" s="489">
        <v>765485.489038612</v>
      </c>
      <c r="I187" s="489">
        <v>702759.09824993298</v>
      </c>
      <c r="J187" s="489">
        <v>702759.09824993298</v>
      </c>
      <c r="K187" s="489">
        <v>806028.67344242206</v>
      </c>
      <c r="L187" s="489">
        <v>755002.37697257695</v>
      </c>
      <c r="N187" s="421"/>
      <c r="O187" s="421"/>
      <c r="P187" s="421"/>
      <c r="Q187" s="421"/>
      <c r="R187" s="421"/>
      <c r="S187" s="421"/>
      <c r="T187" s="421"/>
      <c r="U187" s="421"/>
      <c r="V187" s="421"/>
    </row>
    <row r="188" spans="1:22" s="30" customFormat="1" ht="12" customHeight="1">
      <c r="A188" s="411" t="s">
        <v>321</v>
      </c>
      <c r="B188" s="411"/>
      <c r="C188" s="488">
        <v>152437.30136899999</v>
      </c>
      <c r="D188" s="489">
        <v>146459.86799299999</v>
      </c>
      <c r="E188" s="489">
        <v>138259.318398</v>
      </c>
      <c r="F188" s="489">
        <v>128365.139322</v>
      </c>
      <c r="G188" s="489">
        <v>130260.214536</v>
      </c>
      <c r="H188" s="489">
        <v>137360.76037999999</v>
      </c>
      <c r="I188" s="489">
        <v>138747.408646</v>
      </c>
      <c r="J188" s="489">
        <v>138747.408646</v>
      </c>
      <c r="K188" s="489">
        <v>131702.96789599999</v>
      </c>
      <c r="L188" s="489">
        <v>129966.187316</v>
      </c>
      <c r="N188" s="421"/>
      <c r="O188" s="421"/>
      <c r="P188" s="421"/>
      <c r="Q188" s="421"/>
      <c r="R188" s="421"/>
      <c r="S188" s="421"/>
      <c r="T188" s="421"/>
      <c r="U188" s="421"/>
      <c r="V188" s="421"/>
    </row>
    <row r="189" spans="1:22" s="30" customFormat="1" ht="12" customHeight="1">
      <c r="A189" s="422" t="s">
        <v>322</v>
      </c>
      <c r="B189" s="422"/>
      <c r="C189" s="488">
        <v>194343.63626899998</v>
      </c>
      <c r="D189" s="489">
        <v>200146.58736599999</v>
      </c>
      <c r="E189" s="489">
        <v>200601.231019</v>
      </c>
      <c r="F189" s="489">
        <v>199645.55859100001</v>
      </c>
      <c r="G189" s="489">
        <v>202431.33336600001</v>
      </c>
      <c r="H189" s="489">
        <v>208845.454887</v>
      </c>
      <c r="I189" s="489">
        <v>216545.27934243434</v>
      </c>
      <c r="J189" s="489">
        <v>199379.48156299998</v>
      </c>
      <c r="K189" s="489">
        <v>199413.59641499998</v>
      </c>
      <c r="L189" s="489">
        <v>199986.19406000001</v>
      </c>
      <c r="N189" s="421"/>
      <c r="O189" s="421"/>
      <c r="P189" s="421"/>
      <c r="Q189" s="421"/>
      <c r="R189" s="421"/>
      <c r="S189" s="421"/>
      <c r="T189" s="421"/>
      <c r="U189" s="421"/>
      <c r="V189" s="421"/>
    </row>
    <row r="190" spans="1:22" s="30" customFormat="1" ht="12" customHeight="1">
      <c r="A190" s="411" t="s">
        <v>323</v>
      </c>
      <c r="B190" s="411"/>
      <c r="C190" s="488">
        <v>6656.7461508206497</v>
      </c>
      <c r="D190" s="489">
        <v>5163.9235093529505</v>
      </c>
      <c r="E190" s="489">
        <v>4056.5805935173298</v>
      </c>
      <c r="F190" s="489">
        <v>6232.9529369110696</v>
      </c>
      <c r="G190" s="489">
        <v>4642.6660120943598</v>
      </c>
      <c r="H190" s="489">
        <v>5539.1348053750598</v>
      </c>
      <c r="I190" s="489">
        <v>3053.5840090409201</v>
      </c>
      <c r="J190" s="489">
        <v>3053.5840090409201</v>
      </c>
      <c r="K190" s="489">
        <v>9607.17336713242</v>
      </c>
      <c r="L190" s="489">
        <v>7925.4766943076002</v>
      </c>
      <c r="N190" s="421"/>
      <c r="O190" s="421"/>
      <c r="P190" s="421"/>
      <c r="Q190" s="421"/>
      <c r="R190" s="421"/>
      <c r="S190" s="421"/>
      <c r="T190" s="421"/>
      <c r="U190" s="421"/>
      <c r="V190" s="421"/>
    </row>
    <row r="191" spans="1:22" s="30" customFormat="1" ht="12" customHeight="1">
      <c r="A191" s="422" t="s">
        <v>324</v>
      </c>
      <c r="B191" s="422"/>
      <c r="C191" s="488">
        <v>2139.76764398879</v>
      </c>
      <c r="D191" s="489">
        <v>2036.83910321495</v>
      </c>
      <c r="E191" s="489">
        <v>2055.20620058636</v>
      </c>
      <c r="F191" s="489">
        <v>24.735839711302599</v>
      </c>
      <c r="G191" s="489">
        <v>38.474662549899897</v>
      </c>
      <c r="H191" s="489">
        <v>26.901727395539602</v>
      </c>
      <c r="I191" s="489">
        <v>22.557150533080101</v>
      </c>
      <c r="J191" s="489">
        <v>1571.16659153308</v>
      </c>
      <c r="K191" s="489">
        <v>40.137938825659802</v>
      </c>
      <c r="L191" s="489">
        <v>11.279430776816</v>
      </c>
      <c r="N191" s="421"/>
      <c r="O191" s="421"/>
      <c r="P191" s="421"/>
      <c r="Q191" s="421"/>
      <c r="R191" s="421"/>
      <c r="S191" s="421"/>
      <c r="T191" s="421"/>
      <c r="U191" s="421"/>
      <c r="V191" s="421"/>
    </row>
    <row r="192" spans="1:22" s="30" customFormat="1" ht="12" customHeight="1">
      <c r="A192" s="411" t="s">
        <v>325</v>
      </c>
      <c r="B192" s="411"/>
      <c r="C192" s="488">
        <v>32693.3293766674</v>
      </c>
      <c r="D192" s="489">
        <v>49336.557301587301</v>
      </c>
      <c r="E192" s="489">
        <v>33971.681091007798</v>
      </c>
      <c r="F192" s="489">
        <v>46151.315090120894</v>
      </c>
      <c r="G192" s="489">
        <v>52005.695622404601</v>
      </c>
      <c r="H192" s="489">
        <v>56627.002650553601</v>
      </c>
      <c r="I192" s="489">
        <v>39390.267913645403</v>
      </c>
      <c r="J192" s="489">
        <v>39717.727264545407</v>
      </c>
      <c r="K192" s="489">
        <v>48178.2201589045</v>
      </c>
      <c r="L192" s="489">
        <v>42384.634522476503</v>
      </c>
      <c r="N192" s="421"/>
      <c r="O192" s="421"/>
      <c r="P192" s="421"/>
      <c r="Q192" s="421"/>
      <c r="R192" s="421"/>
      <c r="S192" s="421"/>
      <c r="T192" s="421"/>
      <c r="U192" s="421"/>
      <c r="V192" s="421"/>
    </row>
    <row r="193" spans="1:22" s="30" customFormat="1" ht="12" customHeight="1">
      <c r="A193" s="411" t="s">
        <v>326</v>
      </c>
      <c r="B193" s="411"/>
      <c r="C193" s="488">
        <v>381.35300000000001</v>
      </c>
      <c r="D193" s="489">
        <v>395.17200000000003</v>
      </c>
      <c r="E193" s="489">
        <v>540.904</v>
      </c>
      <c r="F193" s="489">
        <v>460.91447700000003</v>
      </c>
      <c r="G193" s="489">
        <v>476.442275</v>
      </c>
      <c r="H193" s="489">
        <v>549.70303886399995</v>
      </c>
      <c r="I193" s="489">
        <v>895.81069119999995</v>
      </c>
      <c r="J193" s="489">
        <v>895.81069119999995</v>
      </c>
      <c r="K193" s="489">
        <v>868.3294727</v>
      </c>
      <c r="L193" s="489">
        <v>882.27066400000001</v>
      </c>
      <c r="N193" s="421"/>
      <c r="O193" s="421"/>
      <c r="P193" s="421"/>
      <c r="Q193" s="421"/>
      <c r="R193" s="421"/>
      <c r="S193" s="421"/>
      <c r="T193" s="421"/>
      <c r="U193" s="421"/>
      <c r="V193" s="421"/>
    </row>
    <row r="194" spans="1:22" s="30" customFormat="1" ht="12" customHeight="1">
      <c r="A194" s="411" t="s">
        <v>327</v>
      </c>
      <c r="B194" s="411"/>
      <c r="C194" s="488">
        <v>1114.09235268052</v>
      </c>
      <c r="D194" s="489">
        <v>1167.2779364990499</v>
      </c>
      <c r="E194" s="489">
        <v>977.26704439873197</v>
      </c>
      <c r="F194" s="489">
        <v>1088.87264931037</v>
      </c>
      <c r="G194" s="489">
        <v>1007.17757935448</v>
      </c>
      <c r="H194" s="489">
        <v>1199.9249607275999</v>
      </c>
      <c r="I194" s="489">
        <v>1641.51149022761</v>
      </c>
      <c r="J194" s="489">
        <v>1641.51149022761</v>
      </c>
      <c r="K194" s="489">
        <v>1590.2389409590899</v>
      </c>
      <c r="L194" s="489">
        <v>1576.10150868866</v>
      </c>
      <c r="N194" s="421"/>
      <c r="O194" s="421"/>
      <c r="P194" s="421"/>
      <c r="Q194" s="421"/>
      <c r="R194" s="421"/>
      <c r="S194" s="421"/>
      <c r="T194" s="421"/>
      <c r="U194" s="421"/>
      <c r="V194" s="421"/>
    </row>
    <row r="195" spans="1:22" s="30" customFormat="1" ht="12" customHeight="1">
      <c r="A195" s="411" t="s">
        <v>328</v>
      </c>
      <c r="B195" s="411"/>
      <c r="C195" s="488">
        <v>4968.7029028896995</v>
      </c>
      <c r="D195" s="489">
        <v>4841.7358372468898</v>
      </c>
      <c r="E195" s="489">
        <v>4657.1750831664003</v>
      </c>
      <c r="F195" s="489">
        <v>4383.1811693283007</v>
      </c>
      <c r="G195" s="489">
        <v>4538.3675909513995</v>
      </c>
      <c r="H195" s="489">
        <v>4642.6454926541001</v>
      </c>
      <c r="I195" s="489">
        <v>5073.1837387790993</v>
      </c>
      <c r="J195" s="489">
        <v>5073.1837387790993</v>
      </c>
      <c r="K195" s="489">
        <v>4968.6655311698005</v>
      </c>
      <c r="L195" s="489">
        <v>4891.4506978682002</v>
      </c>
      <c r="N195" s="421"/>
      <c r="O195" s="421"/>
      <c r="P195" s="421"/>
      <c r="Q195" s="421"/>
      <c r="R195" s="421"/>
      <c r="S195" s="421"/>
      <c r="T195" s="421"/>
      <c r="U195" s="421"/>
      <c r="V195" s="421"/>
    </row>
    <row r="196" spans="1:22" s="30" customFormat="1" ht="12" customHeight="1">
      <c r="A196" s="411" t="s">
        <v>329</v>
      </c>
      <c r="B196" s="411"/>
      <c r="C196" s="488">
        <v>79388.443239999993</v>
      </c>
      <c r="D196" s="489">
        <v>75922.167795000001</v>
      </c>
      <c r="E196" s="489">
        <v>59702.243435999997</v>
      </c>
      <c r="F196" s="489">
        <v>54068.850847999995</v>
      </c>
      <c r="G196" s="489">
        <v>40617.076345000001</v>
      </c>
      <c r="H196" s="489">
        <v>37951.830620000001</v>
      </c>
      <c r="I196" s="489">
        <v>37768.694770000002</v>
      </c>
      <c r="J196" s="489">
        <v>37768.694770000002</v>
      </c>
      <c r="K196" s="489">
        <v>38102.143880000003</v>
      </c>
      <c r="L196" s="489">
        <v>31350.581899999997</v>
      </c>
      <c r="M196" s="496"/>
      <c r="N196" s="421"/>
      <c r="O196" s="421"/>
      <c r="P196" s="421"/>
      <c r="Q196" s="421"/>
      <c r="R196" s="421"/>
      <c r="S196" s="421"/>
      <c r="T196" s="421"/>
      <c r="U196" s="421"/>
      <c r="V196" s="421"/>
    </row>
    <row r="197" spans="1:22" s="30" customFormat="1" ht="12" customHeight="1">
      <c r="A197" s="411" t="s">
        <v>330</v>
      </c>
      <c r="B197" s="411"/>
      <c r="C197" s="488">
        <v>39964.657625</v>
      </c>
      <c r="D197" s="489">
        <v>32035.009837000001</v>
      </c>
      <c r="E197" s="489">
        <v>36787.867211000004</v>
      </c>
      <c r="F197" s="489">
        <v>29840.732989999997</v>
      </c>
      <c r="G197" s="489">
        <v>28345.084311999999</v>
      </c>
      <c r="H197" s="489">
        <v>27200.842388000001</v>
      </c>
      <c r="I197" s="489">
        <v>33047.128724000002</v>
      </c>
      <c r="J197" s="489">
        <v>33047.128724000002</v>
      </c>
      <c r="K197" s="489">
        <v>31451.166020683002</v>
      </c>
      <c r="L197" s="489">
        <v>31400.383125140001</v>
      </c>
      <c r="N197" s="421"/>
      <c r="O197" s="421"/>
      <c r="P197" s="421"/>
      <c r="Q197" s="421"/>
      <c r="R197" s="421"/>
      <c r="S197" s="421"/>
      <c r="T197" s="421"/>
      <c r="U197" s="421"/>
      <c r="V197" s="421"/>
    </row>
    <row r="198" spans="1:22" s="34" customFormat="1" ht="12" customHeight="1">
      <c r="A198" s="431" t="s">
        <v>331</v>
      </c>
      <c r="B198" s="431"/>
      <c r="C198" s="497">
        <v>3304935.3411558499</v>
      </c>
      <c r="D198" s="498">
        <v>3273128.6252623703</v>
      </c>
      <c r="E198" s="498">
        <v>2983565.1832370199</v>
      </c>
      <c r="F198" s="498">
        <v>3239178.6080544</v>
      </c>
      <c r="G198" s="498">
        <v>3074812.0541696502</v>
      </c>
      <c r="H198" s="498">
        <v>2913617.8142445302</v>
      </c>
      <c r="I198" s="498">
        <v>2690621.9730056343</v>
      </c>
      <c r="J198" s="498">
        <v>2675332.2440180997</v>
      </c>
      <c r="K198" s="498">
        <v>2893811.1454369002</v>
      </c>
      <c r="L198" s="498">
        <v>2834546.7708213702</v>
      </c>
      <c r="N198" s="421"/>
      <c r="O198" s="421"/>
      <c r="P198" s="421"/>
      <c r="Q198" s="421"/>
      <c r="R198" s="421"/>
      <c r="S198" s="421"/>
      <c r="T198" s="421"/>
      <c r="U198" s="421"/>
      <c r="V198" s="421"/>
    </row>
    <row r="199" spans="1:22" s="30" customFormat="1" ht="12" customHeight="1">
      <c r="A199" s="411"/>
      <c r="B199" s="411"/>
      <c r="C199" s="488"/>
      <c r="D199" s="489"/>
      <c r="E199" s="489"/>
      <c r="F199" s="489"/>
      <c r="G199" s="489"/>
      <c r="H199" s="489"/>
      <c r="I199" s="489"/>
      <c r="J199" s="489"/>
      <c r="K199" s="489"/>
      <c r="L199" s="489"/>
      <c r="N199" s="421"/>
      <c r="O199" s="421"/>
      <c r="P199" s="421"/>
      <c r="Q199" s="421"/>
      <c r="R199" s="421"/>
      <c r="S199" s="421"/>
      <c r="T199" s="421"/>
      <c r="U199" s="421"/>
      <c r="V199" s="421"/>
    </row>
    <row r="200" spans="1:22" s="30" customFormat="1" ht="12" customHeight="1">
      <c r="A200" s="411" t="s">
        <v>332</v>
      </c>
      <c r="B200" s="411"/>
      <c r="C200" s="488">
        <v>18704.002043</v>
      </c>
      <c r="D200" s="489">
        <v>18545.185045999999</v>
      </c>
      <c r="E200" s="489">
        <v>16088.631347999999</v>
      </c>
      <c r="F200" s="489">
        <v>14848.847779</v>
      </c>
      <c r="G200" s="489">
        <v>11437.675101999999</v>
      </c>
      <c r="H200" s="489">
        <v>11316.849826</v>
      </c>
      <c r="I200" s="489">
        <v>16974.457190000001</v>
      </c>
      <c r="J200" s="489">
        <v>16974.457190000001</v>
      </c>
      <c r="K200" s="489">
        <v>17136.138910000001</v>
      </c>
      <c r="L200" s="489">
        <v>16931.862000000001</v>
      </c>
      <c r="N200" s="421"/>
      <c r="O200" s="421"/>
      <c r="P200" s="421"/>
      <c r="Q200" s="421"/>
      <c r="R200" s="421"/>
      <c r="S200" s="421"/>
      <c r="T200" s="421"/>
      <c r="U200" s="421"/>
      <c r="V200" s="421"/>
    </row>
    <row r="201" spans="1:22" s="30" customFormat="1" ht="12" customHeight="1">
      <c r="A201" s="411" t="s">
        <v>333</v>
      </c>
      <c r="B201" s="411"/>
      <c r="C201" s="488">
        <v>231.679</v>
      </c>
      <c r="D201" s="489">
        <v>227.28800000000001</v>
      </c>
      <c r="E201" s="489">
        <v>226.992842137</v>
      </c>
      <c r="F201" s="489">
        <v>421.15535945699997</v>
      </c>
      <c r="G201" s="489">
        <v>399.31016522000004</v>
      </c>
      <c r="H201" s="489">
        <v>325.16104544000001</v>
      </c>
      <c r="I201" s="489">
        <v>265.83168359999996</v>
      </c>
      <c r="J201" s="489">
        <v>265.83168359999996</v>
      </c>
      <c r="K201" s="489">
        <v>403.92305303399996</v>
      </c>
      <c r="L201" s="489">
        <v>270.01573775899999</v>
      </c>
      <c r="N201" s="421"/>
      <c r="O201" s="421"/>
      <c r="P201" s="421"/>
      <c r="Q201" s="421"/>
      <c r="R201" s="421"/>
      <c r="S201" s="421"/>
      <c r="T201" s="421"/>
      <c r="U201" s="421"/>
      <c r="V201" s="421"/>
    </row>
    <row r="202" spans="1:22" s="30" customFormat="1" ht="12" customHeight="1">
      <c r="A202" s="411" t="s">
        <v>334</v>
      </c>
      <c r="B202" s="411"/>
      <c r="C202" s="488">
        <v>19281.591039999999</v>
      </c>
      <c r="D202" s="489">
        <v>19311.910260000001</v>
      </c>
      <c r="E202" s="489">
        <v>19378.260760000001</v>
      </c>
      <c r="F202" s="489">
        <v>19379.562760000001</v>
      </c>
      <c r="G202" s="489">
        <v>19379.562760000001</v>
      </c>
      <c r="H202" s="489">
        <v>19379.562760000001</v>
      </c>
      <c r="I202" s="489">
        <v>19379.389760000002</v>
      </c>
      <c r="J202" s="489">
        <v>19379.389760000002</v>
      </c>
      <c r="K202" s="489">
        <v>19379.176760000002</v>
      </c>
      <c r="L202" s="489">
        <v>15503.014210000001</v>
      </c>
      <c r="N202" s="421"/>
      <c r="O202" s="421"/>
      <c r="P202" s="421"/>
      <c r="Q202" s="421"/>
      <c r="R202" s="421"/>
      <c r="S202" s="421"/>
      <c r="T202" s="421"/>
      <c r="U202" s="421"/>
      <c r="V202" s="421"/>
    </row>
    <row r="203" spans="1:22" s="30" customFormat="1" ht="12" customHeight="1">
      <c r="A203" s="411" t="s">
        <v>335</v>
      </c>
      <c r="B203" s="411"/>
      <c r="C203" s="488">
        <v>18733.016070000001</v>
      </c>
      <c r="D203" s="489">
        <v>18733.016070000001</v>
      </c>
      <c r="E203" s="489">
        <v>18733.016070000001</v>
      </c>
      <c r="F203" s="489">
        <v>18733.016070000001</v>
      </c>
      <c r="G203" s="489">
        <v>18733.016070000001</v>
      </c>
      <c r="H203" s="489">
        <v>18733.016070000001</v>
      </c>
      <c r="I203" s="489">
        <v>18733.016070000001</v>
      </c>
      <c r="J203" s="489">
        <v>18733.016070000001</v>
      </c>
      <c r="K203" s="489">
        <v>18733.016070000001</v>
      </c>
      <c r="L203" s="489">
        <v>22608.928620000002</v>
      </c>
      <c r="N203" s="421"/>
      <c r="O203" s="421"/>
      <c r="P203" s="421"/>
      <c r="Q203" s="421"/>
      <c r="R203" s="421"/>
      <c r="S203" s="421"/>
      <c r="T203" s="421"/>
      <c r="U203" s="421"/>
      <c r="V203" s="421"/>
    </row>
    <row r="204" spans="1:22" s="30" customFormat="1" ht="12" customHeight="1">
      <c r="A204" s="411" t="s">
        <v>336</v>
      </c>
      <c r="B204" s="411"/>
      <c r="C204" s="488">
        <v>197114.672439121</v>
      </c>
      <c r="D204" s="489">
        <v>206973.026480678</v>
      </c>
      <c r="E204" s="489">
        <v>195412.67872060498</v>
      </c>
      <c r="F204" s="489">
        <v>188215.70139217202</v>
      </c>
      <c r="G204" s="489">
        <v>179602.456437285</v>
      </c>
      <c r="H204" s="489">
        <v>184983.108186036</v>
      </c>
      <c r="I204" s="489">
        <v>178723.33134351062</v>
      </c>
      <c r="J204" s="489">
        <v>188558.89394928698</v>
      </c>
      <c r="K204" s="489">
        <v>196845.10727628201</v>
      </c>
      <c r="L204" s="489">
        <v>190234.343550046</v>
      </c>
      <c r="N204" s="421"/>
      <c r="O204" s="421"/>
      <c r="P204" s="421"/>
      <c r="Q204" s="421"/>
      <c r="R204" s="421"/>
      <c r="S204" s="421"/>
      <c r="T204" s="421"/>
      <c r="U204" s="421"/>
      <c r="V204" s="421"/>
    </row>
    <row r="205" spans="1:22" s="34" customFormat="1" ht="12" customHeight="1">
      <c r="A205" s="499" t="s">
        <v>337</v>
      </c>
      <c r="B205" s="499"/>
      <c r="C205" s="500">
        <v>254064.960592121</v>
      </c>
      <c r="D205" s="501">
        <v>263790.42585667799</v>
      </c>
      <c r="E205" s="501">
        <v>249839.57974074301</v>
      </c>
      <c r="F205" s="501">
        <v>241598.28336062899</v>
      </c>
      <c r="G205" s="501">
        <v>229552.02053450502</v>
      </c>
      <c r="H205" s="501">
        <v>234737.69788747601</v>
      </c>
      <c r="I205" s="501">
        <v>234076.02604711062</v>
      </c>
      <c r="J205" s="501">
        <v>243911.58865288697</v>
      </c>
      <c r="K205" s="501">
        <v>252497.362069316</v>
      </c>
      <c r="L205" s="501">
        <v>245548.16411780499</v>
      </c>
      <c r="N205" s="421"/>
      <c r="O205" s="421"/>
      <c r="P205" s="421"/>
      <c r="Q205" s="421"/>
      <c r="R205" s="421"/>
      <c r="S205" s="421"/>
      <c r="T205" s="421"/>
      <c r="U205" s="421"/>
      <c r="V205" s="421"/>
    </row>
    <row r="206" spans="1:22" s="30" customFormat="1" ht="12" customHeight="1">
      <c r="A206" s="1646" t="s">
        <v>338</v>
      </c>
      <c r="B206" s="1646"/>
      <c r="C206" s="494">
        <v>3559000.30174796</v>
      </c>
      <c r="D206" s="495">
        <v>3536919.0511190402</v>
      </c>
      <c r="E206" s="495">
        <v>3233404.7629777598</v>
      </c>
      <c r="F206" s="495">
        <v>3480776.8914150302</v>
      </c>
      <c r="G206" s="495">
        <v>3304364.0747041502</v>
      </c>
      <c r="H206" s="495">
        <v>3148355.51213201</v>
      </c>
      <c r="I206" s="495">
        <v>2924697.9990527476</v>
      </c>
      <c r="J206" s="495">
        <v>2919243.68267099</v>
      </c>
      <c r="K206" s="495">
        <v>3146308.35750621</v>
      </c>
      <c r="L206" s="495">
        <v>3080094.93493918</v>
      </c>
      <c r="N206" s="421"/>
      <c r="O206" s="421"/>
      <c r="P206" s="421"/>
      <c r="Q206" s="421"/>
      <c r="R206" s="421"/>
      <c r="S206" s="421"/>
      <c r="T206" s="421"/>
      <c r="U206" s="421"/>
      <c r="V206" s="421"/>
    </row>
    <row r="207" spans="1:22" s="31" customFormat="1" ht="12" customHeight="1">
      <c r="A207" s="422"/>
      <c r="B207" s="422"/>
      <c r="C207" s="422"/>
      <c r="D207" s="427"/>
      <c r="E207" s="427"/>
      <c r="F207" s="427"/>
      <c r="G207" s="427"/>
      <c r="H207" s="427"/>
      <c r="I207" s="427"/>
      <c r="J207" s="427"/>
      <c r="K207" s="427"/>
      <c r="L207" s="427"/>
      <c r="N207" s="421"/>
      <c r="O207" s="421"/>
      <c r="P207" s="421"/>
      <c r="Q207" s="421"/>
      <c r="R207" s="421"/>
      <c r="S207" s="421"/>
      <c r="T207" s="421"/>
      <c r="U207" s="421"/>
      <c r="V207" s="421"/>
    </row>
    <row r="208" spans="1:22" s="32" customFormat="1" ht="12" customHeight="1">
      <c r="A208" s="323" t="s">
        <v>339</v>
      </c>
      <c r="B208" s="441"/>
      <c r="C208" s="441"/>
      <c r="D208" s="467"/>
      <c r="E208" s="467"/>
      <c r="F208" s="467"/>
      <c r="G208" s="467"/>
      <c r="H208" s="467"/>
      <c r="I208" s="467"/>
      <c r="J208" s="467"/>
      <c r="K208" s="467"/>
      <c r="L208" s="467"/>
      <c r="N208" s="502"/>
      <c r="O208" s="502"/>
      <c r="P208" s="502"/>
      <c r="Q208" s="502"/>
      <c r="R208" s="502"/>
      <c r="S208" s="502"/>
      <c r="T208" s="502"/>
      <c r="U208" s="502"/>
      <c r="V208" s="502"/>
    </row>
    <row r="209" spans="1:22" s="30" customFormat="1" ht="12" customHeight="1">
      <c r="A209" s="410" t="s">
        <v>264</v>
      </c>
      <c r="B209" s="410"/>
      <c r="C209" s="1651">
        <v>11.684507999999999</v>
      </c>
      <c r="D209" s="1652">
        <v>11.392792999999999</v>
      </c>
      <c r="E209" s="1653">
        <v>10.51727</v>
      </c>
      <c r="F209" s="1653">
        <v>10.591844</v>
      </c>
      <c r="G209" s="1653">
        <v>10.327959999999999</v>
      </c>
      <c r="H209" s="1653">
        <v>9.6983809999999995</v>
      </c>
      <c r="I209" s="1652">
        <v>9.9885300000000008</v>
      </c>
      <c r="J209" s="1652">
        <v>10.132742</v>
      </c>
      <c r="K209" s="1652">
        <v>10.181196</v>
      </c>
      <c r="L209" s="1652">
        <v>10.019066</v>
      </c>
      <c r="N209" s="421"/>
      <c r="O209" s="421"/>
      <c r="P209" s="421"/>
      <c r="Q209" s="421"/>
      <c r="R209" s="421"/>
      <c r="S209" s="421"/>
      <c r="T209" s="421"/>
      <c r="U209" s="421"/>
      <c r="V209" s="421"/>
    </row>
    <row r="210" spans="1:22" s="30" customFormat="1" ht="12" customHeight="1">
      <c r="A210" s="415" t="s">
        <v>265</v>
      </c>
      <c r="B210" s="415"/>
      <c r="C210" s="438">
        <v>10.705</v>
      </c>
      <c r="D210" s="439">
        <v>10.459300000000001</v>
      </c>
      <c r="E210" s="440">
        <v>9.8398000000000003</v>
      </c>
      <c r="F210" s="440">
        <v>10.8362</v>
      </c>
      <c r="G210" s="440">
        <v>9.9149999999999991</v>
      </c>
      <c r="H210" s="440">
        <v>8.7423999999999999</v>
      </c>
      <c r="I210" s="439">
        <v>8.8233999999999995</v>
      </c>
      <c r="J210" s="439">
        <v>8.7453000000000003</v>
      </c>
      <c r="K210" s="439">
        <v>8.5739999999999998</v>
      </c>
      <c r="L210" s="439">
        <v>8.5373999999999999</v>
      </c>
      <c r="N210" s="421"/>
      <c r="O210" s="421"/>
      <c r="P210" s="421"/>
      <c r="Q210" s="421"/>
      <c r="R210" s="421"/>
      <c r="S210" s="421"/>
      <c r="T210" s="421"/>
      <c r="U210" s="421"/>
      <c r="V210" s="421"/>
    </row>
    <row r="211" spans="1:22" s="38" customFormat="1" ht="12" customHeight="1">
      <c r="A211" s="503"/>
      <c r="B211" s="503"/>
      <c r="C211" s="503"/>
      <c r="D211" s="467"/>
      <c r="E211" s="504"/>
      <c r="F211" s="504"/>
      <c r="G211" s="504"/>
      <c r="H211" s="504"/>
      <c r="I211" s="504"/>
      <c r="J211" s="504"/>
      <c r="K211" s="504"/>
      <c r="L211" s="505"/>
    </row>
    <row r="212" spans="1:22" s="10" customFormat="1" ht="12.75" customHeight="1">
      <c r="A212" s="1790" t="s">
        <v>340</v>
      </c>
      <c r="B212" s="1790"/>
      <c r="C212" s="1790"/>
      <c r="D212" s="1790"/>
      <c r="E212" s="1790"/>
      <c r="F212" s="1790"/>
      <c r="G212" s="1790"/>
      <c r="H212" s="1790"/>
      <c r="I212" s="1790"/>
      <c r="J212" s="1790"/>
      <c r="K212" s="1790"/>
      <c r="L212" s="1790"/>
      <c r="M212" s="445"/>
    </row>
    <row r="213" spans="1:22" s="23" customFormat="1" ht="22.5" customHeight="1">
      <c r="A213" s="187"/>
      <c r="B213" s="187"/>
      <c r="C213" s="187"/>
      <c r="D213" s="408"/>
      <c r="E213" s="408"/>
      <c r="F213" s="408"/>
      <c r="G213" s="408"/>
      <c r="H213" s="408"/>
      <c r="I213" s="408"/>
      <c r="J213" s="408"/>
      <c r="K213" s="408"/>
      <c r="L213" s="408"/>
    </row>
    <row r="214" spans="1:22" s="24" customFormat="1" ht="18.75" customHeight="1">
      <c r="A214" s="446" t="s">
        <v>341</v>
      </c>
      <c r="B214" s="321"/>
      <c r="C214" s="321"/>
      <c r="D214" s="385"/>
      <c r="E214" s="385"/>
      <c r="F214" s="385"/>
      <c r="G214" s="385"/>
      <c r="H214" s="385"/>
      <c r="I214" s="385"/>
      <c r="J214" s="385"/>
      <c r="K214" s="385"/>
      <c r="L214" s="385"/>
    </row>
    <row r="215" spans="1:22" s="27" customFormat="1" ht="12" customHeight="1">
      <c r="A215" s="447"/>
      <c r="B215" s="447"/>
      <c r="C215" s="447"/>
      <c r="D215" s="447"/>
      <c r="E215" s="447"/>
      <c r="F215" s="447"/>
      <c r="G215" s="447"/>
      <c r="H215" s="447"/>
      <c r="I215" s="447"/>
      <c r="J215" s="447"/>
      <c r="K215" s="447"/>
      <c r="L215" s="447"/>
    </row>
    <row r="216" spans="1:22" s="36" customFormat="1" ht="13.5" customHeight="1">
      <c r="A216" s="485"/>
      <c r="B216" s="485"/>
      <c r="C216" s="485"/>
      <c r="D216" s="506"/>
      <c r="E216" s="507"/>
      <c r="F216" s="507"/>
      <c r="G216" s="1620"/>
      <c r="H216" s="1440" t="s">
        <v>297</v>
      </c>
      <c r="I216" s="1442" t="s">
        <v>297</v>
      </c>
      <c r="J216" s="1442" t="s">
        <v>297</v>
      </c>
      <c r="K216" s="1442" t="s">
        <v>297</v>
      </c>
      <c r="L216" s="1442" t="s">
        <v>297</v>
      </c>
    </row>
    <row r="217" spans="1:22" s="36" customFormat="1" ht="13.5" customHeight="1">
      <c r="A217" s="327" t="s">
        <v>213</v>
      </c>
      <c r="B217" s="328"/>
      <c r="C217" s="328"/>
      <c r="D217" s="508"/>
      <c r="E217" s="508"/>
      <c r="F217" s="508"/>
      <c r="G217" s="1621"/>
      <c r="H217" s="486" t="s">
        <v>270</v>
      </c>
      <c r="I217" s="509" t="s">
        <v>271</v>
      </c>
      <c r="J217" s="509" t="s">
        <v>272</v>
      </c>
      <c r="K217" s="509" t="s">
        <v>273</v>
      </c>
      <c r="L217" s="509" t="s">
        <v>274</v>
      </c>
    </row>
    <row r="218" spans="1:22" s="36" customFormat="1" ht="13.5" customHeight="1">
      <c r="A218" s="329" t="s">
        <v>301</v>
      </c>
      <c r="B218" s="330"/>
      <c r="C218" s="330"/>
      <c r="D218" s="510"/>
      <c r="E218" s="510"/>
      <c r="F218" s="510"/>
      <c r="G218" s="1446"/>
      <c r="H218" s="1443"/>
      <c r="I218" s="1444"/>
      <c r="J218" s="1444"/>
      <c r="K218" s="1444"/>
      <c r="L218" s="1444"/>
    </row>
    <row r="219" spans="1:22" s="30" customFormat="1" ht="12" customHeight="1">
      <c r="A219" s="411" t="s">
        <v>302</v>
      </c>
      <c r="B219" s="411"/>
      <c r="C219" s="411"/>
      <c r="D219" s="511"/>
      <c r="E219" s="511"/>
      <c r="F219" s="511"/>
      <c r="G219" s="512"/>
      <c r="H219" s="488">
        <v>309988.07439522498</v>
      </c>
      <c r="I219" s="489">
        <v>296727.01511433296</v>
      </c>
      <c r="J219" s="489">
        <v>283526.01116481901</v>
      </c>
      <c r="K219" s="489">
        <v>304745.66464401397</v>
      </c>
      <c r="L219" s="489">
        <v>155592.007154291</v>
      </c>
    </row>
    <row r="220" spans="1:22" s="30" customFormat="1" ht="12" customHeight="1">
      <c r="A220" s="411" t="s">
        <v>303</v>
      </c>
      <c r="B220" s="411"/>
      <c r="C220" s="411"/>
      <c r="D220" s="511"/>
      <c r="E220" s="511"/>
      <c r="F220" s="511"/>
      <c r="G220" s="512"/>
      <c r="H220" s="488">
        <v>20558.482238943303</v>
      </c>
      <c r="I220" s="489">
        <v>44959.224064256901</v>
      </c>
      <c r="J220" s="489">
        <v>78466.319915326996</v>
      </c>
      <c r="K220" s="489">
        <v>102961.39704416601</v>
      </c>
      <c r="L220" s="489">
        <v>130145.64665130799</v>
      </c>
    </row>
    <row r="221" spans="1:22" s="30" customFormat="1" ht="12" customHeight="1">
      <c r="A221" s="411" t="s">
        <v>304</v>
      </c>
      <c r="B221" s="411"/>
      <c r="C221" s="411"/>
      <c r="D221" s="511"/>
      <c r="E221" s="511"/>
      <c r="F221" s="511"/>
      <c r="G221" s="512"/>
      <c r="H221" s="488">
        <v>1961463.5122504302</v>
      </c>
      <c r="I221" s="489">
        <v>1744922.3122408499</v>
      </c>
      <c r="J221" s="489">
        <v>1693810.7805753802</v>
      </c>
      <c r="K221" s="489">
        <v>1667189.4832868499</v>
      </c>
      <c r="L221" s="489">
        <v>1597757.7941572198</v>
      </c>
    </row>
    <row r="222" spans="1:22" s="30" customFormat="1" ht="12" customHeight="1">
      <c r="A222" s="490" t="s">
        <v>305</v>
      </c>
      <c r="B222" s="411"/>
      <c r="C222" s="490"/>
      <c r="D222" s="511"/>
      <c r="E222" s="511"/>
      <c r="F222" s="511"/>
      <c r="G222" s="512"/>
      <c r="H222" s="488">
        <v>485440.27684866497</v>
      </c>
      <c r="I222" s="489">
        <v>425267.25645023602</v>
      </c>
      <c r="J222" s="489">
        <v>439231.22652125399</v>
      </c>
      <c r="K222" s="489">
        <v>376322.58670587698</v>
      </c>
      <c r="L222" s="489">
        <v>409327.66646765702</v>
      </c>
    </row>
    <row r="223" spans="1:22" s="30" customFormat="1" ht="12" customHeight="1">
      <c r="A223" s="411" t="s">
        <v>306</v>
      </c>
      <c r="B223" s="411"/>
      <c r="C223" s="411"/>
      <c r="D223" s="511"/>
      <c r="E223" s="511"/>
      <c r="F223" s="511"/>
      <c r="G223" s="512"/>
      <c r="H223" s="488">
        <v>33350.017806929201</v>
      </c>
      <c r="I223" s="489">
        <v>35296.524244055894</v>
      </c>
      <c r="J223" s="489">
        <v>29360.2922767011</v>
      </c>
      <c r="K223" s="489">
        <v>36246.6740785027</v>
      </c>
      <c r="L223" s="489">
        <v>39801.706682509699</v>
      </c>
    </row>
    <row r="224" spans="1:22" s="30" customFormat="1" ht="12" customHeight="1">
      <c r="A224" s="411" t="s">
        <v>307</v>
      </c>
      <c r="B224" s="411"/>
      <c r="C224" s="411"/>
      <c r="D224" s="511"/>
      <c r="E224" s="511"/>
      <c r="F224" s="511"/>
      <c r="G224" s="512"/>
      <c r="H224" s="488">
        <v>138259.318398</v>
      </c>
      <c r="I224" s="489">
        <v>138747.408646</v>
      </c>
      <c r="J224" s="489">
        <v>116729.249262</v>
      </c>
      <c r="K224" s="489">
        <v>98943.004828999998</v>
      </c>
      <c r="L224" s="489">
        <v>77241.342770999996</v>
      </c>
    </row>
    <row r="225" spans="1:12" s="30" customFormat="1" ht="12" customHeight="1">
      <c r="A225" s="411" t="s">
        <v>308</v>
      </c>
      <c r="B225" s="411"/>
      <c r="C225" s="411"/>
      <c r="D225" s="511"/>
      <c r="E225" s="511"/>
      <c r="F225" s="511"/>
      <c r="G225" s="512"/>
      <c r="H225" s="488">
        <v>185687.46971955401</v>
      </c>
      <c r="I225" s="489">
        <v>135399.57435578702</v>
      </c>
      <c r="J225" s="489">
        <v>186740.441752869</v>
      </c>
      <c r="K225" s="489">
        <v>125076.34449131701</v>
      </c>
      <c r="L225" s="489">
        <v>124755.30684699101</v>
      </c>
    </row>
    <row r="226" spans="1:12" s="30" customFormat="1" ht="12" customHeight="1">
      <c r="A226" s="411" t="s">
        <v>309</v>
      </c>
      <c r="B226" s="411"/>
      <c r="C226" s="411"/>
      <c r="D226" s="511"/>
      <c r="E226" s="511"/>
      <c r="F226" s="511"/>
      <c r="G226" s="512"/>
      <c r="H226" s="488">
        <v>14651.20356</v>
      </c>
      <c r="I226" s="489">
        <v>17823.205620000001</v>
      </c>
      <c r="J226" s="489">
        <v>18087.1570068</v>
      </c>
      <c r="K226" s="489">
        <v>17402.619283433098</v>
      </c>
      <c r="L226" s="489">
        <v>16714.8435312906</v>
      </c>
    </row>
    <row r="227" spans="1:12" s="30" customFormat="1" ht="12" customHeight="1">
      <c r="A227" s="411" t="s">
        <v>310</v>
      </c>
      <c r="B227" s="411"/>
      <c r="C227" s="411"/>
      <c r="D227" s="511"/>
      <c r="E227" s="511"/>
      <c r="F227" s="511"/>
      <c r="G227" s="512"/>
      <c r="H227" s="488">
        <v>19245.508218520001</v>
      </c>
      <c r="I227" s="489">
        <v>19549.49954398</v>
      </c>
      <c r="J227" s="489">
        <v>18388.951646473502</v>
      </c>
      <c r="K227" s="489">
        <v>16558.548294837405</v>
      </c>
      <c r="L227" s="489">
        <v>16361.530938205473</v>
      </c>
    </row>
    <row r="228" spans="1:12" s="31" customFormat="1" ht="12" customHeight="1">
      <c r="A228" s="422" t="s">
        <v>311</v>
      </c>
      <c r="B228" s="422"/>
      <c r="C228" s="422"/>
      <c r="D228" s="513"/>
      <c r="E228" s="513"/>
      <c r="F228" s="513"/>
      <c r="G228" s="514"/>
      <c r="H228" s="488">
        <v>10273.007906156201</v>
      </c>
      <c r="I228" s="491">
        <v>5804.4584448536998</v>
      </c>
      <c r="J228" s="491">
        <v>5497.5157301016998</v>
      </c>
      <c r="K228" s="491">
        <v>5454.0917885757599</v>
      </c>
      <c r="L228" s="491">
        <v>5455.2798324904998</v>
      </c>
    </row>
    <row r="229" spans="1:12" s="30" customFormat="1" ht="12" customHeight="1">
      <c r="A229" s="411" t="s">
        <v>312</v>
      </c>
      <c r="B229" s="411"/>
      <c r="C229" s="411"/>
      <c r="D229" s="511"/>
      <c r="E229" s="511"/>
      <c r="F229" s="511"/>
      <c r="G229" s="512"/>
      <c r="H229" s="488">
        <v>510.48908969714199</v>
      </c>
      <c r="I229" s="489">
        <v>649.22131242226499</v>
      </c>
      <c r="J229" s="489">
        <v>4376.6697025490403</v>
      </c>
      <c r="K229" s="489">
        <v>1223.7795164009301</v>
      </c>
      <c r="L229" s="489">
        <v>995.52897024796903</v>
      </c>
    </row>
    <row r="230" spans="1:12" s="30" customFormat="1" ht="12" customHeight="1">
      <c r="A230" s="411" t="s">
        <v>313</v>
      </c>
      <c r="B230" s="411"/>
      <c r="C230" s="411"/>
      <c r="D230" s="511"/>
      <c r="E230" s="511"/>
      <c r="F230" s="511"/>
      <c r="G230" s="512"/>
      <c r="H230" s="488">
        <v>21254.159102100799</v>
      </c>
      <c r="I230" s="489">
        <v>21430.1802943851</v>
      </c>
      <c r="J230" s="489">
        <v>20474.0303419956</v>
      </c>
      <c r="K230" s="489">
        <v>19098.232101663398</v>
      </c>
      <c r="L230" s="489">
        <v>9240.4503402853607</v>
      </c>
    </row>
    <row r="231" spans="1:12" s="30" customFormat="1" ht="12" customHeight="1">
      <c r="A231" s="422" t="s">
        <v>314</v>
      </c>
      <c r="B231" s="422"/>
      <c r="C231" s="422"/>
      <c r="D231" s="511"/>
      <c r="E231" s="511"/>
      <c r="F231" s="511"/>
      <c r="G231" s="512"/>
      <c r="H231" s="488">
        <v>1767.2909999999999</v>
      </c>
      <c r="I231" s="489">
        <v>2244.6689619999997</v>
      </c>
      <c r="J231" s="489">
        <v>2402.4010522500002</v>
      </c>
      <c r="K231" s="489">
        <v>1273.558</v>
      </c>
      <c r="L231" s="489">
        <v>5044.2667053203204</v>
      </c>
    </row>
    <row r="232" spans="1:12" s="30" customFormat="1" ht="12" customHeight="1">
      <c r="A232" s="415" t="s">
        <v>315</v>
      </c>
      <c r="B232" s="415"/>
      <c r="C232" s="415"/>
      <c r="D232" s="515"/>
      <c r="E232" s="515"/>
      <c r="F232" s="515"/>
      <c r="G232" s="516"/>
      <c r="H232" s="492">
        <v>30955.9309499234</v>
      </c>
      <c r="I232" s="493">
        <v>30423.282561646301</v>
      </c>
      <c r="J232" s="493">
        <v>21851.737806291498</v>
      </c>
      <c r="K232" s="493">
        <v>20797.601146553301</v>
      </c>
      <c r="L232" s="493">
        <v>46469.390506622003</v>
      </c>
    </row>
    <row r="233" spans="1:12" s="30" customFormat="1" ht="12" customHeight="1">
      <c r="A233" s="1646" t="s">
        <v>316</v>
      </c>
      <c r="B233" s="1646"/>
      <c r="C233" s="1646"/>
      <c r="D233" s="1447"/>
      <c r="E233" s="1447"/>
      <c r="F233" s="1447"/>
      <c r="G233" s="1674"/>
      <c r="H233" s="494">
        <v>3233404.7415041397</v>
      </c>
      <c r="I233" s="495">
        <v>2919243.8310848097</v>
      </c>
      <c r="J233" s="495">
        <v>2918942.7854248099</v>
      </c>
      <c r="K233" s="495">
        <v>2793293.5852111904</v>
      </c>
      <c r="L233" s="495">
        <v>2634902.7615554398</v>
      </c>
    </row>
    <row r="234" spans="1:12" s="36" customFormat="1" ht="13.5" customHeight="1">
      <c r="A234" s="329" t="s">
        <v>317</v>
      </c>
      <c r="B234" s="330"/>
      <c r="C234" s="330"/>
      <c r="D234" s="510"/>
      <c r="E234" s="510"/>
      <c r="F234" s="510"/>
      <c r="G234" s="1446"/>
      <c r="H234" s="1448"/>
      <c r="I234" s="1444"/>
      <c r="J234" s="1444"/>
      <c r="K234" s="1444"/>
      <c r="L234" s="1444"/>
    </row>
    <row r="235" spans="1:12" s="30" customFormat="1" ht="12" customHeight="1">
      <c r="A235" s="411" t="s">
        <v>318</v>
      </c>
      <c r="B235" s="411"/>
      <c r="C235" s="411"/>
      <c r="D235" s="511"/>
      <c r="E235" s="511"/>
      <c r="F235" s="511"/>
      <c r="G235" s="512"/>
      <c r="H235" s="488">
        <v>177297.95684859899</v>
      </c>
      <c r="I235" s="489">
        <v>149610.51147409299</v>
      </c>
      <c r="J235" s="489">
        <v>207456.70724192398</v>
      </c>
      <c r="K235" s="489">
        <v>202781.67545796401</v>
      </c>
      <c r="L235" s="489">
        <v>188062.87318002002</v>
      </c>
    </row>
    <row r="236" spans="1:12" s="30" customFormat="1" ht="12" customHeight="1">
      <c r="A236" s="411" t="s">
        <v>319</v>
      </c>
      <c r="B236" s="411"/>
      <c r="C236" s="411"/>
      <c r="D236" s="511"/>
      <c r="E236" s="511"/>
      <c r="F236" s="511"/>
      <c r="G236" s="512"/>
      <c r="H236" s="488">
        <v>1396630.05971342</v>
      </c>
      <c r="I236" s="489">
        <v>1247718.6679555299</v>
      </c>
      <c r="J236" s="489">
        <v>1105573.6312239799</v>
      </c>
      <c r="K236" s="489">
        <v>969556.61838431098</v>
      </c>
      <c r="L236" s="489">
        <v>927091.85761599103</v>
      </c>
    </row>
    <row r="237" spans="1:12" s="30" customFormat="1" ht="12" customHeight="1">
      <c r="A237" s="411" t="s">
        <v>308</v>
      </c>
      <c r="B237" s="411"/>
      <c r="C237" s="411"/>
      <c r="D237" s="511"/>
      <c r="E237" s="511"/>
      <c r="F237" s="511"/>
      <c r="G237" s="512"/>
      <c r="H237" s="488">
        <v>190141.98155968799</v>
      </c>
      <c r="I237" s="489">
        <v>114348.26885021701</v>
      </c>
      <c r="J237" s="489">
        <v>174978.94226837798</v>
      </c>
      <c r="K237" s="489">
        <v>115682.436235017</v>
      </c>
      <c r="L237" s="489">
        <v>110116.257904802</v>
      </c>
    </row>
    <row r="238" spans="1:12" s="30" customFormat="1" ht="12" customHeight="1">
      <c r="A238" s="411" t="s">
        <v>320</v>
      </c>
      <c r="B238" s="411"/>
      <c r="C238" s="411"/>
      <c r="D238" s="511"/>
      <c r="E238" s="511"/>
      <c r="F238" s="511"/>
      <c r="G238" s="512"/>
      <c r="H238" s="488">
        <v>737885.711038635</v>
      </c>
      <c r="I238" s="489">
        <v>702759.09824993298</v>
      </c>
      <c r="J238" s="489">
        <v>777829.2441435291</v>
      </c>
      <c r="K238" s="489">
        <v>870169.57189909194</v>
      </c>
      <c r="L238" s="489">
        <v>801917.55851859495</v>
      </c>
    </row>
    <row r="239" spans="1:12" s="30" customFormat="1" ht="12" customHeight="1">
      <c r="A239" s="411" t="s">
        <v>321</v>
      </c>
      <c r="B239" s="411"/>
      <c r="C239" s="411"/>
      <c r="D239" s="511"/>
      <c r="E239" s="511"/>
      <c r="F239" s="511"/>
      <c r="G239" s="512"/>
      <c r="H239" s="488">
        <v>138259.318398</v>
      </c>
      <c r="I239" s="489">
        <v>138747.408646</v>
      </c>
      <c r="J239" s="489">
        <v>116729.249262</v>
      </c>
      <c r="K239" s="489">
        <v>98943.004828999998</v>
      </c>
      <c r="L239" s="489">
        <v>77241.342770999996</v>
      </c>
    </row>
    <row r="240" spans="1:12" s="30" customFormat="1" ht="12" customHeight="1">
      <c r="A240" s="422" t="s">
        <v>322</v>
      </c>
      <c r="B240" s="422"/>
      <c r="C240" s="422"/>
      <c r="D240" s="511"/>
      <c r="E240" s="511"/>
      <c r="F240" s="511"/>
      <c r="G240" s="512"/>
      <c r="H240" s="488">
        <v>200601.231019</v>
      </c>
      <c r="I240" s="489">
        <v>199379.48156299998</v>
      </c>
      <c r="J240" s="489">
        <v>200422.03755399998</v>
      </c>
      <c r="K240" s="489">
        <v>206875.986217</v>
      </c>
      <c r="L240" s="489">
        <v>204279.773866</v>
      </c>
    </row>
    <row r="241" spans="1:12" s="30" customFormat="1" ht="12" customHeight="1">
      <c r="A241" s="411" t="s">
        <v>323</v>
      </c>
      <c r="B241" s="411"/>
      <c r="C241" s="411"/>
      <c r="D241" s="511"/>
      <c r="E241" s="511"/>
      <c r="F241" s="511"/>
      <c r="G241" s="512"/>
      <c r="H241" s="488">
        <v>4056.5805935173203</v>
      </c>
      <c r="I241" s="489">
        <v>3053.5840090409201</v>
      </c>
      <c r="J241" s="489">
        <v>7555.8589306567201</v>
      </c>
      <c r="K241" s="489">
        <v>10710.038102497101</v>
      </c>
      <c r="L241" s="489">
        <v>2461.2093162719598</v>
      </c>
    </row>
    <row r="242" spans="1:12" s="30" customFormat="1" ht="12" customHeight="1">
      <c r="A242" s="422" t="s">
        <v>324</v>
      </c>
      <c r="B242" s="422"/>
      <c r="C242" s="422"/>
      <c r="D242" s="511"/>
      <c r="E242" s="511"/>
      <c r="F242" s="511"/>
      <c r="G242" s="512"/>
      <c r="H242" s="488">
        <v>2055.20620058636</v>
      </c>
      <c r="I242" s="489">
        <v>1571.16659153308</v>
      </c>
      <c r="J242" s="489">
        <v>48.4427802251546</v>
      </c>
      <c r="K242" s="489">
        <v>47.726070041920998</v>
      </c>
      <c r="L242" s="489">
        <v>4216.0548266126507</v>
      </c>
    </row>
    <row r="243" spans="1:12" s="30" customFormat="1" ht="12" customHeight="1">
      <c r="A243" s="411" t="s">
        <v>325</v>
      </c>
      <c r="B243" s="411"/>
      <c r="C243" s="411"/>
      <c r="D243" s="511"/>
      <c r="E243" s="511"/>
      <c r="F243" s="511"/>
      <c r="G243" s="512"/>
      <c r="H243" s="488">
        <v>33971.681091007798</v>
      </c>
      <c r="I243" s="489">
        <v>39717.727264545407</v>
      </c>
      <c r="J243" s="489">
        <v>31522.386101908</v>
      </c>
      <c r="K243" s="489">
        <v>39124.586764466898</v>
      </c>
      <c r="L243" s="489">
        <v>55423.711460865197</v>
      </c>
    </row>
    <row r="244" spans="1:12" s="30" customFormat="1" ht="12" customHeight="1">
      <c r="A244" s="411" t="s">
        <v>326</v>
      </c>
      <c r="B244" s="411"/>
      <c r="C244" s="411"/>
      <c r="D244" s="511"/>
      <c r="E244" s="511"/>
      <c r="F244" s="511"/>
      <c r="G244" s="512"/>
      <c r="H244" s="488">
        <v>540.904</v>
      </c>
      <c r="I244" s="489">
        <v>895.81069119999995</v>
      </c>
      <c r="J244" s="489">
        <v>1016.00379208</v>
      </c>
      <c r="K244" s="489">
        <v>422.71171999999996</v>
      </c>
      <c r="L244" s="489">
        <v>3036.554995</v>
      </c>
    </row>
    <row r="245" spans="1:12" s="30" customFormat="1" ht="12" customHeight="1">
      <c r="A245" s="411" t="s">
        <v>327</v>
      </c>
      <c r="B245" s="411"/>
      <c r="C245" s="411"/>
      <c r="D245" s="511"/>
      <c r="E245" s="511"/>
      <c r="F245" s="511"/>
      <c r="G245" s="512"/>
      <c r="H245" s="488">
        <v>977.26704439873197</v>
      </c>
      <c r="I245" s="489">
        <v>1641.51149022761</v>
      </c>
      <c r="J245" s="489">
        <v>2095.9650191630199</v>
      </c>
      <c r="K245" s="489">
        <v>1726.06334171554</v>
      </c>
      <c r="L245" s="489">
        <v>2536.3169657720996</v>
      </c>
    </row>
    <row r="246" spans="1:12" s="30" customFormat="1" ht="12" customHeight="1">
      <c r="A246" s="411" t="s">
        <v>328</v>
      </c>
      <c r="B246" s="411"/>
      <c r="C246" s="411"/>
      <c r="D246" s="511"/>
      <c r="E246" s="511"/>
      <c r="F246" s="511"/>
      <c r="G246" s="512"/>
      <c r="H246" s="488">
        <v>4657.1750831664003</v>
      </c>
      <c r="I246" s="489">
        <v>5073.1837387790993</v>
      </c>
      <c r="J246" s="489">
        <v>4475.9803114576007</v>
      </c>
      <c r="K246" s="489">
        <v>3902.8232315075998</v>
      </c>
      <c r="L246" s="489">
        <v>3471.5248021736802</v>
      </c>
    </row>
    <row r="247" spans="1:12" s="30" customFormat="1" ht="12" customHeight="1">
      <c r="A247" s="411" t="s">
        <v>329</v>
      </c>
      <c r="B247" s="411"/>
      <c r="C247" s="411"/>
      <c r="D247" s="511"/>
      <c r="E247" s="511"/>
      <c r="F247" s="511"/>
      <c r="G247" s="512"/>
      <c r="H247" s="488">
        <v>59702.243435999997</v>
      </c>
      <c r="I247" s="489">
        <v>37768.694770000002</v>
      </c>
      <c r="J247" s="489">
        <v>8523.0974200000001</v>
      </c>
      <c r="K247" s="489"/>
      <c r="L247" s="489"/>
    </row>
    <row r="248" spans="1:12" s="30" customFormat="1" ht="12" customHeight="1">
      <c r="A248" s="411" t="s">
        <v>330</v>
      </c>
      <c r="B248" s="411"/>
      <c r="C248" s="411"/>
      <c r="D248" s="511"/>
      <c r="E248" s="511"/>
      <c r="F248" s="511"/>
      <c r="G248" s="512"/>
      <c r="H248" s="488">
        <v>36787.867211000004</v>
      </c>
      <c r="I248" s="489">
        <v>33047.128724000002</v>
      </c>
      <c r="J248" s="489">
        <v>32319.045312905</v>
      </c>
      <c r="K248" s="489">
        <v>31095.113942</v>
      </c>
      <c r="L248" s="489">
        <v>31081.654320000001</v>
      </c>
    </row>
    <row r="249" spans="1:12" s="34" customFormat="1" ht="12" customHeight="1">
      <c r="A249" s="431" t="s">
        <v>331</v>
      </c>
      <c r="B249" s="431"/>
      <c r="C249" s="431"/>
      <c r="D249" s="517"/>
      <c r="E249" s="517"/>
      <c r="F249" s="517"/>
      <c r="G249" s="518"/>
      <c r="H249" s="497">
        <v>2983565.1832370199</v>
      </c>
      <c r="I249" s="498">
        <v>2675332.2440180997</v>
      </c>
      <c r="J249" s="498">
        <v>2670546.59136221</v>
      </c>
      <c r="K249" s="498">
        <v>2551038.3561946102</v>
      </c>
      <c r="L249" s="498">
        <v>2410936.6905430998</v>
      </c>
    </row>
    <row r="250" spans="1:12" s="30" customFormat="1" ht="12" customHeight="1">
      <c r="A250" s="411"/>
      <c r="B250" s="411"/>
      <c r="C250" s="411"/>
      <c r="D250" s="511"/>
      <c r="E250" s="511"/>
      <c r="F250" s="511"/>
      <c r="G250" s="512"/>
      <c r="H250" s="488">
        <v>0</v>
      </c>
      <c r="I250" s="489">
        <v>0</v>
      </c>
      <c r="J250" s="489"/>
      <c r="K250" s="489"/>
      <c r="L250" s="489"/>
    </row>
    <row r="251" spans="1:12" s="30" customFormat="1" ht="12" customHeight="1">
      <c r="A251" s="411" t="s">
        <v>332</v>
      </c>
      <c r="B251" s="411"/>
      <c r="C251" s="411"/>
      <c r="D251" s="511"/>
      <c r="E251" s="511"/>
      <c r="F251" s="511"/>
      <c r="G251" s="519"/>
      <c r="H251" s="488">
        <v>16088.631347999999</v>
      </c>
      <c r="I251" s="489">
        <v>16974.457190000001</v>
      </c>
      <c r="J251" s="489">
        <v>18362.127219999998</v>
      </c>
      <c r="K251" s="489">
        <v>26728.741859999998</v>
      </c>
      <c r="L251" s="489">
        <v>16193.69385</v>
      </c>
    </row>
    <row r="252" spans="1:12" s="30" customFormat="1" ht="12" customHeight="1">
      <c r="A252" s="411" t="s">
        <v>333</v>
      </c>
      <c r="B252" s="411"/>
      <c r="C252" s="411"/>
      <c r="D252" s="511"/>
      <c r="E252" s="511"/>
      <c r="F252" s="511"/>
      <c r="G252" s="519"/>
      <c r="H252" s="488">
        <v>226.992842137</v>
      </c>
      <c r="I252" s="489">
        <v>265.83168359999996</v>
      </c>
      <c r="J252" s="489">
        <v>118.954504646</v>
      </c>
      <c r="K252" s="489">
        <v>44.774274076000005</v>
      </c>
      <c r="L252" s="489"/>
    </row>
    <row r="253" spans="1:12" s="30" customFormat="1" ht="12" customHeight="1">
      <c r="A253" s="411" t="s">
        <v>334</v>
      </c>
      <c r="B253" s="411"/>
      <c r="C253" s="411"/>
      <c r="D253" s="511"/>
      <c r="E253" s="511"/>
      <c r="F253" s="511"/>
      <c r="G253" s="519"/>
      <c r="H253" s="488">
        <v>19378.260760000001</v>
      </c>
      <c r="I253" s="489">
        <v>19379.389760000002</v>
      </c>
      <c r="J253" s="489">
        <v>15502.636210000001</v>
      </c>
      <c r="K253" s="489">
        <v>15705.86385</v>
      </c>
      <c r="L253" s="489">
        <v>15943.518880000001</v>
      </c>
    </row>
    <row r="254" spans="1:12" s="30" customFormat="1" ht="12" customHeight="1">
      <c r="A254" s="411" t="s">
        <v>335</v>
      </c>
      <c r="B254" s="411"/>
      <c r="C254" s="411"/>
      <c r="D254" s="511"/>
      <c r="E254" s="511"/>
      <c r="F254" s="511"/>
      <c r="G254" s="519"/>
      <c r="H254" s="488">
        <v>18733.016070000001</v>
      </c>
      <c r="I254" s="489">
        <v>18733.016070000001</v>
      </c>
      <c r="J254" s="489">
        <v>22608.928620000002</v>
      </c>
      <c r="K254" s="489">
        <v>22608.928620000002</v>
      </c>
      <c r="L254" s="489">
        <v>22608.928620000002</v>
      </c>
    </row>
    <row r="255" spans="1:12" s="30" customFormat="1" ht="12" customHeight="1">
      <c r="A255" s="411" t="s">
        <v>336</v>
      </c>
      <c r="B255" s="411"/>
      <c r="C255" s="411"/>
      <c r="D255" s="511"/>
      <c r="E255" s="511"/>
      <c r="F255" s="511"/>
      <c r="G255" s="519"/>
      <c r="H255" s="488">
        <v>195412.678720606</v>
      </c>
      <c r="I255" s="489">
        <v>188558.89394928698</v>
      </c>
      <c r="J255" s="489">
        <v>191803.55520985799</v>
      </c>
      <c r="K255" s="489">
        <v>177166.90262595902</v>
      </c>
      <c r="L255" s="489">
        <v>169219.83070213802</v>
      </c>
    </row>
    <row r="256" spans="1:12" s="34" customFormat="1" ht="12" customHeight="1">
      <c r="A256" s="499" t="s">
        <v>337</v>
      </c>
      <c r="B256" s="499"/>
      <c r="C256" s="499"/>
      <c r="D256" s="520"/>
      <c r="E256" s="520"/>
      <c r="F256" s="520"/>
      <c r="G256" s="521"/>
      <c r="H256" s="500">
        <v>249839.57974074199</v>
      </c>
      <c r="I256" s="501">
        <v>243911.58865288697</v>
      </c>
      <c r="J256" s="501">
        <v>248396.20176450399</v>
      </c>
      <c r="K256" s="501">
        <v>242255.211230035</v>
      </c>
      <c r="L256" s="501">
        <v>223965.97205213801</v>
      </c>
    </row>
    <row r="257" spans="1:13" s="30" customFormat="1" ht="12" customHeight="1">
      <c r="A257" s="1646" t="s">
        <v>338</v>
      </c>
      <c r="B257" s="1646"/>
      <c r="C257" s="1646"/>
      <c r="D257" s="1447"/>
      <c r="E257" s="1447"/>
      <c r="F257" s="1447"/>
      <c r="G257" s="1675"/>
      <c r="H257" s="494">
        <v>3233404.7629777701</v>
      </c>
      <c r="I257" s="495">
        <v>2919243.8326709899</v>
      </c>
      <c r="J257" s="495">
        <v>2918942.7931267098</v>
      </c>
      <c r="K257" s="495">
        <v>2793293.5674246503</v>
      </c>
      <c r="L257" s="495">
        <v>2634902.6625952399</v>
      </c>
    </row>
    <row r="258" spans="1:13" s="31" customFormat="1" ht="12" customHeight="1">
      <c r="A258" s="422"/>
      <c r="B258" s="422"/>
      <c r="C258" s="422"/>
      <c r="D258" s="427"/>
      <c r="E258" s="427"/>
      <c r="F258" s="427"/>
      <c r="G258" s="427"/>
      <c r="H258" s="427"/>
      <c r="I258" s="427"/>
      <c r="J258" s="427"/>
      <c r="K258" s="427"/>
      <c r="L258" s="427"/>
    </row>
    <row r="259" spans="1:13" s="32" customFormat="1" ht="12" customHeight="1">
      <c r="A259" s="323" t="s">
        <v>339</v>
      </c>
      <c r="B259" s="441"/>
      <c r="C259" s="441"/>
      <c r="D259" s="467"/>
      <c r="E259" s="467"/>
      <c r="F259" s="467"/>
      <c r="G259" s="467"/>
      <c r="H259" s="467"/>
      <c r="I259" s="467"/>
      <c r="J259" s="467"/>
      <c r="K259" s="467"/>
      <c r="L259" s="467"/>
    </row>
    <row r="260" spans="1:13" s="30" customFormat="1" ht="12" customHeight="1">
      <c r="A260" s="410" t="s">
        <v>264</v>
      </c>
      <c r="B260" s="410"/>
      <c r="C260" s="410"/>
      <c r="D260" s="468"/>
      <c r="E260" s="468"/>
      <c r="F260" s="468"/>
      <c r="G260" s="1435"/>
      <c r="H260" s="1651">
        <v>10.51727</v>
      </c>
      <c r="I260" s="1652">
        <v>9.9885300000000008</v>
      </c>
      <c r="J260" s="1652">
        <v>10.457805</v>
      </c>
      <c r="K260" s="1652">
        <v>9.8665950000000002</v>
      </c>
      <c r="L260" s="1652">
        <v>9.9397389999999994</v>
      </c>
    </row>
    <row r="261" spans="1:13" s="30" customFormat="1" ht="12" customHeight="1">
      <c r="A261" s="415" t="s">
        <v>265</v>
      </c>
      <c r="B261" s="415"/>
      <c r="C261" s="415"/>
      <c r="D261" s="464"/>
      <c r="E261" s="464"/>
      <c r="F261" s="464"/>
      <c r="G261" s="466"/>
      <c r="H261" s="438">
        <v>9.8398000000000003</v>
      </c>
      <c r="I261" s="439">
        <v>8.8233999999999995</v>
      </c>
      <c r="J261" s="439">
        <v>8.5192499999999995</v>
      </c>
      <c r="K261" s="439">
        <v>8.7871000000000006</v>
      </c>
      <c r="L261" s="439">
        <v>8.6791</v>
      </c>
    </row>
    <row r="262" spans="1:13" s="38" customFormat="1" ht="12" customHeight="1">
      <c r="A262" s="503"/>
      <c r="B262" s="503"/>
      <c r="C262" s="503"/>
      <c r="D262" s="467"/>
      <c r="E262" s="504"/>
      <c r="F262" s="504"/>
      <c r="G262" s="504"/>
      <c r="H262" s="504"/>
      <c r="I262" s="504"/>
      <c r="J262" s="504"/>
      <c r="K262" s="504"/>
      <c r="L262" s="505"/>
    </row>
    <row r="263" spans="1:13" s="10" customFormat="1" ht="12.75" customHeight="1">
      <c r="A263" s="1790" t="s">
        <v>340</v>
      </c>
      <c r="B263" s="1790"/>
      <c r="C263" s="1790"/>
      <c r="D263" s="1790"/>
      <c r="E263" s="1790"/>
      <c r="F263" s="1790"/>
      <c r="G263" s="1790"/>
      <c r="H263" s="1790"/>
      <c r="I263" s="1790"/>
      <c r="J263" s="1790"/>
      <c r="K263" s="1790"/>
      <c r="L263" s="1790"/>
      <c r="M263" s="445"/>
    </row>
    <row r="264" spans="1:13" s="22" customFormat="1" ht="22.5" customHeight="1">
      <c r="A264" s="187"/>
      <c r="B264" s="408"/>
      <c r="C264" s="408"/>
      <c r="D264" s="408"/>
      <c r="E264" s="408"/>
      <c r="F264" s="408"/>
      <c r="G264" s="408"/>
      <c r="H264" s="408"/>
      <c r="I264" s="408"/>
      <c r="J264" s="408"/>
      <c r="K264" s="408"/>
      <c r="L264" s="408"/>
    </row>
    <row r="265" spans="1:13" s="24" customFormat="1" ht="18.75" customHeight="1">
      <c r="A265" s="409" t="s">
        <v>342</v>
      </c>
      <c r="B265" s="385"/>
      <c r="C265" s="385"/>
      <c r="D265" s="385"/>
      <c r="E265" s="385"/>
      <c r="F265" s="385"/>
      <c r="G265" s="385"/>
      <c r="H265" s="385"/>
      <c r="I265" s="385"/>
      <c r="J265" s="385"/>
      <c r="K265" s="385"/>
      <c r="L265" s="385"/>
    </row>
    <row r="266" spans="1:13" s="25" customFormat="1" ht="12" customHeight="1">
      <c r="A266" s="386"/>
      <c r="B266" s="386"/>
      <c r="C266" s="386"/>
      <c r="D266" s="386"/>
      <c r="E266" s="386"/>
      <c r="F266" s="386"/>
      <c r="G266" s="386"/>
      <c r="H266" s="386"/>
      <c r="I266" s="386"/>
      <c r="J266" s="386"/>
      <c r="K266" s="386"/>
      <c r="L266" s="386"/>
    </row>
    <row r="267" spans="1:13" s="39" customFormat="1" ht="13.5" customHeight="1">
      <c r="A267" s="213" t="s">
        <v>343</v>
      </c>
      <c r="B267" s="522"/>
      <c r="C267" s="522"/>
      <c r="D267" s="387" t="s">
        <v>214</v>
      </c>
      <c r="E267" s="388" t="s">
        <v>215</v>
      </c>
      <c r="F267" s="388" t="s">
        <v>216</v>
      </c>
      <c r="G267" s="388" t="s">
        <v>217</v>
      </c>
      <c r="H267" s="388" t="s">
        <v>218</v>
      </c>
      <c r="I267" s="388" t="s">
        <v>219</v>
      </c>
      <c r="J267" s="388" t="s">
        <v>220</v>
      </c>
      <c r="K267" s="388" t="s">
        <v>221</v>
      </c>
      <c r="L267" s="388" t="s">
        <v>222</v>
      </c>
    </row>
    <row r="268" spans="1:13" s="40" customFormat="1" ht="13.35" customHeight="1">
      <c r="A268" s="523"/>
      <c r="B268" s="524" t="s">
        <v>344</v>
      </c>
      <c r="C268" s="524"/>
      <c r="D268" s="1449"/>
      <c r="E268" s="1450"/>
      <c r="F268" s="1450"/>
      <c r="G268" s="1450"/>
      <c r="H268" s="1450"/>
      <c r="I268" s="1450"/>
      <c r="J268" s="1450"/>
      <c r="K268" s="1450"/>
      <c r="L268" s="1450"/>
    </row>
    <row r="269" spans="1:13" s="40" customFormat="1" ht="17.25" customHeight="1">
      <c r="A269" s="525">
        <v>1</v>
      </c>
      <c r="B269" s="526" t="s">
        <v>345</v>
      </c>
      <c r="C269" s="526"/>
      <c r="D269" s="527">
        <v>1.3718321295363716</v>
      </c>
      <c r="E269" s="528">
        <v>1.4030976816818195</v>
      </c>
      <c r="F269" s="528">
        <v>1.2976578221432615</v>
      </c>
      <c r="G269" s="528">
        <v>1.1625223714029127</v>
      </c>
      <c r="H269" s="528">
        <v>1.195939872265853</v>
      </c>
      <c r="I269" s="528">
        <v>1.1751351528415077</v>
      </c>
      <c r="J269" s="528">
        <v>1.1499999999999999</v>
      </c>
      <c r="K269" s="528">
        <v>1.1647027464883339</v>
      </c>
      <c r="L269" s="528">
        <v>1.1812629846991496</v>
      </c>
    </row>
    <row r="270" spans="1:13" s="40" customFormat="1" ht="11.1" customHeight="1">
      <c r="A270" s="529">
        <v>1</v>
      </c>
      <c r="B270" s="1784" t="s">
        <v>346</v>
      </c>
      <c r="C270" s="1785"/>
      <c r="D270" s="435">
        <v>1.3968772854302327</v>
      </c>
      <c r="E270" s="436">
        <v>1.6099652037721068</v>
      </c>
      <c r="F270" s="436">
        <v>1.2911455138395722</v>
      </c>
      <c r="G270" s="436">
        <v>1.2487850476496645</v>
      </c>
      <c r="H270" s="436">
        <v>1.6679560172491676</v>
      </c>
      <c r="I270" s="436">
        <v>1.6930583542749993</v>
      </c>
      <c r="J270" s="436">
        <v>1.79</v>
      </c>
      <c r="K270" s="436">
        <v>1.9715880504113497</v>
      </c>
      <c r="L270" s="436">
        <v>2.046366098671184</v>
      </c>
    </row>
    <row r="271" spans="1:13" s="40" customFormat="1" ht="11.1" customHeight="1">
      <c r="A271" s="529">
        <v>1</v>
      </c>
      <c r="B271" s="1784" t="s">
        <v>347</v>
      </c>
      <c r="C271" s="1785"/>
      <c r="D271" s="435">
        <v>1.3389772980829906</v>
      </c>
      <c r="E271" s="436">
        <v>1.1369535226321079</v>
      </c>
      <c r="F271" s="436">
        <v>1.306170532913647</v>
      </c>
      <c r="G271" s="436">
        <v>1.0520995128407573</v>
      </c>
      <c r="H271" s="436">
        <v>0.57672746415901333</v>
      </c>
      <c r="I271" s="436">
        <v>0.49966959514258547</v>
      </c>
      <c r="J271" s="436">
        <v>0.3</v>
      </c>
      <c r="K271" s="436">
        <v>0.10727044213629039</v>
      </c>
      <c r="L271" s="436">
        <v>2.2208688039605167E-2</v>
      </c>
    </row>
    <row r="272" spans="1:13" s="40" customFormat="1" ht="11.1" customHeight="1">
      <c r="A272" s="529">
        <v>2</v>
      </c>
      <c r="B272" s="531" t="s">
        <v>348</v>
      </c>
      <c r="C272" s="531"/>
      <c r="D272" s="435">
        <v>1.81</v>
      </c>
      <c r="E272" s="436">
        <v>1.7777413815522201</v>
      </c>
      <c r="F272" s="436">
        <v>1.7009333721675399</v>
      </c>
      <c r="G272" s="436">
        <v>1.5019421245959601</v>
      </c>
      <c r="H272" s="436">
        <v>1.4842610075452201</v>
      </c>
      <c r="I272" s="436">
        <v>1.4647428183511499</v>
      </c>
      <c r="J272" s="436">
        <v>1.42</v>
      </c>
      <c r="K272" s="436">
        <v>1.3628566593639782</v>
      </c>
      <c r="L272" s="436">
        <v>1.3577343676708069</v>
      </c>
    </row>
    <row r="273" spans="1:14" s="40" customFormat="1" ht="11.1" customHeight="1">
      <c r="A273" s="532"/>
      <c r="B273" s="531" t="s">
        <v>349</v>
      </c>
      <c r="C273" s="531"/>
      <c r="D273" s="435">
        <v>3.92</v>
      </c>
      <c r="E273" s="436">
        <v>3.33</v>
      </c>
      <c r="F273" s="436">
        <v>3.31</v>
      </c>
      <c r="G273" s="436">
        <v>2.39</v>
      </c>
      <c r="H273" s="436">
        <v>1.33</v>
      </c>
      <c r="I273" s="436">
        <v>1.18</v>
      </c>
      <c r="J273" s="436">
        <v>0.78</v>
      </c>
      <c r="K273" s="436">
        <v>0.38</v>
      </c>
      <c r="L273" s="436">
        <v>0.26</v>
      </c>
    </row>
    <row r="274" spans="1:14" s="40" customFormat="1" ht="11.1" customHeight="1">
      <c r="A274" s="532"/>
      <c r="B274" s="531" t="s">
        <v>350</v>
      </c>
      <c r="C274" s="531"/>
      <c r="D274" s="435">
        <v>4.37</v>
      </c>
      <c r="E274" s="436">
        <v>3.69</v>
      </c>
      <c r="F274" s="436">
        <v>3.26</v>
      </c>
      <c r="G274" s="436">
        <v>2.94</v>
      </c>
      <c r="H274" s="436">
        <v>1.68</v>
      </c>
      <c r="I274" s="436">
        <v>1.32</v>
      </c>
      <c r="J274" s="436">
        <v>0.95</v>
      </c>
      <c r="K274" s="436">
        <v>0.57999999999999996</v>
      </c>
      <c r="L274" s="436">
        <v>0.2</v>
      </c>
    </row>
    <row r="275" spans="1:14" s="40" customFormat="1" ht="13.35" customHeight="1">
      <c r="A275" s="533"/>
      <c r="B275" s="534" t="s">
        <v>351</v>
      </c>
      <c r="C275" s="534"/>
      <c r="D275" s="535"/>
      <c r="E275" s="536"/>
      <c r="F275" s="536"/>
      <c r="G275" s="536"/>
      <c r="H275" s="536"/>
      <c r="I275" s="536"/>
      <c r="J275" s="536"/>
      <c r="K275" s="536"/>
      <c r="L275" s="536"/>
    </row>
    <row r="276" spans="1:14" s="40" customFormat="1" ht="11.1" customHeight="1">
      <c r="A276" s="529">
        <v>3</v>
      </c>
      <c r="B276" s="530" t="s">
        <v>352</v>
      </c>
      <c r="C276" s="530"/>
      <c r="D276" s="537">
        <v>35.060447725462993</v>
      </c>
      <c r="E276" s="538">
        <v>33.970508587810059</v>
      </c>
      <c r="F276" s="538">
        <v>39.700000000000003</v>
      </c>
      <c r="G276" s="538">
        <v>38.9</v>
      </c>
      <c r="H276" s="538">
        <v>38.9</v>
      </c>
      <c r="I276" s="538">
        <v>38.5</v>
      </c>
      <c r="J276" s="538">
        <v>43.9</v>
      </c>
      <c r="K276" s="538">
        <v>40.102516816844705</v>
      </c>
      <c r="L276" s="538">
        <v>44.420520216073548</v>
      </c>
    </row>
    <row r="277" spans="1:14" s="40" customFormat="1" ht="11.1" customHeight="1">
      <c r="A277" s="529">
        <v>4</v>
      </c>
      <c r="B277" s="530" t="s">
        <v>353</v>
      </c>
      <c r="C277" s="530"/>
      <c r="D277" s="537">
        <v>15.64743094350845</v>
      </c>
      <c r="E277" s="538">
        <v>17.232603826252813</v>
      </c>
      <c r="F277" s="538">
        <v>17.100000000000001</v>
      </c>
      <c r="G277" s="538">
        <v>13.6</v>
      </c>
      <c r="H277" s="538">
        <v>14.2</v>
      </c>
      <c r="I277" s="538">
        <v>13.7</v>
      </c>
      <c r="J277" s="538">
        <v>10.3</v>
      </c>
      <c r="K277" s="538">
        <v>11.396827994745646</v>
      </c>
      <c r="L277" s="538">
        <v>11.10195688262643</v>
      </c>
    </row>
    <row r="278" spans="1:14" s="40" customFormat="1" ht="10.5" customHeight="1">
      <c r="A278" s="529">
        <v>5</v>
      </c>
      <c r="B278" s="530" t="s">
        <v>354</v>
      </c>
      <c r="C278" s="530"/>
      <c r="D278" s="537">
        <v>16.335818270610488</v>
      </c>
      <c r="E278" s="538">
        <v>16.743038431047147</v>
      </c>
      <c r="F278" s="538">
        <v>12</v>
      </c>
      <c r="G278" s="538">
        <v>12.7</v>
      </c>
      <c r="H278" s="538">
        <v>15.5</v>
      </c>
      <c r="I278" s="538">
        <v>12.4</v>
      </c>
      <c r="J278" s="538">
        <v>9.9</v>
      </c>
      <c r="K278" s="538">
        <v>10.655853061495959</v>
      </c>
      <c r="L278" s="538">
        <v>8.7755705352940492</v>
      </c>
    </row>
    <row r="279" spans="1:14" s="40" customFormat="1" ht="17.25" customHeight="1">
      <c r="A279" s="525"/>
      <c r="B279" s="1802" t="s">
        <v>355</v>
      </c>
      <c r="C279" s="1803"/>
      <c r="D279" s="539">
        <v>234521.16512476048</v>
      </c>
      <c r="E279" s="540">
        <v>239871.3279585625</v>
      </c>
      <c r="F279" s="540">
        <v>228858</v>
      </c>
      <c r="G279" s="540">
        <v>220882</v>
      </c>
      <c r="H279" s="540">
        <v>220433</v>
      </c>
      <c r="I279" s="540">
        <v>219552</v>
      </c>
      <c r="J279" s="540">
        <v>226216</v>
      </c>
      <c r="K279" s="540">
        <v>231748.08082745265</v>
      </c>
      <c r="L279" s="540">
        <v>224363.62712670607</v>
      </c>
    </row>
    <row r="280" spans="1:14" s="40" customFormat="1" ht="13.35" customHeight="1">
      <c r="A280" s="525"/>
      <c r="B280" s="534" t="s">
        <v>356</v>
      </c>
      <c r="C280" s="534"/>
      <c r="D280" s="535"/>
      <c r="E280" s="536"/>
      <c r="F280" s="536"/>
      <c r="G280" s="536"/>
      <c r="H280" s="536"/>
      <c r="I280" s="536"/>
      <c r="J280" s="536"/>
      <c r="K280" s="536"/>
      <c r="L280" s="536"/>
    </row>
    <row r="281" spans="1:14" s="40" customFormat="1" ht="10.5" customHeight="1">
      <c r="A281" s="525"/>
      <c r="B281" s="531" t="s">
        <v>357</v>
      </c>
      <c r="C281" s="531"/>
      <c r="D281" s="537">
        <v>18.8876248931908</v>
      </c>
      <c r="E281" s="538">
        <v>18.579999999999998</v>
      </c>
      <c r="F281" s="538">
        <v>18.275796893359175</v>
      </c>
      <c r="G281" s="538">
        <v>18.125216996540058</v>
      </c>
      <c r="H281" s="538">
        <v>17.98949888623595</v>
      </c>
      <c r="I281" s="538">
        <v>18.108007592179494</v>
      </c>
      <c r="J281" s="538">
        <v>19.399999999999999</v>
      </c>
      <c r="K281" s="538">
        <v>19.240112609237165</v>
      </c>
      <c r="L281" s="538">
        <v>19.086529669348522</v>
      </c>
      <c r="N281" s="1787"/>
    </row>
    <row r="282" spans="1:14" s="40" customFormat="1" ht="11.1" customHeight="1">
      <c r="A282" s="525"/>
      <c r="B282" s="531" t="s">
        <v>358</v>
      </c>
      <c r="C282" s="531"/>
      <c r="D282" s="537">
        <v>20.419430928206101</v>
      </c>
      <c r="E282" s="538">
        <v>20.16</v>
      </c>
      <c r="F282" s="538">
        <v>19.627696077529031</v>
      </c>
      <c r="G282" s="538">
        <v>19.303157972913453</v>
      </c>
      <c r="H282" s="538">
        <v>18.880547372651758</v>
      </c>
      <c r="I282" s="538">
        <v>19.034167286219045</v>
      </c>
      <c r="J282" s="538">
        <v>21</v>
      </c>
      <c r="K282" s="538">
        <v>20.776707444307622</v>
      </c>
      <c r="L282" s="538">
        <v>20.33141272447077</v>
      </c>
      <c r="N282" s="1787"/>
    </row>
    <row r="283" spans="1:14" s="40" customFormat="1" ht="11.1" customHeight="1">
      <c r="A283" s="525"/>
      <c r="B283" s="531" t="s">
        <v>359</v>
      </c>
      <c r="C283" s="531"/>
      <c r="D283" s="537">
        <v>22.959855604929299</v>
      </c>
      <c r="E283" s="538">
        <v>21.96</v>
      </c>
      <c r="F283" s="538">
        <v>21.795152028485091</v>
      </c>
      <c r="G283" s="538">
        <v>21.453824198372981</v>
      </c>
      <c r="H283" s="538">
        <v>20.92522358470714</v>
      </c>
      <c r="I283" s="538">
        <v>21.046328889058554</v>
      </c>
      <c r="J283" s="538">
        <v>24</v>
      </c>
      <c r="K283" s="538">
        <v>23.370908877218806</v>
      </c>
      <c r="L283" s="538">
        <v>22.241743897620736</v>
      </c>
      <c r="N283" s="1787"/>
    </row>
    <row r="284" spans="1:14" s="40" customFormat="1" ht="11.1" customHeight="1">
      <c r="A284" s="525"/>
      <c r="B284" s="531" t="s">
        <v>360</v>
      </c>
      <c r="C284" s="531"/>
      <c r="D284" s="537">
        <v>6.6210000000000004</v>
      </c>
      <c r="E284" s="538">
        <v>6.46</v>
      </c>
      <c r="F284" s="538">
        <v>6.8160633066189718</v>
      </c>
      <c r="G284" s="538">
        <v>6.43441203720025</v>
      </c>
      <c r="H284" s="538">
        <v>6.4928713035065098</v>
      </c>
      <c r="I284" s="538">
        <v>6.5314396861651902</v>
      </c>
      <c r="J284" s="538">
        <v>7.3</v>
      </c>
      <c r="K284" s="538">
        <v>6.7830665379478603</v>
      </c>
      <c r="L284" s="538">
        <v>6.72431570274746</v>
      </c>
      <c r="N284" s="541"/>
    </row>
    <row r="285" spans="1:14" s="40" customFormat="1" ht="13.35" customHeight="1">
      <c r="A285" s="525"/>
      <c r="B285" s="534" t="s">
        <v>361</v>
      </c>
      <c r="C285" s="534"/>
      <c r="D285" s="535"/>
      <c r="E285" s="536"/>
      <c r="F285" s="536"/>
      <c r="G285" s="536"/>
      <c r="H285" s="536"/>
      <c r="I285" s="536"/>
      <c r="J285" s="536"/>
      <c r="K285" s="536"/>
      <c r="L285" s="536"/>
    </row>
    <row r="286" spans="1:14" s="40" customFormat="1" ht="19.350000000000001" customHeight="1">
      <c r="A286" s="525">
        <v>6</v>
      </c>
      <c r="B286" s="1782" t="s">
        <v>362</v>
      </c>
      <c r="C286" s="1783"/>
      <c r="D286" s="542">
        <v>9.1595522905040951</v>
      </c>
      <c r="E286" s="543">
        <v>9.194740720261505</v>
      </c>
      <c r="F286" s="543">
        <v>9.2771257219262715</v>
      </c>
      <c r="G286" s="543">
        <v>8.5774973625063442</v>
      </c>
      <c r="H286" s="543">
        <v>8.3540469138209517</v>
      </c>
      <c r="I286" s="543">
        <v>8.0342299120344975</v>
      </c>
      <c r="J286" s="543">
        <v>8.3000000000000007</v>
      </c>
      <c r="K286" s="543">
        <v>9.276227744134447</v>
      </c>
      <c r="L286" s="543">
        <v>9.3765587824006609</v>
      </c>
      <c r="N286" s="530"/>
    </row>
    <row r="287" spans="1:14" s="40" customFormat="1" ht="19.350000000000001" customHeight="1">
      <c r="A287" s="525">
        <v>7</v>
      </c>
      <c r="B287" s="1782" t="s">
        <v>363</v>
      </c>
      <c r="C287" s="1783"/>
      <c r="D287" s="527">
        <v>1.0906974623201071</v>
      </c>
      <c r="E287" s="528">
        <v>1.0713628022739616</v>
      </c>
      <c r="F287" s="528">
        <v>1.2521156771960067</v>
      </c>
      <c r="G287" s="528">
        <v>1.322101934610372</v>
      </c>
      <c r="H287" s="528">
        <v>1.4253355010454369</v>
      </c>
      <c r="I287" s="528">
        <v>1.3875306962099083</v>
      </c>
      <c r="J287" s="528">
        <v>1.55</v>
      </c>
      <c r="K287" s="528">
        <v>1.6267247183590077</v>
      </c>
      <c r="L287" s="528">
        <v>1.5432958804362618</v>
      </c>
    </row>
    <row r="288" spans="1:14" s="40" customFormat="1" ht="19.350000000000001" customHeight="1">
      <c r="A288" s="525">
        <v>8</v>
      </c>
      <c r="B288" s="1782" t="s">
        <v>364</v>
      </c>
      <c r="C288" s="1783"/>
      <c r="D288" s="527">
        <v>-0.17714862183921334</v>
      </c>
      <c r="E288" s="528">
        <v>1.6585483382431706E-2</v>
      </c>
      <c r="F288" s="528">
        <v>-0.13970032876184998</v>
      </c>
      <c r="G288" s="528">
        <v>3.1366251237093308E-2</v>
      </c>
      <c r="H288" s="528">
        <v>4.607595018644807E-2</v>
      </c>
      <c r="I288" s="528">
        <v>0.14076088885999269</v>
      </c>
      <c r="J288" s="528">
        <v>-0.06</v>
      </c>
      <c r="K288" s="528">
        <v>4.7744309474745172E-2</v>
      </c>
      <c r="L288" s="528">
        <v>0.20313971512991336</v>
      </c>
    </row>
    <row r="289" spans="1:21" s="40" customFormat="1" ht="13.35" customHeight="1">
      <c r="A289" s="525"/>
      <c r="B289" s="534" t="s">
        <v>365</v>
      </c>
      <c r="C289" s="534"/>
      <c r="D289" s="535"/>
      <c r="E289" s="536"/>
      <c r="F289" s="536"/>
      <c r="G289" s="536"/>
      <c r="H289" s="536"/>
      <c r="I289" s="536"/>
      <c r="J289" s="536"/>
      <c r="K289" s="536"/>
      <c r="L289" s="536"/>
    </row>
    <row r="290" spans="1:21" s="40" customFormat="1" ht="17.25" customHeight="1">
      <c r="A290" s="525"/>
      <c r="B290" s="1802" t="s">
        <v>366</v>
      </c>
      <c r="C290" s="1803"/>
      <c r="D290" s="544">
        <v>74.948707601635078</v>
      </c>
      <c r="E290" s="545">
        <v>78.599999999999994</v>
      </c>
      <c r="F290" s="545">
        <v>75.099999999999994</v>
      </c>
      <c r="G290" s="545">
        <v>78.3</v>
      </c>
      <c r="H290" s="545">
        <v>75.7</v>
      </c>
      <c r="I290" s="545">
        <v>75.8</v>
      </c>
      <c r="J290" s="545">
        <v>75.8</v>
      </c>
      <c r="K290" s="545">
        <v>75.5</v>
      </c>
      <c r="L290" s="545">
        <v>74.7</v>
      </c>
    </row>
    <row r="291" spans="1:21" s="40" customFormat="1" ht="13.35" customHeight="1">
      <c r="A291" s="525"/>
      <c r="B291" s="546" t="s">
        <v>367</v>
      </c>
      <c r="C291" s="546"/>
      <c r="D291" s="535"/>
      <c r="E291" s="536"/>
      <c r="F291" s="536"/>
      <c r="G291" s="536"/>
      <c r="H291" s="536"/>
      <c r="I291" s="536"/>
      <c r="J291" s="536"/>
      <c r="K291" s="536"/>
      <c r="L291" s="536"/>
    </row>
    <row r="292" spans="1:21" s="40" customFormat="1" ht="17.25" customHeight="1">
      <c r="A292" s="525">
        <v>9</v>
      </c>
      <c r="B292" s="526" t="s">
        <v>368</v>
      </c>
      <c r="C292" s="526"/>
      <c r="D292" s="547">
        <v>892.59258536899995</v>
      </c>
      <c r="E292" s="548">
        <v>863</v>
      </c>
      <c r="F292" s="548">
        <v>820</v>
      </c>
      <c r="G292" s="548">
        <v>793</v>
      </c>
      <c r="H292" s="548">
        <v>804</v>
      </c>
      <c r="I292" s="548">
        <v>834</v>
      </c>
      <c r="J292" s="548">
        <v>882</v>
      </c>
      <c r="K292" s="548">
        <v>851.82421643790997</v>
      </c>
      <c r="L292" s="548">
        <v>847.26629615971012</v>
      </c>
      <c r="M292" s="530"/>
    </row>
    <row r="293" spans="1:21" s="40" customFormat="1" ht="11.1" customHeight="1">
      <c r="A293" s="529">
        <v>10</v>
      </c>
      <c r="B293" s="1784" t="s">
        <v>369</v>
      </c>
      <c r="C293" s="1785"/>
      <c r="D293" s="539">
        <v>4111.1793113352196</v>
      </c>
      <c r="E293" s="540">
        <v>4065.6990343536299</v>
      </c>
      <c r="F293" s="540">
        <v>3727</v>
      </c>
      <c r="G293" s="540">
        <v>3959</v>
      </c>
      <c r="H293" s="540">
        <v>3790</v>
      </c>
      <c r="I293" s="540">
        <v>3649</v>
      </c>
      <c r="J293" s="540">
        <v>3463</v>
      </c>
      <c r="K293" s="540">
        <v>3667.0161444475702</v>
      </c>
      <c r="L293" s="540">
        <v>3597.4088464759202</v>
      </c>
    </row>
    <row r="294" spans="1:21" s="40" customFormat="1" ht="11.1" customHeight="1">
      <c r="A294" s="525"/>
      <c r="B294" s="531" t="s">
        <v>370</v>
      </c>
      <c r="C294" s="531"/>
      <c r="D294" s="539">
        <v>3696.6931160915901</v>
      </c>
      <c r="E294" s="540">
        <v>3669.3576563546003</v>
      </c>
      <c r="F294" s="540">
        <v>3502</v>
      </c>
      <c r="G294" s="540">
        <v>3481</v>
      </c>
      <c r="H294" s="540">
        <v>3471</v>
      </c>
      <c r="I294" s="540">
        <v>3381</v>
      </c>
      <c r="J294" s="540">
        <v>3404</v>
      </c>
      <c r="K294" s="540">
        <v>3367.2620103122104</v>
      </c>
      <c r="L294" s="540">
        <v>3322.3834678462304</v>
      </c>
    </row>
    <row r="295" spans="1:21" s="40" customFormat="1" ht="13.35" customHeight="1">
      <c r="A295" s="525"/>
      <c r="B295" s="534" t="s">
        <v>371</v>
      </c>
      <c r="C295" s="534"/>
      <c r="D295" s="539"/>
      <c r="E295" s="536"/>
      <c r="F295" s="536"/>
      <c r="G295" s="536"/>
      <c r="H295" s="536"/>
      <c r="I295" s="536"/>
      <c r="J295" s="536"/>
      <c r="K295" s="536"/>
      <c r="L295" s="536"/>
    </row>
    <row r="296" spans="1:21" s="40" customFormat="1" ht="11.1" customHeight="1">
      <c r="A296" s="525"/>
      <c r="B296" s="549" t="s">
        <v>372</v>
      </c>
      <c r="C296" s="549"/>
      <c r="D296" s="539">
        <v>10434</v>
      </c>
      <c r="E296" s="540">
        <v>10299</v>
      </c>
      <c r="F296" s="540">
        <v>10351</v>
      </c>
      <c r="G296" s="540">
        <v>10240.848595454545</v>
      </c>
      <c r="H296" s="540">
        <v>10072.166638095199</v>
      </c>
      <c r="I296" s="540">
        <v>9851</v>
      </c>
      <c r="J296" s="540">
        <v>9410</v>
      </c>
      <c r="K296" s="540">
        <v>9260.3100818181811</v>
      </c>
      <c r="L296" s="540">
        <v>9151.0227227272717</v>
      </c>
    </row>
    <row r="297" spans="1:21" s="154" customFormat="1" ht="13.35" customHeight="1">
      <c r="A297" s="525"/>
      <c r="B297" s="534" t="s">
        <v>373</v>
      </c>
      <c r="C297" s="534"/>
      <c r="D297" s="539"/>
      <c r="E297" s="536"/>
      <c r="F297" s="536"/>
      <c r="G297" s="536"/>
      <c r="H297" s="536"/>
      <c r="I297" s="536"/>
      <c r="J297" s="536"/>
      <c r="K297" s="536"/>
      <c r="L297" s="536"/>
      <c r="M297" s="40"/>
      <c r="N297" s="40"/>
      <c r="O297" s="40"/>
      <c r="P297" s="40"/>
      <c r="Q297" s="40"/>
      <c r="R297" s="40"/>
      <c r="S297" s="40"/>
      <c r="T297" s="40"/>
      <c r="U297" s="40"/>
    </row>
    <row r="298" spans="1:21" s="154" customFormat="1" ht="17.25" customHeight="1">
      <c r="A298" s="525"/>
      <c r="B298" s="1802" t="s">
        <v>374</v>
      </c>
      <c r="C298" s="1803"/>
      <c r="D298" s="537">
        <v>456.8</v>
      </c>
      <c r="E298" s="538">
        <v>422.5</v>
      </c>
      <c r="F298" s="550">
        <v>390.9</v>
      </c>
      <c r="G298" s="550">
        <v>349.1</v>
      </c>
      <c r="H298" s="550">
        <v>302.89999999999998</v>
      </c>
      <c r="I298" s="538">
        <v>257.5</v>
      </c>
      <c r="J298" s="538">
        <v>220.6</v>
      </c>
      <c r="K298" s="538">
        <v>159.19999999999999</v>
      </c>
      <c r="L298" s="538">
        <v>134.30000000000001</v>
      </c>
      <c r="M298" s="40"/>
      <c r="N298" s="40"/>
      <c r="O298" s="40"/>
      <c r="P298" s="40"/>
      <c r="Q298" s="40"/>
      <c r="R298" s="40"/>
      <c r="S298" s="40"/>
      <c r="T298" s="40"/>
      <c r="U298" s="40"/>
    </row>
    <row r="299" spans="1:21" s="154" customFormat="1" ht="17.25" customHeight="1">
      <c r="A299" s="525"/>
      <c r="B299" s="1802" t="s">
        <v>375</v>
      </c>
      <c r="C299" s="1803"/>
      <c r="D299" s="537">
        <v>110.5</v>
      </c>
      <c r="E299" s="538">
        <v>30.6</v>
      </c>
      <c r="F299" s="550">
        <v>27.4</v>
      </c>
      <c r="G299" s="550">
        <v>25.2</v>
      </c>
      <c r="H299" s="550">
        <v>24.8</v>
      </c>
      <c r="I299" s="538">
        <v>26.1</v>
      </c>
      <c r="J299" s="538">
        <v>28.4</v>
      </c>
      <c r="K299" s="538">
        <v>26</v>
      </c>
      <c r="L299" s="538">
        <v>25.2</v>
      </c>
      <c r="M299" s="40"/>
      <c r="N299" s="40"/>
      <c r="O299" s="40"/>
      <c r="P299" s="40"/>
      <c r="Q299" s="40"/>
      <c r="R299" s="40"/>
      <c r="S299" s="40"/>
      <c r="T299" s="40"/>
      <c r="U299" s="40"/>
    </row>
    <row r="300" spans="1:21" s="154" customFormat="1" ht="17.25" customHeight="1">
      <c r="A300" s="525"/>
      <c r="B300" s="531" t="s">
        <v>376</v>
      </c>
      <c r="C300" s="531"/>
      <c r="D300" s="539">
        <v>61</v>
      </c>
      <c r="E300" s="540">
        <v>60</v>
      </c>
      <c r="F300" s="540">
        <v>60</v>
      </c>
      <c r="G300" s="540">
        <v>60</v>
      </c>
      <c r="H300" s="540">
        <v>62</v>
      </c>
      <c r="I300" s="540">
        <v>63</v>
      </c>
      <c r="J300" s="540">
        <v>63</v>
      </c>
      <c r="K300" s="540">
        <v>61</v>
      </c>
      <c r="L300" s="540">
        <v>63</v>
      </c>
      <c r="M300" s="40"/>
      <c r="N300" s="40"/>
      <c r="O300" s="40"/>
      <c r="P300" s="40"/>
      <c r="Q300" s="40"/>
      <c r="R300" s="40"/>
      <c r="S300" s="40"/>
      <c r="T300" s="40"/>
      <c r="U300" s="40"/>
    </row>
    <row r="301" spans="1:21" s="154" customFormat="1" ht="17.25" customHeight="1">
      <c r="A301" s="525"/>
      <c r="B301" s="1802" t="s">
        <v>377</v>
      </c>
      <c r="C301" s="1803"/>
      <c r="D301" s="537">
        <v>72.7</v>
      </c>
      <c r="E301" s="538">
        <v>73.599999999999994</v>
      </c>
      <c r="F301" s="550">
        <v>71.099999999999994</v>
      </c>
      <c r="G301" s="550">
        <v>72.900000000000006</v>
      </c>
      <c r="H301" s="550">
        <v>73.3</v>
      </c>
      <c r="I301" s="538">
        <v>73.900000000000006</v>
      </c>
      <c r="J301" s="538">
        <v>72.7</v>
      </c>
      <c r="K301" s="538">
        <v>72.7</v>
      </c>
      <c r="L301" s="538">
        <v>72.5</v>
      </c>
      <c r="M301" s="40"/>
      <c r="N301" s="40"/>
      <c r="O301" s="40"/>
      <c r="P301" s="40"/>
      <c r="Q301" s="40"/>
      <c r="R301" s="40"/>
      <c r="S301" s="40"/>
      <c r="T301" s="40"/>
      <c r="U301" s="40"/>
    </row>
    <row r="302" spans="1:21" s="154" customFormat="1" ht="11.1" customHeight="1">
      <c r="A302" s="525"/>
      <c r="B302" s="1782" t="s">
        <v>378</v>
      </c>
      <c r="C302" s="1783"/>
      <c r="D302" s="537">
        <v>40</v>
      </c>
      <c r="E302" s="538">
        <v>39.5</v>
      </c>
      <c r="F302" s="538">
        <v>38.299999999999997</v>
      </c>
      <c r="G302" s="538">
        <v>38.1</v>
      </c>
      <c r="H302" s="538">
        <v>38.4</v>
      </c>
      <c r="I302" s="538">
        <v>39.799999999999997</v>
      </c>
      <c r="J302" s="538">
        <v>39.799999999999997</v>
      </c>
      <c r="K302" s="538">
        <v>39</v>
      </c>
      <c r="L302" s="538">
        <v>38</v>
      </c>
      <c r="M302" s="40"/>
      <c r="N302" s="551"/>
      <c r="O302" s="40"/>
      <c r="P302" s="40"/>
      <c r="Q302" s="40"/>
      <c r="R302" s="40"/>
      <c r="S302" s="40"/>
      <c r="T302" s="40"/>
      <c r="U302" s="40"/>
    </row>
    <row r="303" spans="1:21" s="40" customFormat="1" ht="13.35" customHeight="1">
      <c r="A303" s="525"/>
      <c r="B303" s="534" t="s">
        <v>379</v>
      </c>
      <c r="C303" s="534"/>
      <c r="D303" s="535"/>
      <c r="E303" s="536"/>
      <c r="F303" s="536"/>
      <c r="G303" s="536"/>
      <c r="H303" s="536"/>
      <c r="I303" s="536"/>
      <c r="J303" s="536"/>
      <c r="K303" s="536"/>
      <c r="L303" s="536"/>
    </row>
    <row r="304" spans="1:21" s="40" customFormat="1" ht="11.1" customHeight="1">
      <c r="A304" s="529">
        <v>11</v>
      </c>
      <c r="B304" s="1784" t="s">
        <v>380</v>
      </c>
      <c r="C304" s="1786"/>
      <c r="D304" s="552">
        <v>1542613.0209999999</v>
      </c>
      <c r="E304" s="553">
        <v>1550365.0209999999</v>
      </c>
      <c r="F304" s="554">
        <v>1550365.0209999999</v>
      </c>
      <c r="G304" s="554">
        <v>1550365.0209999999</v>
      </c>
      <c r="H304" s="554">
        <v>1550365.0209999999</v>
      </c>
      <c r="I304" s="553">
        <v>1550365.0209999999</v>
      </c>
      <c r="J304" s="555">
        <v>1550365</v>
      </c>
      <c r="K304" s="555">
        <v>1550365.0209999999</v>
      </c>
      <c r="L304" s="555">
        <v>1550365.0209999999</v>
      </c>
    </row>
    <row r="305" spans="1:15" s="40" customFormat="1" ht="11.1" customHeight="1">
      <c r="A305" s="529">
        <v>12</v>
      </c>
      <c r="B305" s="1784" t="s">
        <v>381</v>
      </c>
      <c r="C305" s="1785"/>
      <c r="D305" s="552">
        <v>1542527.0759999999</v>
      </c>
      <c r="E305" s="553">
        <v>1544952.821</v>
      </c>
      <c r="F305" s="554">
        <v>1550260.7209999999</v>
      </c>
      <c r="G305" s="554">
        <v>1550365.0209999999</v>
      </c>
      <c r="H305" s="554">
        <v>1550363.0209999999</v>
      </c>
      <c r="I305" s="553">
        <v>1550365.0209999999</v>
      </c>
      <c r="J305" s="555">
        <v>1550351</v>
      </c>
      <c r="K305" s="555">
        <v>1550334.0209999999</v>
      </c>
      <c r="L305" s="555">
        <v>1549728.0109999999</v>
      </c>
    </row>
    <row r="306" spans="1:15" s="40" customFormat="1" ht="11.1" customHeight="1">
      <c r="A306" s="529"/>
      <c r="B306" s="1784" t="s">
        <v>382</v>
      </c>
      <c r="C306" s="1785"/>
      <c r="D306" s="552">
        <v>1544090.879</v>
      </c>
      <c r="E306" s="553">
        <v>1547364.0109999999</v>
      </c>
      <c r="F306" s="554">
        <v>1550330.2543333333</v>
      </c>
      <c r="G306" s="554">
        <v>1550274.3543333332</v>
      </c>
      <c r="H306" s="554">
        <v>1550364.3543333332</v>
      </c>
      <c r="I306" s="553">
        <v>1550364.3266666667</v>
      </c>
      <c r="J306" s="555">
        <v>1550360</v>
      </c>
      <c r="K306" s="555">
        <v>1550282.31</v>
      </c>
      <c r="L306" s="555">
        <v>1550152.6843333333</v>
      </c>
    </row>
    <row r="307" spans="1:15" s="40" customFormat="1" ht="11.1" customHeight="1">
      <c r="A307" s="529">
        <v>13</v>
      </c>
      <c r="B307" s="530" t="s">
        <v>383</v>
      </c>
      <c r="C307" s="530"/>
      <c r="D307" s="435">
        <v>5.9251692047404338</v>
      </c>
      <c r="E307" s="436">
        <v>6.5869807845048811</v>
      </c>
      <c r="F307" s="436">
        <v>6.36</v>
      </c>
      <c r="G307" s="436">
        <v>4.87</v>
      </c>
      <c r="H307" s="436">
        <v>5.0199999999999996</v>
      </c>
      <c r="I307" s="436">
        <v>4.7699999999999996</v>
      </c>
      <c r="J307" s="436">
        <v>3.79</v>
      </c>
      <c r="K307" s="436">
        <v>4.2942202105194385</v>
      </c>
      <c r="L307" s="436">
        <v>4.0061392396466289</v>
      </c>
      <c r="O307" s="556"/>
    </row>
    <row r="308" spans="1:15" s="40" customFormat="1" ht="11.1" customHeight="1">
      <c r="A308" s="529">
        <v>14</v>
      </c>
      <c r="B308" s="1782" t="s">
        <v>384</v>
      </c>
      <c r="C308" s="1783"/>
      <c r="D308" s="435">
        <v>5.9129125149798822</v>
      </c>
      <c r="E308" s="436">
        <v>6.6061280399078637</v>
      </c>
      <c r="F308" s="436">
        <v>6.28</v>
      </c>
      <c r="G308" s="436">
        <v>4.8600000000000003</v>
      </c>
      <c r="H308" s="436">
        <v>4.97</v>
      </c>
      <c r="I308" s="436">
        <v>4.74</v>
      </c>
      <c r="J308" s="436">
        <v>3.64</v>
      </c>
      <c r="K308" s="436">
        <v>4.2774298484640267</v>
      </c>
      <c r="L308" s="436">
        <v>4.0254796427630444</v>
      </c>
    </row>
    <row r="309" spans="1:15" s="40" customFormat="1" ht="17.25" customHeight="1">
      <c r="A309" s="525">
        <v>16</v>
      </c>
      <c r="B309" s="1802" t="s">
        <v>385</v>
      </c>
      <c r="C309" s="1803"/>
      <c r="D309" s="435">
        <v>152.43121706417361</v>
      </c>
      <c r="E309" s="436">
        <v>158.59251459347831</v>
      </c>
      <c r="F309" s="436">
        <v>150.63999999999999</v>
      </c>
      <c r="G309" s="436">
        <v>145.97999999999999</v>
      </c>
      <c r="H309" s="436">
        <v>140.43</v>
      </c>
      <c r="I309" s="436">
        <v>143.9</v>
      </c>
      <c r="J309" s="436">
        <v>146.21</v>
      </c>
      <c r="K309" s="436">
        <v>151.55269569246073</v>
      </c>
      <c r="L309" s="436">
        <v>147.34604056920926</v>
      </c>
    </row>
    <row r="310" spans="1:15" s="40" customFormat="1" ht="11.1" customHeight="1">
      <c r="A310" s="525"/>
      <c r="B310" s="530" t="s">
        <v>386</v>
      </c>
      <c r="C310" s="530"/>
      <c r="D310" s="435">
        <v>200.7</v>
      </c>
      <c r="E310" s="436">
        <v>187.35</v>
      </c>
      <c r="F310" s="436">
        <v>194.45</v>
      </c>
      <c r="G310" s="436">
        <v>172.85</v>
      </c>
      <c r="H310" s="436">
        <v>176.55</v>
      </c>
      <c r="I310" s="436">
        <v>200.1</v>
      </c>
      <c r="J310" s="436">
        <v>202</v>
      </c>
      <c r="K310" s="436">
        <v>199.95</v>
      </c>
      <c r="L310" s="436">
        <v>187.6</v>
      </c>
    </row>
    <row r="311" spans="1:15" s="40" customFormat="1" ht="11.1" customHeight="1">
      <c r="A311" s="529">
        <v>17</v>
      </c>
      <c r="B311" s="530" t="s">
        <v>387</v>
      </c>
      <c r="C311" s="530"/>
      <c r="D311" s="435">
        <v>8.4681126000346918</v>
      </c>
      <c r="E311" s="436">
        <v>7.1106173727088837</v>
      </c>
      <c r="F311" s="436">
        <v>7.64</v>
      </c>
      <c r="G311" s="436">
        <v>8.8699999999999992</v>
      </c>
      <c r="H311" s="436">
        <v>8.7899999999999991</v>
      </c>
      <c r="I311" s="436">
        <v>10.49</v>
      </c>
      <c r="J311" s="436">
        <v>13.33</v>
      </c>
      <c r="K311" s="436">
        <v>11.640646624862631</v>
      </c>
      <c r="L311" s="436">
        <v>11.707031931355667</v>
      </c>
    </row>
    <row r="312" spans="1:15" s="40" customFormat="1" ht="11.1" customHeight="1">
      <c r="A312" s="529">
        <v>18</v>
      </c>
      <c r="B312" s="530" t="s">
        <v>388</v>
      </c>
      <c r="C312" s="530"/>
      <c r="D312" s="435">
        <v>1.3166594341072879</v>
      </c>
      <c r="E312" s="436">
        <v>1.1813293993114116</v>
      </c>
      <c r="F312" s="436">
        <v>1.29</v>
      </c>
      <c r="G312" s="436">
        <v>1.18</v>
      </c>
      <c r="H312" s="436">
        <v>1.26</v>
      </c>
      <c r="I312" s="436">
        <v>1.39</v>
      </c>
      <c r="J312" s="436">
        <v>1.38</v>
      </c>
      <c r="K312" s="436">
        <v>1.319343077907039</v>
      </c>
      <c r="L312" s="436">
        <v>1.2731933567762428</v>
      </c>
    </row>
    <row r="313" spans="1:15" s="40" customFormat="1" ht="11.1" customHeight="1">
      <c r="A313" s="529">
        <v>19</v>
      </c>
      <c r="B313" s="557" t="s">
        <v>389</v>
      </c>
      <c r="C313" s="530"/>
      <c r="D313" s="537">
        <v>309.58518415319998</v>
      </c>
      <c r="E313" s="538">
        <v>289.44691101435001</v>
      </c>
      <c r="F313" s="550">
        <v>301.44819719844998</v>
      </c>
      <c r="G313" s="550">
        <v>267.98059387984995</v>
      </c>
      <c r="H313" s="558">
        <v>273.71659135755004</v>
      </c>
      <c r="I313" s="559">
        <v>310.22804070209997</v>
      </c>
      <c r="J313" s="559">
        <v>313.2</v>
      </c>
      <c r="K313" s="559">
        <v>309.98928749894992</v>
      </c>
      <c r="L313" s="559">
        <v>290.72897486359994</v>
      </c>
    </row>
    <row r="314" spans="1:15" s="37" customFormat="1" ht="7.5" customHeight="1">
      <c r="A314" s="331"/>
      <c r="B314" s="560"/>
      <c r="C314" s="560"/>
      <c r="D314" s="561"/>
      <c r="E314" s="561"/>
      <c r="F314" s="561"/>
      <c r="G314" s="561"/>
      <c r="H314" s="561"/>
      <c r="I314" s="561"/>
      <c r="J314" s="562"/>
      <c r="K314" s="562"/>
      <c r="L314" s="562"/>
    </row>
    <row r="315" spans="1:15" s="41" customFormat="1" ht="11.25" customHeight="1">
      <c r="A315" s="1797" t="s">
        <v>390</v>
      </c>
      <c r="B315" s="1797"/>
      <c r="C315" s="1797"/>
      <c r="D315" s="1797"/>
      <c r="E315" s="1797"/>
      <c r="F315" s="1797"/>
      <c r="G315" s="1797"/>
      <c r="H315" s="1797"/>
      <c r="I315" s="1797"/>
      <c r="J315" s="1797"/>
      <c r="K315" s="1797"/>
      <c r="L315" s="1797"/>
    </row>
    <row r="316" spans="1:15" s="41" customFormat="1" ht="11.25" customHeight="1">
      <c r="A316" s="1798" t="s">
        <v>391</v>
      </c>
      <c r="B316" s="1798"/>
      <c r="C316" s="1798"/>
      <c r="D316" s="1798"/>
      <c r="E316" s="1798"/>
      <c r="F316" s="1798"/>
      <c r="G316" s="1798"/>
      <c r="H316" s="1798"/>
      <c r="I316" s="1798"/>
      <c r="J316" s="1798"/>
      <c r="K316" s="1798"/>
      <c r="L316" s="1798"/>
    </row>
    <row r="317" spans="1:15" s="41" customFormat="1" ht="4.5" customHeight="1">
      <c r="A317" s="564"/>
      <c r="B317" s="565"/>
      <c r="C317" s="565"/>
      <c r="D317" s="565"/>
      <c r="E317" s="565"/>
      <c r="F317" s="565"/>
      <c r="G317" s="565"/>
      <c r="H317" s="566"/>
      <c r="I317" s="566"/>
      <c r="J317" s="566"/>
      <c r="K317" s="566"/>
      <c r="L317" s="566"/>
    </row>
    <row r="318" spans="1:15" s="41" customFormat="1" ht="12.75" customHeight="1">
      <c r="A318" s="567" t="s">
        <v>392</v>
      </c>
      <c r="B318" s="567"/>
      <c r="C318" s="567"/>
      <c r="D318" s="564"/>
      <c r="E318" s="564"/>
      <c r="F318" s="564"/>
      <c r="G318" s="564"/>
      <c r="H318" s="564"/>
      <c r="I318" s="564"/>
      <c r="J318" s="566"/>
      <c r="K318" s="566"/>
      <c r="L318" s="566"/>
    </row>
    <row r="319" spans="1:15" s="23" customFormat="1" ht="22.5" customHeight="1">
      <c r="A319" s="332"/>
      <c r="B319" s="408"/>
      <c r="C319" s="408"/>
      <c r="D319" s="408"/>
      <c r="E319" s="408"/>
      <c r="F319" s="408"/>
      <c r="G319" s="408"/>
      <c r="H319" s="408"/>
      <c r="I319" s="408"/>
      <c r="J319" s="408"/>
      <c r="K319" s="408"/>
      <c r="L319" s="408"/>
    </row>
    <row r="320" spans="1:15" s="24" customFormat="1" ht="18.75" customHeight="1">
      <c r="A320" s="409" t="s">
        <v>393</v>
      </c>
      <c r="B320" s="385"/>
      <c r="C320" s="385"/>
      <c r="D320" s="385"/>
      <c r="E320" s="385"/>
      <c r="F320" s="385"/>
      <c r="G320" s="385"/>
      <c r="H320" s="385"/>
      <c r="I320" s="385"/>
      <c r="J320" s="385"/>
      <c r="K320" s="385"/>
      <c r="L320" s="385"/>
    </row>
    <row r="321" spans="1:14" s="27" customFormat="1" ht="12" customHeight="1">
      <c r="A321" s="447"/>
      <c r="B321" s="447"/>
      <c r="C321" s="447"/>
      <c r="D321" s="447"/>
      <c r="E321" s="447"/>
      <c r="F321" s="447"/>
      <c r="G321" s="447"/>
      <c r="H321" s="447"/>
      <c r="I321" s="447"/>
      <c r="J321" s="447"/>
      <c r="K321" s="447"/>
      <c r="L321" s="447"/>
    </row>
    <row r="322" spans="1:14" s="39" customFormat="1" ht="13.5" customHeight="1">
      <c r="A322" s="213" t="s">
        <v>343</v>
      </c>
      <c r="B322" s="522"/>
      <c r="C322" s="522"/>
      <c r="D322" s="522"/>
      <c r="E322" s="522"/>
      <c r="F322" s="522"/>
      <c r="G322" s="568" t="s">
        <v>269</v>
      </c>
      <c r="H322" s="388" t="s">
        <v>270</v>
      </c>
      <c r="I322" s="388" t="s">
        <v>271</v>
      </c>
      <c r="J322" s="388" t="s">
        <v>272</v>
      </c>
      <c r="K322" s="388" t="s">
        <v>273</v>
      </c>
      <c r="L322" s="388" t="s">
        <v>274</v>
      </c>
    </row>
    <row r="323" spans="1:14" s="40" customFormat="1" ht="13.35" customHeight="1">
      <c r="B323" s="524" t="s">
        <v>344</v>
      </c>
      <c r="C323" s="534"/>
      <c r="D323" s="569"/>
      <c r="E323" s="549"/>
      <c r="F323" s="549"/>
      <c r="G323" s="1449"/>
      <c r="H323" s="1450"/>
      <c r="I323" s="1450"/>
      <c r="J323" s="1450"/>
      <c r="K323" s="1450"/>
      <c r="L323" s="1450"/>
    </row>
    <row r="324" spans="1:14" s="40" customFormat="1" ht="17.25" customHeight="1">
      <c r="A324" s="525">
        <v>1</v>
      </c>
      <c r="B324" s="526" t="s">
        <v>345</v>
      </c>
      <c r="C324" s="526"/>
      <c r="D324" s="549"/>
      <c r="E324" s="549"/>
      <c r="F324" s="549"/>
      <c r="G324" s="435">
        <v>1.3873012900678505</v>
      </c>
      <c r="H324" s="436">
        <v>1.209329732948448</v>
      </c>
      <c r="I324" s="436">
        <v>1.17</v>
      </c>
      <c r="J324" s="436">
        <v>1.2709580188159213</v>
      </c>
      <c r="K324" s="436">
        <v>1.3276642511444754</v>
      </c>
      <c r="L324" s="436">
        <v>1.2952460946361011</v>
      </c>
    </row>
    <row r="325" spans="1:14" s="40" customFormat="1" ht="11.1" customHeight="1">
      <c r="A325" s="529">
        <v>1</v>
      </c>
      <c r="B325" s="1784" t="s">
        <v>346</v>
      </c>
      <c r="C325" s="1784"/>
      <c r="D325" s="549"/>
      <c r="E325" s="549"/>
      <c r="F325" s="549"/>
      <c r="G325" s="435">
        <v>1.5018553342328815</v>
      </c>
      <c r="H325" s="436">
        <v>1.465646846909838</v>
      </c>
      <c r="I325" s="436">
        <v>1.94</v>
      </c>
      <c r="J325" s="436">
        <v>2.0443825769725072</v>
      </c>
      <c r="K325" s="436">
        <v>1.8377469174633141</v>
      </c>
      <c r="L325" s="436">
        <v>1.9401311488420538</v>
      </c>
    </row>
    <row r="326" spans="1:14" s="40" customFormat="1" ht="11.1" customHeight="1">
      <c r="A326" s="529">
        <v>1</v>
      </c>
      <c r="B326" s="1784" t="s">
        <v>347</v>
      </c>
      <c r="C326" s="1784"/>
      <c r="D326" s="549"/>
      <c r="E326" s="549"/>
      <c r="F326" s="549"/>
      <c r="G326" s="435">
        <v>1.2384673285953651</v>
      </c>
      <c r="H326" s="436">
        <v>0.87598954036651056</v>
      </c>
      <c r="I326" s="436">
        <v>0.14000000000000001</v>
      </c>
      <c r="J326" s="436">
        <v>0.11934151620931507</v>
      </c>
      <c r="K326" s="436">
        <v>0.50637868231082883</v>
      </c>
      <c r="L326" s="436">
        <v>0.29351620977365911</v>
      </c>
    </row>
    <row r="327" spans="1:14" s="40" customFormat="1" ht="11.1" customHeight="1">
      <c r="A327" s="529">
        <v>2</v>
      </c>
      <c r="B327" s="531" t="s">
        <v>348</v>
      </c>
      <c r="C327" s="531"/>
      <c r="D327" s="549"/>
      <c r="E327" s="549"/>
      <c r="F327" s="549"/>
      <c r="G327" s="435">
        <v>1.7938706907761102</v>
      </c>
      <c r="H327" s="436">
        <v>1.5379698306649674</v>
      </c>
      <c r="I327" s="436">
        <v>1.38</v>
      </c>
      <c r="J327" s="436">
        <v>1.4515161120321098</v>
      </c>
      <c r="K327" s="436">
        <v>1.5677014297608376</v>
      </c>
      <c r="L327" s="436">
        <v>1.5302927163781368</v>
      </c>
    </row>
    <row r="328" spans="1:14" s="40" customFormat="1" ht="11.1" customHeight="1">
      <c r="A328" s="532"/>
      <c r="B328" s="531" t="s">
        <v>349</v>
      </c>
      <c r="C328" s="531"/>
      <c r="D328" s="549"/>
      <c r="E328" s="549"/>
      <c r="F328" s="549"/>
      <c r="G328" s="435">
        <v>3.625</v>
      </c>
      <c r="H328" s="436">
        <v>2.0525000000000002</v>
      </c>
      <c r="I328" s="436">
        <v>0.47</v>
      </c>
      <c r="J328" s="436">
        <v>0.7</v>
      </c>
      <c r="K328" s="436">
        <v>1.55</v>
      </c>
      <c r="L328" s="436">
        <v>1.06</v>
      </c>
    </row>
    <row r="329" spans="1:14" s="40" customFormat="1" ht="11.1" customHeight="1">
      <c r="A329" s="532"/>
      <c r="B329" s="531" t="s">
        <v>350</v>
      </c>
      <c r="C329" s="531"/>
      <c r="D329" s="549"/>
      <c r="E329" s="549"/>
      <c r="F329" s="549"/>
      <c r="G329" s="435">
        <v>4.37</v>
      </c>
      <c r="H329" s="436">
        <v>3.26</v>
      </c>
      <c r="I329" s="436">
        <v>0.95</v>
      </c>
      <c r="J329" s="436">
        <v>0.49</v>
      </c>
      <c r="K329" s="436">
        <v>1.84</v>
      </c>
      <c r="L329" s="436">
        <v>1.27</v>
      </c>
    </row>
    <row r="330" spans="1:14" s="40" customFormat="1" ht="13.35" customHeight="1">
      <c r="A330" s="533"/>
      <c r="B330" s="534" t="s">
        <v>351</v>
      </c>
      <c r="C330" s="534"/>
      <c r="D330" s="569"/>
      <c r="E330" s="549"/>
      <c r="F330" s="549"/>
      <c r="G330" s="535"/>
      <c r="H330" s="536"/>
      <c r="I330" s="536"/>
      <c r="J330" s="536"/>
      <c r="K330" s="536"/>
      <c r="L330" s="536"/>
    </row>
    <row r="331" spans="1:14" s="40" customFormat="1" ht="11.1" customHeight="1">
      <c r="A331" s="529">
        <v>3</v>
      </c>
      <c r="B331" s="530" t="s">
        <v>352</v>
      </c>
      <c r="C331" s="530"/>
      <c r="D331" s="549"/>
      <c r="E331" s="549"/>
      <c r="F331" s="549"/>
      <c r="G331" s="537">
        <v>34.5110281262087</v>
      </c>
      <c r="H331" s="538">
        <v>39</v>
      </c>
      <c r="I331" s="538">
        <v>43</v>
      </c>
      <c r="J331" s="538">
        <v>41.491742200967089</v>
      </c>
      <c r="K331" s="538">
        <v>42.169291055734305</v>
      </c>
      <c r="L331" s="538">
        <v>43.79219841786027</v>
      </c>
    </row>
    <row r="332" spans="1:14" s="40" customFormat="1" ht="11.1" customHeight="1">
      <c r="A332" s="529">
        <v>4</v>
      </c>
      <c r="B332" s="530" t="s">
        <v>353</v>
      </c>
      <c r="C332" s="530"/>
      <c r="D332" s="549"/>
      <c r="E332" s="549"/>
      <c r="F332" s="549"/>
      <c r="G332" s="537">
        <v>16.443552823844158</v>
      </c>
      <c r="H332" s="538">
        <v>14.7</v>
      </c>
      <c r="I332" s="538">
        <v>10.7</v>
      </c>
      <c r="J332" s="538">
        <v>8.4103785878159965</v>
      </c>
      <c r="K332" s="538">
        <v>11.679300318303232</v>
      </c>
      <c r="L332" s="538">
        <v>11.661442834147016</v>
      </c>
    </row>
    <row r="333" spans="1:14" s="40" customFormat="1" ht="11.1" customHeight="1">
      <c r="A333" s="529">
        <v>5</v>
      </c>
      <c r="B333" s="530" t="s">
        <v>354</v>
      </c>
      <c r="C333" s="530"/>
      <c r="D333" s="549"/>
      <c r="E333" s="549"/>
      <c r="F333" s="549"/>
      <c r="G333" s="537">
        <v>16.53956917756754</v>
      </c>
      <c r="H333" s="538">
        <v>13</v>
      </c>
      <c r="I333" s="538">
        <v>9.5</v>
      </c>
      <c r="J333" s="538">
        <v>8.2974675603158694</v>
      </c>
      <c r="K333" s="538">
        <v>9.8990047587012739</v>
      </c>
      <c r="L333" s="538">
        <v>9.5207382649719321</v>
      </c>
    </row>
    <row r="334" spans="1:14" s="40" customFormat="1" ht="11.1" customHeight="1">
      <c r="A334" s="525"/>
      <c r="B334" s="1782" t="s">
        <v>394</v>
      </c>
      <c r="C334" s="1782"/>
      <c r="D334" s="549"/>
      <c r="E334" s="549"/>
      <c r="F334" s="549"/>
      <c r="G334" s="570">
        <v>237196.24654166147</v>
      </c>
      <c r="H334" s="571">
        <v>222431</v>
      </c>
      <c r="I334" s="571">
        <v>228207</v>
      </c>
      <c r="J334" s="571">
        <v>222490.10163187663</v>
      </c>
      <c r="K334" s="571">
        <v>210653.16531176923</v>
      </c>
      <c r="L334" s="571">
        <v>200004.3795936972</v>
      </c>
    </row>
    <row r="335" spans="1:14" s="40" customFormat="1" ht="13.35" customHeight="1">
      <c r="A335" s="525"/>
      <c r="B335" s="534" t="s">
        <v>356</v>
      </c>
      <c r="C335" s="534"/>
      <c r="D335" s="549"/>
      <c r="E335" s="549"/>
      <c r="F335" s="549"/>
      <c r="G335" s="535"/>
      <c r="H335" s="536"/>
      <c r="I335" s="536"/>
      <c r="J335" s="536"/>
      <c r="K335" s="536"/>
      <c r="L335" s="536"/>
    </row>
    <row r="336" spans="1:14" s="40" customFormat="1" ht="11.1" customHeight="1">
      <c r="A336" s="525"/>
      <c r="B336" s="531" t="s">
        <v>357</v>
      </c>
      <c r="C336" s="531"/>
      <c r="D336" s="572"/>
      <c r="E336" s="572"/>
      <c r="F336" s="572"/>
      <c r="G336" s="537">
        <v>18.8876248931908</v>
      </c>
      <c r="H336" s="538">
        <v>18.275796893359175</v>
      </c>
      <c r="I336" s="538">
        <v>19.399999999999999</v>
      </c>
      <c r="J336" s="538">
        <v>18.726701858037824</v>
      </c>
      <c r="K336" s="538">
        <v>18.559982200175913</v>
      </c>
      <c r="L336" s="538">
        <v>17.2</v>
      </c>
      <c r="N336" s="1788"/>
    </row>
    <row r="337" spans="1:14" s="40" customFormat="1" ht="11.1" customHeight="1">
      <c r="A337" s="525"/>
      <c r="B337" s="531" t="s">
        <v>358</v>
      </c>
      <c r="C337" s="531"/>
      <c r="D337" s="572"/>
      <c r="E337" s="572"/>
      <c r="F337" s="572"/>
      <c r="G337" s="537">
        <v>20.419430928206101</v>
      </c>
      <c r="H337" s="538">
        <v>19.627696077529031</v>
      </c>
      <c r="I337" s="538">
        <v>21</v>
      </c>
      <c r="J337" s="538">
        <v>20.130267591546481</v>
      </c>
      <c r="K337" s="538">
        <v>20.848655258899537</v>
      </c>
      <c r="L337" s="538">
        <v>18.5</v>
      </c>
      <c r="N337" s="1788"/>
    </row>
    <row r="338" spans="1:14" s="40" customFormat="1" ht="11.1" customHeight="1">
      <c r="A338" s="525"/>
      <c r="B338" s="531" t="s">
        <v>359</v>
      </c>
      <c r="C338" s="531"/>
      <c r="D338" s="572"/>
      <c r="E338" s="572"/>
      <c r="F338" s="572"/>
      <c r="G338" s="537">
        <v>22.959855604929299</v>
      </c>
      <c r="H338" s="538">
        <v>21.795152028485091</v>
      </c>
      <c r="I338" s="538">
        <v>24</v>
      </c>
      <c r="J338" s="538">
        <v>22.146417838463421</v>
      </c>
      <c r="K338" s="538">
        <v>22.922719129445422</v>
      </c>
      <c r="L338" s="538">
        <v>20.8</v>
      </c>
      <c r="N338" s="1788"/>
    </row>
    <row r="339" spans="1:14" s="40" customFormat="1" ht="11.1" customHeight="1">
      <c r="A339" s="525"/>
      <c r="B339" s="531" t="s">
        <v>360</v>
      </c>
      <c r="C339" s="531"/>
      <c r="D339" s="572"/>
      <c r="E339" s="572"/>
      <c r="F339" s="572"/>
      <c r="G339" s="537">
        <v>6.6210000000000004</v>
      </c>
      <c r="H339" s="538">
        <v>6.8160633066189718</v>
      </c>
      <c r="I339" s="538">
        <v>7.3</v>
      </c>
      <c r="J339" s="538">
        <v>7.0664648044052063</v>
      </c>
      <c r="K339" s="538">
        <v>7.3935784956478621</v>
      </c>
      <c r="L339" s="538"/>
      <c r="N339" s="573"/>
    </row>
    <row r="340" spans="1:14" s="40" customFormat="1" ht="13.35" customHeight="1">
      <c r="A340" s="525"/>
      <c r="B340" s="534" t="s">
        <v>361</v>
      </c>
      <c r="C340" s="534"/>
      <c r="D340" s="549"/>
      <c r="E340" s="549"/>
      <c r="F340" s="549"/>
      <c r="G340" s="542"/>
      <c r="H340" s="543"/>
      <c r="I340" s="543"/>
      <c r="J340" s="543"/>
      <c r="K340" s="543"/>
      <c r="L340" s="543"/>
    </row>
    <row r="341" spans="1:14" s="40" customFormat="1" ht="19.350000000000001" customHeight="1">
      <c r="A341" s="525">
        <v>6</v>
      </c>
      <c r="B341" s="1782" t="s">
        <v>395</v>
      </c>
      <c r="C341" s="1782"/>
      <c r="D341" s="549"/>
      <c r="E341" s="549"/>
      <c r="F341" s="549"/>
      <c r="G341" s="435">
        <v>9.1595522905040951</v>
      </c>
      <c r="H341" s="436">
        <v>9.2771257219262715</v>
      </c>
      <c r="I341" s="436">
        <v>8.3000000000000007</v>
      </c>
      <c r="J341" s="436">
        <v>10.506500841611802</v>
      </c>
      <c r="K341" s="436">
        <v>6.8757669797866043</v>
      </c>
      <c r="L341" s="436">
        <v>7.1359439685827821</v>
      </c>
    </row>
    <row r="342" spans="1:14" s="40" customFormat="1" ht="19.350000000000001" customHeight="1">
      <c r="A342" s="525">
        <v>7</v>
      </c>
      <c r="B342" s="1782" t="s">
        <v>396</v>
      </c>
      <c r="C342" s="1782"/>
      <c r="D342" s="549"/>
      <c r="E342" s="549"/>
      <c r="F342" s="549"/>
      <c r="G342" s="435">
        <v>1.0906974623201071</v>
      </c>
      <c r="H342" s="436">
        <v>1.2521156771960067</v>
      </c>
      <c r="I342" s="436">
        <v>1.55</v>
      </c>
      <c r="J342" s="436">
        <v>1.5504623357240317</v>
      </c>
      <c r="K342" s="436">
        <v>1.1333926770874903</v>
      </c>
      <c r="L342" s="436">
        <v>1.5050638805814245</v>
      </c>
    </row>
    <row r="343" spans="1:14" s="40" customFormat="1" ht="19.350000000000001" customHeight="1">
      <c r="A343" s="525">
        <v>8</v>
      </c>
      <c r="B343" s="1782" t="s">
        <v>397</v>
      </c>
      <c r="C343" s="1782"/>
      <c r="D343" s="549"/>
      <c r="E343" s="549"/>
      <c r="F343" s="549"/>
      <c r="G343" s="435">
        <v>-8.1684381034108688E-2</v>
      </c>
      <c r="H343" s="436">
        <v>1.4911521956139758E-2</v>
      </c>
      <c r="I343" s="436">
        <v>0.05</v>
      </c>
      <c r="J343" s="436">
        <v>-0.60220558326735851</v>
      </c>
      <c r="K343" s="436">
        <v>-0.13807661723391379</v>
      </c>
      <c r="L343" s="436">
        <v>9.3221963371786926E-3</v>
      </c>
    </row>
    <row r="344" spans="1:14" s="40" customFormat="1" ht="13.35" customHeight="1">
      <c r="A344" s="525"/>
      <c r="B344" s="534" t="s">
        <v>365</v>
      </c>
      <c r="C344" s="534"/>
      <c r="D344" s="549"/>
      <c r="E344" s="549"/>
      <c r="F344" s="549"/>
      <c r="G344" s="535"/>
      <c r="H344" s="536"/>
      <c r="I344" s="536"/>
      <c r="J344" s="536"/>
      <c r="K344" s="536"/>
      <c r="L344" s="536"/>
    </row>
    <row r="345" spans="1:14" s="40" customFormat="1" ht="17.25" customHeight="1">
      <c r="A345" s="525"/>
      <c r="B345" s="1802" t="s">
        <v>366</v>
      </c>
      <c r="C345" s="1802"/>
      <c r="D345" s="549"/>
      <c r="E345" s="549"/>
      <c r="F345" s="549"/>
      <c r="G345" s="537">
        <v>74.948707601635078</v>
      </c>
      <c r="H345" s="538">
        <v>75.099999999999994</v>
      </c>
      <c r="I345" s="538">
        <v>75.8</v>
      </c>
      <c r="J345" s="538">
        <v>67.327654799213647</v>
      </c>
      <c r="K345" s="538">
        <v>57.543818751437726</v>
      </c>
      <c r="L345" s="538">
        <v>57.4057805877124</v>
      </c>
    </row>
    <row r="346" spans="1:14" s="40" customFormat="1" ht="13.35" customHeight="1">
      <c r="A346" s="525"/>
      <c r="B346" s="546" t="s">
        <v>367</v>
      </c>
      <c r="C346" s="546"/>
      <c r="D346" s="549"/>
      <c r="E346" s="549"/>
      <c r="F346" s="549"/>
      <c r="G346" s="535"/>
      <c r="H346" s="536"/>
      <c r="I346" s="536"/>
      <c r="J346" s="536"/>
      <c r="K346" s="536"/>
      <c r="L346" s="536"/>
    </row>
    <row r="347" spans="1:14" s="40" customFormat="1" ht="17.25" customHeight="1">
      <c r="A347" s="525">
        <v>9</v>
      </c>
      <c r="B347" s="526" t="s">
        <v>368</v>
      </c>
      <c r="C347" s="526"/>
      <c r="D347" s="549"/>
      <c r="E347" s="549"/>
      <c r="F347" s="549"/>
      <c r="G347" s="570">
        <v>704.61630136899998</v>
      </c>
      <c r="H347" s="571">
        <v>820</v>
      </c>
      <c r="I347" s="571">
        <v>882</v>
      </c>
      <c r="J347" s="571">
        <v>761.37422225897478</v>
      </c>
      <c r="K347" s="571">
        <v>689.18020936826986</v>
      </c>
      <c r="L347" s="571">
        <v>597.36645341365988</v>
      </c>
    </row>
    <row r="348" spans="1:14" s="40" customFormat="1" ht="11.1" customHeight="1">
      <c r="A348" s="529">
        <v>10</v>
      </c>
      <c r="B348" s="1784" t="s">
        <v>369</v>
      </c>
      <c r="C348" s="1784"/>
      <c r="D348" s="549"/>
      <c r="E348" s="549"/>
      <c r="F348" s="549"/>
      <c r="G348" s="570">
        <v>4111.1793113352196</v>
      </c>
      <c r="H348" s="571">
        <v>3727</v>
      </c>
      <c r="I348" s="571">
        <v>3463</v>
      </c>
      <c r="J348" s="571">
        <v>3363.1657208677848</v>
      </c>
      <c r="K348" s="571">
        <v>3176.6548035334604</v>
      </c>
      <c r="L348" s="571">
        <v>2950.7480981460999</v>
      </c>
    </row>
    <row r="349" spans="1:14" s="40" customFormat="1" ht="11.1" customHeight="1">
      <c r="A349" s="525"/>
      <c r="B349" s="530" t="s">
        <v>370</v>
      </c>
      <c r="C349" s="530"/>
      <c r="D349" s="549"/>
      <c r="E349" s="549"/>
      <c r="F349" s="549"/>
      <c r="G349" s="570">
        <v>3696.6931160915901</v>
      </c>
      <c r="H349" s="571">
        <v>3502</v>
      </c>
      <c r="I349" s="571">
        <v>3404</v>
      </c>
      <c r="J349" s="571">
        <v>3230.3537265482705</v>
      </c>
      <c r="K349" s="571">
        <v>2906.7488048097302</v>
      </c>
      <c r="L349" s="571">
        <v>2771.9309184581498</v>
      </c>
    </row>
    <row r="350" spans="1:14" s="40" customFormat="1" ht="13.35" customHeight="1">
      <c r="A350" s="525"/>
      <c r="B350" s="534" t="s">
        <v>371</v>
      </c>
      <c r="C350" s="534"/>
      <c r="D350" s="549"/>
      <c r="E350" s="549"/>
      <c r="F350" s="549"/>
      <c r="G350" s="574"/>
      <c r="H350" s="575"/>
      <c r="I350" s="575"/>
      <c r="J350" s="575"/>
      <c r="K350" s="575"/>
      <c r="L350" s="575"/>
    </row>
    <row r="351" spans="1:14" s="40" customFormat="1" ht="11.1" customHeight="1">
      <c r="A351" s="525"/>
      <c r="B351" s="549" t="s">
        <v>372</v>
      </c>
      <c r="C351" s="549"/>
      <c r="D351" s="549"/>
      <c r="E351" s="549"/>
      <c r="F351" s="549"/>
      <c r="G351" s="570">
        <v>10434</v>
      </c>
      <c r="H351" s="571">
        <v>10351</v>
      </c>
      <c r="I351" s="571">
        <v>9410</v>
      </c>
      <c r="J351" s="571">
        <v>9050.455366666667</v>
      </c>
      <c r="K351" s="571">
        <v>9019.6843878947384</v>
      </c>
      <c r="L351" s="571">
        <v>9225</v>
      </c>
    </row>
    <row r="352" spans="1:14" s="154" customFormat="1" ht="13.35" customHeight="1">
      <c r="A352" s="525"/>
      <c r="B352" s="534" t="s">
        <v>373</v>
      </c>
      <c r="C352" s="534"/>
      <c r="D352" s="549"/>
      <c r="E352" s="549"/>
      <c r="F352" s="549"/>
      <c r="G352" s="574"/>
      <c r="H352" s="575"/>
      <c r="I352" s="575"/>
      <c r="J352" s="575"/>
      <c r="K352" s="575"/>
      <c r="L352" s="575"/>
      <c r="M352" s="40"/>
      <c r="N352" s="40"/>
    </row>
    <row r="353" spans="1:21" s="154" customFormat="1" ht="17.25" customHeight="1">
      <c r="A353" s="525"/>
      <c r="B353" s="1802" t="s">
        <v>398</v>
      </c>
      <c r="C353" s="1802"/>
      <c r="D353" s="549"/>
      <c r="E353" s="549"/>
      <c r="F353" s="549"/>
      <c r="G353" s="576">
        <v>456.8</v>
      </c>
      <c r="H353" s="577">
        <v>390.9</v>
      </c>
      <c r="I353" s="577">
        <v>220.6</v>
      </c>
      <c r="J353" s="577">
        <v>74.400000000000006</v>
      </c>
      <c r="K353" s="538"/>
      <c r="L353" s="538"/>
      <c r="M353" s="40"/>
      <c r="N353" s="40"/>
    </row>
    <row r="354" spans="1:21" s="154" customFormat="1" ht="17.25" customHeight="1">
      <c r="A354" s="525"/>
      <c r="B354" s="526" t="s">
        <v>375</v>
      </c>
      <c r="C354" s="526"/>
      <c r="D354" s="549"/>
      <c r="E354" s="549"/>
      <c r="F354" s="549"/>
      <c r="G354" s="576">
        <v>110.5</v>
      </c>
      <c r="H354" s="577">
        <v>27.4</v>
      </c>
      <c r="I354" s="577">
        <v>28.4</v>
      </c>
      <c r="J354" s="577">
        <v>19.100000000000001</v>
      </c>
      <c r="K354" s="538"/>
      <c r="L354" s="538"/>
      <c r="M354" s="40"/>
      <c r="N354" s="40"/>
    </row>
    <row r="355" spans="1:21" s="154" customFormat="1" ht="17.25" customHeight="1">
      <c r="A355" s="525"/>
      <c r="B355" s="578" t="s">
        <v>376</v>
      </c>
      <c r="C355" s="578"/>
      <c r="D355" s="549"/>
      <c r="E355" s="549"/>
      <c r="F355" s="549"/>
      <c r="G355" s="570">
        <v>61</v>
      </c>
      <c r="H355" s="540">
        <v>60</v>
      </c>
      <c r="I355" s="540">
        <v>63</v>
      </c>
      <c r="J355" s="540"/>
      <c r="K355" s="540"/>
      <c r="L355" s="540"/>
      <c r="M355" s="40"/>
      <c r="N355" s="40"/>
      <c r="O355" s="40"/>
      <c r="P355" s="40"/>
      <c r="Q355" s="40"/>
      <c r="R355" s="40"/>
      <c r="S355" s="40"/>
      <c r="T355" s="40"/>
      <c r="U355" s="40"/>
    </row>
    <row r="356" spans="1:21" s="154" customFormat="1" ht="17.25" customHeight="1">
      <c r="A356" s="525"/>
      <c r="B356" s="526" t="s">
        <v>377</v>
      </c>
      <c r="C356" s="526"/>
      <c r="D356" s="549"/>
      <c r="E356" s="549"/>
      <c r="F356" s="549"/>
      <c r="G356" s="537">
        <v>73.2</v>
      </c>
      <c r="H356" s="550">
        <v>72.8</v>
      </c>
      <c r="I356" s="550">
        <v>73.3</v>
      </c>
      <c r="J356" s="538">
        <v>73.599999999999994</v>
      </c>
      <c r="K356" s="538">
        <v>72.8</v>
      </c>
      <c r="L356" s="538">
        <v>74.7</v>
      </c>
      <c r="M356" s="40"/>
      <c r="N356" s="40"/>
      <c r="O356" s="40"/>
      <c r="P356" s="40"/>
      <c r="Q356" s="40"/>
      <c r="R356" s="40"/>
      <c r="S356" s="40"/>
      <c r="T356" s="40"/>
      <c r="U356" s="40"/>
    </row>
    <row r="357" spans="1:21" s="154" customFormat="1" ht="11.1" customHeight="1">
      <c r="A357" s="525"/>
      <c r="B357" s="1782" t="s">
        <v>378</v>
      </c>
      <c r="C357" s="1782"/>
      <c r="D357" s="549"/>
      <c r="E357" s="549"/>
      <c r="F357" s="549"/>
      <c r="G357" s="537">
        <v>40</v>
      </c>
      <c r="H357" s="538">
        <v>38.299999999999997</v>
      </c>
      <c r="I357" s="538">
        <v>39.799999999999997</v>
      </c>
      <c r="J357" s="538">
        <v>39.5</v>
      </c>
      <c r="K357" s="538">
        <v>38</v>
      </c>
      <c r="L357" s="538">
        <v>38.1</v>
      </c>
      <c r="M357" s="40"/>
      <c r="N357" s="551"/>
      <c r="O357" s="40"/>
      <c r="P357" s="40"/>
      <c r="Q357" s="40"/>
      <c r="R357" s="40"/>
      <c r="S357" s="40"/>
      <c r="T357" s="40"/>
      <c r="U357" s="40"/>
    </row>
    <row r="358" spans="1:21" s="40" customFormat="1" ht="13.35" customHeight="1">
      <c r="A358" s="525"/>
      <c r="B358" s="534" t="s">
        <v>379</v>
      </c>
      <c r="C358" s="534"/>
      <c r="D358" s="549"/>
      <c r="E358" s="549"/>
      <c r="F358" s="549"/>
      <c r="G358" s="574"/>
      <c r="H358" s="575"/>
      <c r="I358" s="575"/>
      <c r="J358" s="575"/>
      <c r="K358" s="575"/>
      <c r="L358" s="575"/>
    </row>
    <row r="359" spans="1:21" s="40" customFormat="1" ht="11.1" customHeight="1">
      <c r="A359" s="529">
        <v>11</v>
      </c>
      <c r="B359" s="1784" t="s">
        <v>399</v>
      </c>
      <c r="C359" s="1784"/>
      <c r="D359" s="1784"/>
      <c r="E359" s="549"/>
      <c r="F359" s="549"/>
      <c r="G359" s="579">
        <v>1542613.0209999999</v>
      </c>
      <c r="H359" s="580">
        <v>1550365.0209999999</v>
      </c>
      <c r="I359" s="580">
        <v>1550365</v>
      </c>
      <c r="J359" s="580">
        <v>1550365.0209999999</v>
      </c>
      <c r="K359" s="580">
        <v>1580301.385</v>
      </c>
      <c r="L359" s="580">
        <v>1604366.888</v>
      </c>
    </row>
    <row r="360" spans="1:21" s="40" customFormat="1" ht="11.1" customHeight="1">
      <c r="A360" s="529">
        <v>12</v>
      </c>
      <c r="B360" s="1784" t="s">
        <v>400</v>
      </c>
      <c r="C360" s="1784"/>
      <c r="D360" s="549"/>
      <c r="E360" s="549"/>
      <c r="F360" s="549"/>
      <c r="G360" s="579">
        <v>1542527.0759999999</v>
      </c>
      <c r="H360" s="580">
        <v>1550260.7209999999</v>
      </c>
      <c r="I360" s="580">
        <v>1550351</v>
      </c>
      <c r="J360" s="580">
        <v>1550365.0209999999</v>
      </c>
      <c r="K360" s="580">
        <v>1570586.385</v>
      </c>
      <c r="L360" s="580">
        <v>1594351.888</v>
      </c>
    </row>
    <row r="361" spans="1:21" s="40" customFormat="1" ht="11.1" customHeight="1">
      <c r="A361" s="529"/>
      <c r="B361" s="530" t="s">
        <v>401</v>
      </c>
      <c r="C361" s="530"/>
      <c r="D361" s="549"/>
      <c r="E361" s="549"/>
      <c r="F361" s="549"/>
      <c r="G361" s="579">
        <v>1545727.4450000001</v>
      </c>
      <c r="H361" s="580">
        <v>1550333.496</v>
      </c>
      <c r="I361" s="580">
        <v>1550290</v>
      </c>
      <c r="J361" s="580">
        <v>1554539.9591998982</v>
      </c>
      <c r="K361" s="580">
        <v>1582999</v>
      </c>
      <c r="L361" s="580">
        <v>1601840.9002500002</v>
      </c>
    </row>
    <row r="362" spans="1:21" s="40" customFormat="1" ht="11.1" customHeight="1">
      <c r="A362" s="529">
        <v>13</v>
      </c>
      <c r="B362" s="530" t="s">
        <v>383</v>
      </c>
      <c r="C362" s="530"/>
      <c r="D362" s="549"/>
      <c r="E362" s="549"/>
      <c r="F362" s="549"/>
      <c r="G362" s="435">
        <v>12.512850693844541</v>
      </c>
      <c r="H362" s="436">
        <v>21.02</v>
      </c>
      <c r="I362" s="436">
        <v>15.74</v>
      </c>
      <c r="J362" s="436">
        <v>12.037168782260421</v>
      </c>
      <c r="K362" s="436">
        <v>15.541902304911941</v>
      </c>
      <c r="L362" s="436">
        <v>14.560370126939137</v>
      </c>
    </row>
    <row r="363" spans="1:21" s="40" customFormat="1" ht="11.1" customHeight="1">
      <c r="A363" s="529">
        <v>14</v>
      </c>
      <c r="B363" s="1782" t="s">
        <v>384</v>
      </c>
      <c r="C363" s="1782"/>
      <c r="D363" s="549"/>
      <c r="E363" s="549"/>
      <c r="F363" s="549"/>
      <c r="G363" s="435">
        <v>12.519774508963836</v>
      </c>
      <c r="H363" s="436">
        <v>20.85</v>
      </c>
      <c r="I363" s="436">
        <v>15.65</v>
      </c>
      <c r="J363" s="436">
        <v>11.89473164891136</v>
      </c>
      <c r="K363" s="436">
        <v>15.572953587207255</v>
      </c>
      <c r="L363" s="436">
        <v>14.687486353459306</v>
      </c>
    </row>
    <row r="364" spans="1:21" s="40" customFormat="1" ht="11.1" customHeight="1">
      <c r="A364" s="581"/>
      <c r="B364" s="530" t="s">
        <v>402</v>
      </c>
      <c r="C364" s="530"/>
      <c r="D364" s="549"/>
      <c r="E364" s="549"/>
      <c r="F364" s="549"/>
      <c r="G364" s="435">
        <v>0</v>
      </c>
      <c r="H364" s="436">
        <v>12.5</v>
      </c>
      <c r="I364" s="436">
        <v>9.75</v>
      </c>
      <c r="J364" s="436">
        <v>9</v>
      </c>
      <c r="K364" s="436">
        <v>8.4</v>
      </c>
      <c r="L364" s="436">
        <v>8.25</v>
      </c>
    </row>
    <row r="365" spans="1:21" s="40" customFormat="1" ht="11.1" customHeight="1">
      <c r="A365" s="529">
        <v>15</v>
      </c>
      <c r="B365" s="530" t="s">
        <v>403</v>
      </c>
      <c r="C365" s="530"/>
      <c r="D365" s="549"/>
      <c r="E365" s="549"/>
      <c r="F365" s="549"/>
      <c r="G365" s="576">
        <v>10.283659214433399</v>
      </c>
      <c r="H365" s="577">
        <v>1.238824638031133</v>
      </c>
      <c r="I365" s="577">
        <v>31.8</v>
      </c>
      <c r="J365" s="577">
        <v>2.4390243902439024</v>
      </c>
      <c r="K365" s="538">
        <v>25.225481236266056</v>
      </c>
      <c r="L365" s="538">
        <v>-4.7025632824449364</v>
      </c>
    </row>
    <row r="366" spans="1:21" s="40" customFormat="1" ht="11.1" customHeight="1">
      <c r="A366" s="581"/>
      <c r="B366" s="530" t="s">
        <v>404</v>
      </c>
      <c r="C366" s="530"/>
      <c r="D366" s="549"/>
      <c r="E366" s="549"/>
      <c r="F366" s="549"/>
      <c r="G366" s="435">
        <v>0</v>
      </c>
      <c r="H366" s="436">
        <v>6.4283877603497048</v>
      </c>
      <c r="I366" s="436">
        <v>4.83</v>
      </c>
      <c r="J366" s="436">
        <v>5.3571428571428568</v>
      </c>
      <c r="K366" s="436">
        <v>5.1219512195121952</v>
      </c>
      <c r="L366" s="436">
        <v>5.9717698154180239</v>
      </c>
    </row>
    <row r="367" spans="1:21" s="40" customFormat="1" ht="17.25" customHeight="1">
      <c r="A367" s="525">
        <v>16</v>
      </c>
      <c r="B367" s="526" t="s">
        <v>385</v>
      </c>
      <c r="C367" s="526"/>
      <c r="D367" s="549"/>
      <c r="E367" s="549"/>
      <c r="F367" s="549"/>
      <c r="G367" s="435">
        <v>152.43121706417361</v>
      </c>
      <c r="H367" s="436">
        <v>150.63999999999999</v>
      </c>
      <c r="I367" s="436">
        <v>146.21</v>
      </c>
      <c r="J367" s="436">
        <v>148.2974118517977</v>
      </c>
      <c r="K367" s="436">
        <v>137.19824465176362</v>
      </c>
      <c r="L367" s="436">
        <v>130.31770449544447</v>
      </c>
    </row>
    <row r="368" spans="1:21" s="40" customFormat="1" ht="11.1" customHeight="1">
      <c r="A368" s="525"/>
      <c r="B368" s="530" t="s">
        <v>386</v>
      </c>
      <c r="C368" s="530"/>
      <c r="D368" s="549"/>
      <c r="E368" s="549"/>
      <c r="F368" s="549"/>
      <c r="G368" s="435">
        <v>200.7</v>
      </c>
      <c r="H368" s="436">
        <v>194.45</v>
      </c>
      <c r="I368" s="436">
        <v>202</v>
      </c>
      <c r="J368" s="436">
        <v>168</v>
      </c>
      <c r="K368" s="436">
        <v>164</v>
      </c>
      <c r="L368" s="436">
        <v>138.15</v>
      </c>
    </row>
    <row r="369" spans="1:14" s="40" customFormat="1" ht="11.1" customHeight="1">
      <c r="A369" s="529">
        <v>17</v>
      </c>
      <c r="B369" s="530" t="s">
        <v>387</v>
      </c>
      <c r="C369" s="530"/>
      <c r="D369" s="549"/>
      <c r="E369" s="549"/>
      <c r="F369" s="549"/>
      <c r="G369" s="435">
        <v>8.0197552464495772</v>
      </c>
      <c r="H369" s="436">
        <v>9.25</v>
      </c>
      <c r="I369" s="436">
        <v>12.91</v>
      </c>
      <c r="J369" s="436">
        <v>14.123899971747226</v>
      </c>
      <c r="K369" s="436">
        <v>10.531078711665936</v>
      </c>
      <c r="L369" s="436">
        <v>9.4059661861378956</v>
      </c>
    </row>
    <row r="370" spans="1:14" s="40" customFormat="1" ht="11.1" customHeight="1">
      <c r="A370" s="529">
        <v>18</v>
      </c>
      <c r="B370" s="530" t="s">
        <v>388</v>
      </c>
      <c r="C370" s="530"/>
      <c r="D370" s="549"/>
      <c r="E370" s="549"/>
      <c r="F370" s="549"/>
      <c r="G370" s="435">
        <v>1.3166594341072879</v>
      </c>
      <c r="H370" s="436">
        <v>1.29</v>
      </c>
      <c r="I370" s="436">
        <v>1.38</v>
      </c>
      <c r="J370" s="436">
        <v>1.1328586109641094</v>
      </c>
      <c r="K370" s="436">
        <v>1.1953505703827667</v>
      </c>
      <c r="L370" s="436">
        <v>1.0601015459478824</v>
      </c>
    </row>
    <row r="371" spans="1:14" s="40" customFormat="1" ht="11.1" customHeight="1">
      <c r="A371" s="582">
        <v>19</v>
      </c>
      <c r="B371" s="557" t="s">
        <v>389</v>
      </c>
      <c r="C371" s="557"/>
      <c r="D371" s="583"/>
      <c r="E371" s="583"/>
      <c r="F371" s="583"/>
      <c r="G371" s="584">
        <v>309.58518415319998</v>
      </c>
      <c r="H371" s="559">
        <v>301.44819719844998</v>
      </c>
      <c r="I371" s="559">
        <v>313.2</v>
      </c>
      <c r="J371" s="559">
        <v>260.46132352799998</v>
      </c>
      <c r="K371" s="559">
        <v>257.57616714</v>
      </c>
      <c r="L371" s="559">
        <v>220.25971332720002</v>
      </c>
    </row>
    <row r="372" spans="1:14" s="41" customFormat="1" ht="7.5" customHeight="1">
      <c r="A372" s="407"/>
      <c r="B372" s="407"/>
      <c r="C372" s="407"/>
      <c r="D372" s="407"/>
      <c r="E372" s="407"/>
      <c r="F372" s="407"/>
      <c r="G372" s="407"/>
      <c r="H372" s="407"/>
      <c r="I372" s="407"/>
      <c r="J372" s="407"/>
      <c r="K372" s="407"/>
      <c r="L372" s="407"/>
    </row>
    <row r="373" spans="1:14" s="41" customFormat="1" ht="11.25" customHeight="1">
      <c r="A373" s="1797" t="s">
        <v>390</v>
      </c>
      <c r="B373" s="1797"/>
      <c r="C373" s="1797"/>
      <c r="D373" s="1797"/>
      <c r="E373" s="1797"/>
      <c r="F373" s="1797"/>
      <c r="G373" s="1797"/>
      <c r="H373" s="1797"/>
      <c r="I373" s="1797"/>
      <c r="J373" s="1797"/>
      <c r="K373" s="1797"/>
      <c r="L373" s="1797"/>
    </row>
    <row r="374" spans="1:14" s="41" customFormat="1" ht="11.25" customHeight="1">
      <c r="A374" s="1797" t="s">
        <v>405</v>
      </c>
      <c r="B374" s="1797"/>
      <c r="C374" s="1797"/>
      <c r="D374" s="1797"/>
      <c r="E374" s="1797"/>
      <c r="F374" s="1797"/>
      <c r="G374" s="1797"/>
      <c r="H374" s="1797"/>
      <c r="I374" s="1797"/>
      <c r="J374" s="1797"/>
      <c r="K374" s="1797"/>
      <c r="L374" s="1797"/>
      <c r="M374" s="1421"/>
      <c r="N374" s="1421"/>
    </row>
    <row r="375" spans="1:14" s="158" customFormat="1" ht="11.25" customHeight="1">
      <c r="A375" s="1798" t="s">
        <v>406</v>
      </c>
      <c r="B375" s="1799"/>
      <c r="C375" s="1799"/>
      <c r="D375" s="1799"/>
      <c r="E375" s="1799"/>
      <c r="F375" s="1799"/>
      <c r="G375" s="1799"/>
      <c r="H375" s="1799"/>
      <c r="I375" s="1799"/>
      <c r="J375" s="1799"/>
      <c r="K375" s="1799"/>
      <c r="L375" s="1799"/>
      <c r="M375" s="41"/>
      <c r="N375" s="41"/>
    </row>
    <row r="376" spans="1:14" s="41" customFormat="1" ht="4.5" customHeight="1">
      <c r="A376" s="563"/>
      <c r="B376" s="563"/>
      <c r="C376" s="563"/>
      <c r="D376" s="563"/>
      <c r="E376" s="563"/>
      <c r="F376" s="563"/>
      <c r="G376" s="563"/>
      <c r="H376" s="563"/>
      <c r="I376" s="563"/>
      <c r="J376" s="563"/>
      <c r="K376" s="563"/>
      <c r="L376" s="563"/>
    </row>
    <row r="377" spans="1:14" s="41" customFormat="1" ht="12.75" customHeight="1">
      <c r="A377" s="567" t="s">
        <v>392</v>
      </c>
      <c r="B377" s="567"/>
      <c r="C377" s="567"/>
      <c r="D377" s="564"/>
      <c r="E377" s="564"/>
      <c r="F377" s="564"/>
      <c r="G377" s="564"/>
      <c r="H377" s="564"/>
      <c r="I377" s="564"/>
      <c r="J377" s="566"/>
      <c r="K377" s="566"/>
      <c r="L377" s="566"/>
    </row>
    <row r="378" spans="1:14" s="23" customFormat="1" ht="22.5" customHeight="1">
      <c r="A378" s="332"/>
      <c r="B378" s="408"/>
      <c r="C378" s="408"/>
      <c r="D378" s="408"/>
      <c r="E378" s="408"/>
      <c r="F378" s="408"/>
      <c r="G378" s="408"/>
      <c r="H378" s="408"/>
      <c r="I378" s="408"/>
      <c r="J378" s="408"/>
      <c r="K378" s="408"/>
      <c r="L378" s="408"/>
    </row>
    <row r="379" spans="1:14" s="24" customFormat="1" ht="18.75" customHeight="1">
      <c r="A379" s="409" t="s">
        <v>407</v>
      </c>
      <c r="B379" s="385"/>
      <c r="C379" s="385"/>
      <c r="D379" s="385"/>
      <c r="E379" s="385"/>
      <c r="F379" s="385"/>
      <c r="G379" s="385"/>
      <c r="H379" s="385"/>
      <c r="I379" s="385"/>
      <c r="J379" s="385"/>
      <c r="K379" s="385"/>
      <c r="L379" s="385"/>
    </row>
    <row r="380" spans="1:14" s="25" customFormat="1" ht="12" customHeight="1">
      <c r="A380" s="386"/>
      <c r="B380" s="386"/>
      <c r="C380" s="386"/>
      <c r="D380" s="386"/>
      <c r="E380" s="386"/>
      <c r="F380" s="386"/>
      <c r="G380" s="386"/>
      <c r="H380" s="386"/>
      <c r="I380" s="386"/>
      <c r="J380" s="386"/>
      <c r="K380" s="386"/>
      <c r="L380" s="386"/>
    </row>
    <row r="381" spans="1:14" s="42" customFormat="1" ht="27" customHeight="1">
      <c r="A381" s="1451">
        <v>1</v>
      </c>
      <c r="B381" s="1800" t="s">
        <v>408</v>
      </c>
      <c r="C381" s="1801"/>
      <c r="D381" s="1801"/>
      <c r="E381" s="1801"/>
      <c r="F381" s="1801"/>
      <c r="G381" s="1801"/>
      <c r="H381" s="1801"/>
      <c r="I381" s="1801"/>
      <c r="J381" s="1801"/>
      <c r="K381" s="1801"/>
      <c r="L381" s="1801"/>
    </row>
    <row r="382" spans="1:14" s="42" customFormat="1" ht="27" customHeight="1">
      <c r="A382" s="1451">
        <v>2</v>
      </c>
      <c r="B382" s="1795" t="s">
        <v>409</v>
      </c>
      <c r="C382" s="1796"/>
      <c r="D382" s="1796"/>
      <c r="E382" s="1796"/>
      <c r="F382" s="1796"/>
      <c r="G382" s="1796"/>
      <c r="H382" s="1796"/>
      <c r="I382" s="1796"/>
      <c r="J382" s="1796"/>
      <c r="K382" s="1796"/>
      <c r="L382" s="1796"/>
    </row>
    <row r="383" spans="1:14" s="42" customFormat="1" ht="27" customHeight="1">
      <c r="A383" s="1451">
        <v>3</v>
      </c>
      <c r="B383" s="1800" t="s">
        <v>410</v>
      </c>
      <c r="C383" s="1801"/>
      <c r="D383" s="1801"/>
      <c r="E383" s="1801"/>
      <c r="F383" s="1801"/>
      <c r="G383" s="1801"/>
      <c r="H383" s="1801"/>
      <c r="I383" s="1801"/>
      <c r="J383" s="1801"/>
      <c r="K383" s="1801"/>
      <c r="L383" s="1801"/>
      <c r="M383" s="1706"/>
    </row>
    <row r="384" spans="1:14" s="42" customFormat="1" ht="27" customHeight="1">
      <c r="A384" s="1451">
        <v>4</v>
      </c>
      <c r="B384" s="1800" t="s">
        <v>411</v>
      </c>
      <c r="C384" s="1801"/>
      <c r="D384" s="1801"/>
      <c r="E384" s="1801"/>
      <c r="F384" s="1801"/>
      <c r="G384" s="1801"/>
      <c r="H384" s="1801"/>
      <c r="I384" s="1801"/>
      <c r="J384" s="1801"/>
      <c r="K384" s="1801"/>
      <c r="L384" s="1801"/>
    </row>
    <row r="385" spans="1:14" s="42" customFormat="1" ht="36.75" customHeight="1">
      <c r="A385" s="1451">
        <v>5</v>
      </c>
      <c r="B385" s="1800" t="s">
        <v>412</v>
      </c>
      <c r="C385" s="1801"/>
      <c r="D385" s="1801"/>
      <c r="E385" s="1801"/>
      <c r="F385" s="1801"/>
      <c r="G385" s="1801"/>
      <c r="H385" s="1801"/>
      <c r="I385" s="1801"/>
      <c r="J385" s="1801"/>
      <c r="K385" s="1801"/>
      <c r="L385" s="1801"/>
    </row>
    <row r="386" spans="1:14" s="42" customFormat="1" ht="27" customHeight="1">
      <c r="A386" s="1451">
        <v>6</v>
      </c>
      <c r="B386" s="1800" t="s">
        <v>413</v>
      </c>
      <c r="C386" s="1801"/>
      <c r="D386" s="1801"/>
      <c r="E386" s="1801"/>
      <c r="F386" s="1801"/>
      <c r="G386" s="1801"/>
      <c r="H386" s="1801"/>
      <c r="I386" s="1801"/>
      <c r="J386" s="1801"/>
      <c r="K386" s="1801"/>
      <c r="L386" s="1801"/>
    </row>
    <row r="387" spans="1:14" s="42" customFormat="1" ht="27" customHeight="1">
      <c r="A387" s="1451">
        <v>7</v>
      </c>
      <c r="B387" s="1800" t="s">
        <v>414</v>
      </c>
      <c r="C387" s="1801"/>
      <c r="D387" s="1801"/>
      <c r="E387" s="1801"/>
      <c r="F387" s="1801"/>
      <c r="G387" s="1801"/>
      <c r="H387" s="1801"/>
      <c r="I387" s="1801"/>
      <c r="J387" s="1801"/>
      <c r="K387" s="1801"/>
      <c r="L387" s="1801"/>
    </row>
    <row r="388" spans="1:14" s="42" customFormat="1" ht="27" customHeight="1">
      <c r="A388" s="1451">
        <v>8</v>
      </c>
      <c r="B388" s="1800" t="s">
        <v>415</v>
      </c>
      <c r="C388" s="1801"/>
      <c r="D388" s="1801"/>
      <c r="E388" s="1801"/>
      <c r="F388" s="1801"/>
      <c r="G388" s="1801"/>
      <c r="H388" s="1801"/>
      <c r="I388" s="1801"/>
      <c r="J388" s="1801"/>
      <c r="K388" s="1801"/>
      <c r="L388" s="1801"/>
    </row>
    <row r="389" spans="1:14" s="42" customFormat="1" ht="27" customHeight="1">
      <c r="A389" s="1451">
        <v>9</v>
      </c>
      <c r="B389" s="1800" t="s">
        <v>416</v>
      </c>
      <c r="C389" s="1801"/>
      <c r="D389" s="1801"/>
      <c r="E389" s="1801"/>
      <c r="F389" s="1801"/>
      <c r="G389" s="1801"/>
      <c r="H389" s="1801"/>
      <c r="I389" s="1801"/>
      <c r="J389" s="1801"/>
      <c r="K389" s="1801"/>
      <c r="L389" s="1801"/>
    </row>
    <row r="390" spans="1:14" s="42" customFormat="1" ht="27" customHeight="1">
      <c r="A390" s="1451">
        <v>10</v>
      </c>
      <c r="B390" s="1800" t="s">
        <v>417</v>
      </c>
      <c r="C390" s="1801"/>
      <c r="D390" s="1801"/>
      <c r="E390" s="1801"/>
      <c r="F390" s="1801"/>
      <c r="G390" s="1801"/>
      <c r="H390" s="1801"/>
      <c r="I390" s="1801"/>
      <c r="J390" s="1801"/>
      <c r="K390" s="1801"/>
      <c r="L390" s="1801"/>
    </row>
    <row r="391" spans="1:14" s="42" customFormat="1" ht="27" customHeight="1">
      <c r="A391" s="1451">
        <v>11</v>
      </c>
      <c r="B391" s="1800" t="s">
        <v>418</v>
      </c>
      <c r="C391" s="1801"/>
      <c r="D391" s="1801"/>
      <c r="E391" s="1801"/>
      <c r="F391" s="1801"/>
      <c r="G391" s="1801"/>
      <c r="H391" s="1801"/>
      <c r="I391" s="1801"/>
      <c r="J391" s="1801"/>
      <c r="K391" s="1801"/>
      <c r="L391" s="1801"/>
      <c r="N391" s="585"/>
    </row>
    <row r="392" spans="1:14" s="42" customFormat="1" ht="27" customHeight="1">
      <c r="A392" s="1451">
        <v>12</v>
      </c>
      <c r="B392" s="1800" t="s">
        <v>419</v>
      </c>
      <c r="C392" s="1801"/>
      <c r="D392" s="1801"/>
      <c r="E392" s="1801"/>
      <c r="F392" s="1801"/>
      <c r="G392" s="1801"/>
      <c r="H392" s="1801"/>
      <c r="I392" s="1801"/>
      <c r="J392" s="1801"/>
      <c r="K392" s="1801"/>
      <c r="L392" s="1801"/>
    </row>
    <row r="393" spans="1:14" s="42" customFormat="1" ht="27" customHeight="1">
      <c r="A393" s="1451">
        <v>13</v>
      </c>
      <c r="B393" s="1800" t="s">
        <v>420</v>
      </c>
      <c r="C393" s="1801"/>
      <c r="D393" s="1801"/>
      <c r="E393" s="1801"/>
      <c r="F393" s="1801"/>
      <c r="G393" s="1801"/>
      <c r="H393" s="1801"/>
      <c r="I393" s="1801"/>
      <c r="J393" s="1801"/>
      <c r="K393" s="1801"/>
      <c r="L393" s="1801"/>
    </row>
    <row r="394" spans="1:14" s="42" customFormat="1" ht="27" customHeight="1">
      <c r="A394" s="1451">
        <v>14</v>
      </c>
      <c r="B394" s="1800" t="s">
        <v>421</v>
      </c>
      <c r="C394" s="1801"/>
      <c r="D394" s="1801"/>
      <c r="E394" s="1801"/>
      <c r="F394" s="1801"/>
      <c r="G394" s="1801"/>
      <c r="H394" s="1801"/>
      <c r="I394" s="1801"/>
      <c r="J394" s="1801"/>
      <c r="K394" s="1801"/>
      <c r="L394" s="1801"/>
    </row>
    <row r="395" spans="1:14" s="42" customFormat="1" ht="27" customHeight="1">
      <c r="A395" s="1451">
        <v>15</v>
      </c>
      <c r="B395" s="1800" t="s">
        <v>422</v>
      </c>
      <c r="C395" s="1801"/>
      <c r="D395" s="1801"/>
      <c r="E395" s="1801"/>
      <c r="F395" s="1801"/>
      <c r="G395" s="1801"/>
      <c r="H395" s="1801"/>
      <c r="I395" s="1801"/>
      <c r="J395" s="1801"/>
      <c r="K395" s="1801"/>
      <c r="L395" s="1801"/>
    </row>
    <row r="396" spans="1:14" s="42" customFormat="1" ht="27" customHeight="1">
      <c r="A396" s="1451">
        <v>16</v>
      </c>
      <c r="B396" s="1800" t="s">
        <v>423</v>
      </c>
      <c r="C396" s="1801"/>
      <c r="D396" s="1801"/>
      <c r="E396" s="1801"/>
      <c r="F396" s="1801"/>
      <c r="G396" s="1801"/>
      <c r="H396" s="1801"/>
      <c r="I396" s="1801"/>
      <c r="J396" s="1801"/>
      <c r="K396" s="1801"/>
      <c r="L396" s="1801"/>
    </row>
    <row r="397" spans="1:14" s="42" customFormat="1" ht="27" customHeight="1">
      <c r="A397" s="1451">
        <v>17</v>
      </c>
      <c r="B397" s="1800" t="s">
        <v>424</v>
      </c>
      <c r="C397" s="1801"/>
      <c r="D397" s="1801"/>
      <c r="E397" s="1801"/>
      <c r="F397" s="1801"/>
      <c r="G397" s="1801"/>
      <c r="H397" s="1801"/>
      <c r="I397" s="1801"/>
      <c r="J397" s="1801"/>
      <c r="K397" s="1801"/>
      <c r="L397" s="1801"/>
    </row>
    <row r="398" spans="1:14" s="42" customFormat="1" ht="27" customHeight="1">
      <c r="A398" s="1451">
        <v>18</v>
      </c>
      <c r="B398" s="1800" t="s">
        <v>425</v>
      </c>
      <c r="C398" s="1801"/>
      <c r="D398" s="1801"/>
      <c r="E398" s="1801"/>
      <c r="F398" s="1801"/>
      <c r="G398" s="1801"/>
      <c r="H398" s="1801"/>
      <c r="I398" s="1801"/>
      <c r="J398" s="1801"/>
      <c r="K398" s="1801"/>
      <c r="L398" s="1801"/>
    </row>
    <row r="399" spans="1:14" s="42" customFormat="1" ht="27" customHeight="1">
      <c r="A399" s="1451">
        <v>19</v>
      </c>
      <c r="B399" s="1800" t="s">
        <v>426</v>
      </c>
      <c r="C399" s="1801"/>
      <c r="D399" s="1801"/>
      <c r="E399" s="1801"/>
      <c r="F399" s="1801"/>
      <c r="G399" s="1801"/>
      <c r="H399" s="1801"/>
      <c r="I399" s="1801"/>
      <c r="J399" s="1801"/>
      <c r="K399" s="1801"/>
      <c r="L399" s="1801"/>
    </row>
  </sheetData>
  <mergeCells count="70">
    <mergeCell ref="B271:C271"/>
    <mergeCell ref="B326:C326"/>
    <mergeCell ref="B363:C363"/>
    <mergeCell ref="B334:C334"/>
    <mergeCell ref="B341:C341"/>
    <mergeCell ref="B342:C342"/>
    <mergeCell ref="B343:C343"/>
    <mergeCell ref="B348:C348"/>
    <mergeCell ref="B359:D359"/>
    <mergeCell ref="B353:C353"/>
    <mergeCell ref="B290:C290"/>
    <mergeCell ref="B345:C345"/>
    <mergeCell ref="B306:C306"/>
    <mergeCell ref="B309:C309"/>
    <mergeCell ref="B301:C301"/>
    <mergeCell ref="B299:C299"/>
    <mergeCell ref="B395:L395"/>
    <mergeCell ref="B396:L396"/>
    <mergeCell ref="B397:L397"/>
    <mergeCell ref="B398:L398"/>
    <mergeCell ref="B399:L399"/>
    <mergeCell ref="B394:L394"/>
    <mergeCell ref="B383:L383"/>
    <mergeCell ref="B384:L384"/>
    <mergeCell ref="B385:L385"/>
    <mergeCell ref="B386:L386"/>
    <mergeCell ref="B387:L387"/>
    <mergeCell ref="B388:L388"/>
    <mergeCell ref="B389:L389"/>
    <mergeCell ref="B390:L390"/>
    <mergeCell ref="B391:L391"/>
    <mergeCell ref="B392:L392"/>
    <mergeCell ref="B393:L393"/>
    <mergeCell ref="B382:L382"/>
    <mergeCell ref="A212:L212"/>
    <mergeCell ref="A263:L263"/>
    <mergeCell ref="A315:L315"/>
    <mergeCell ref="A316:L316"/>
    <mergeCell ref="A373:L373"/>
    <mergeCell ref="A374:L374"/>
    <mergeCell ref="A375:L375"/>
    <mergeCell ref="B381:L381"/>
    <mergeCell ref="B270:C270"/>
    <mergeCell ref="B279:C279"/>
    <mergeCell ref="B286:C286"/>
    <mergeCell ref="B287:C287"/>
    <mergeCell ref="B298:C298"/>
    <mergeCell ref="B357:C357"/>
    <mergeCell ref="B360:C360"/>
    <mergeCell ref="N281:N283"/>
    <mergeCell ref="N336:N338"/>
    <mergeCell ref="A138:B138"/>
    <mergeCell ref="A24:L24"/>
    <mergeCell ref="A25:L25"/>
    <mergeCell ref="A26:L26"/>
    <mergeCell ref="A59:B59"/>
    <mergeCell ref="A71:L71"/>
    <mergeCell ref="A72:L72"/>
    <mergeCell ref="A106:F106"/>
    <mergeCell ref="A118:L118"/>
    <mergeCell ref="A119:L119"/>
    <mergeCell ref="A128:B128"/>
    <mergeCell ref="A132:C132"/>
    <mergeCell ref="B288:C288"/>
    <mergeCell ref="B293:C293"/>
    <mergeCell ref="B302:C302"/>
    <mergeCell ref="B305:C305"/>
    <mergeCell ref="B308:C308"/>
    <mergeCell ref="B325:C325"/>
    <mergeCell ref="B304:C30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8" manualBreakCount="8">
    <brk id="26" max="16383" man="1"/>
    <brk id="72" max="16383" man="1"/>
    <brk id="119" max="16383" man="1"/>
    <brk id="161" max="16383" man="1"/>
    <brk id="212" max="16383" man="1"/>
    <brk id="263" max="16383" man="1"/>
    <brk id="318" max="16383" man="1"/>
    <brk id="377"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609600</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59765625" defaultRowHeight="13.8"/>
  <cols>
    <col min="1" max="1" width="31.3984375" customWidth="1"/>
    <col min="2" max="10" width="5.69921875" customWidth="1"/>
    <col min="12" max="12" width="9.59765625" bestFit="1" customWidth="1"/>
  </cols>
  <sheetData>
    <row r="1" spans="1:15" s="23" customFormat="1" ht="22.5" customHeight="1">
      <c r="A1" s="187"/>
      <c r="B1" s="408"/>
      <c r="C1" s="408"/>
      <c r="D1" s="408"/>
      <c r="E1" s="408"/>
      <c r="F1" s="408"/>
      <c r="G1" s="408"/>
      <c r="H1" s="408"/>
      <c r="I1" s="408"/>
      <c r="J1" s="408"/>
    </row>
    <row r="2" spans="1:15" s="24" customFormat="1" ht="18.75" customHeight="1">
      <c r="A2" s="409" t="s">
        <v>427</v>
      </c>
      <c r="B2" s="385"/>
      <c r="C2" s="385"/>
      <c r="D2" s="385"/>
      <c r="E2" s="385"/>
      <c r="F2" s="385"/>
      <c r="G2" s="385"/>
      <c r="H2" s="385"/>
      <c r="I2" s="385"/>
      <c r="J2" s="385"/>
    </row>
    <row r="3" spans="1:15" s="25" customFormat="1" ht="12" customHeight="1">
      <c r="A3" s="386"/>
      <c r="B3" s="386"/>
      <c r="C3" s="386"/>
      <c r="D3" s="386"/>
      <c r="E3" s="386"/>
      <c r="F3" s="386"/>
      <c r="G3" s="386"/>
      <c r="H3" s="386"/>
      <c r="I3" s="386"/>
      <c r="J3" s="386"/>
    </row>
    <row r="4" spans="1:15" s="29" customFormat="1" ht="13.5" customHeight="1">
      <c r="A4" s="218" t="s">
        <v>213</v>
      </c>
      <c r="B4" s="387" t="s">
        <v>214</v>
      </c>
      <c r="C4" s="388" t="s">
        <v>215</v>
      </c>
      <c r="D4" s="388" t="s">
        <v>216</v>
      </c>
      <c r="E4" s="388" t="s">
        <v>217</v>
      </c>
      <c r="F4" s="388" t="s">
        <v>218</v>
      </c>
      <c r="G4" s="388" t="s">
        <v>219</v>
      </c>
      <c r="H4" s="388" t="s">
        <v>220</v>
      </c>
      <c r="I4" s="388" t="s">
        <v>221</v>
      </c>
      <c r="J4" s="388" t="s">
        <v>222</v>
      </c>
    </row>
    <row r="5" spans="1:15" s="43" customFormat="1" ht="12" customHeight="1">
      <c r="A5" s="586" t="s">
        <v>428</v>
      </c>
      <c r="B5" s="1452">
        <v>6746.1002333883507</v>
      </c>
      <c r="C5" s="1453">
        <v>7493.6654614632698</v>
      </c>
      <c r="D5" s="1453">
        <v>6057.6931455017302</v>
      </c>
      <c r="E5" s="1453">
        <v>5705.2054039873701</v>
      </c>
      <c r="F5" s="1453">
        <v>7398.9180049114602</v>
      </c>
      <c r="G5" s="1453">
        <v>6837.6409421841299</v>
      </c>
      <c r="H5" s="1453">
        <v>7365.723</v>
      </c>
      <c r="I5" s="1453">
        <v>8033.2668518496803</v>
      </c>
      <c r="J5" s="1453">
        <v>8169.41053617742</v>
      </c>
    </row>
    <row r="6" spans="1:15" s="44" customFormat="1" ht="12" customHeight="1">
      <c r="A6" s="231" t="s">
        <v>429</v>
      </c>
      <c r="B6" s="311">
        <v>1349.2693464138401</v>
      </c>
      <c r="C6" s="312">
        <v>2126.2555721870199</v>
      </c>
      <c r="D6" s="312">
        <v>987.086369767934</v>
      </c>
      <c r="E6" s="312">
        <v>925.05755393284505</v>
      </c>
      <c r="F6" s="312">
        <v>2509.6444110903999</v>
      </c>
      <c r="G6" s="312">
        <v>2222.3019580204</v>
      </c>
      <c r="H6" s="312">
        <v>2573</v>
      </c>
      <c r="I6" s="312">
        <v>3169.6733342805001</v>
      </c>
      <c r="J6" s="312">
        <v>3370.9552897736003</v>
      </c>
    </row>
    <row r="7" spans="1:15" s="44" customFormat="1" ht="12" customHeight="1">
      <c r="A7" s="231" t="s">
        <v>430</v>
      </c>
      <c r="B7" s="311">
        <v>5246.1890141513495</v>
      </c>
      <c r="C7" s="312">
        <v>5255.1041435876004</v>
      </c>
      <c r="D7" s="312">
        <v>5011.8312610276898</v>
      </c>
      <c r="E7" s="312">
        <v>4756.6195402508902</v>
      </c>
      <c r="F7" s="312">
        <v>4792.7714923450303</v>
      </c>
      <c r="G7" s="312">
        <v>4561.9242004183197</v>
      </c>
      <c r="H7" s="312">
        <v>4726</v>
      </c>
      <c r="I7" s="312">
        <v>4781.7451042395596</v>
      </c>
      <c r="J7" s="312">
        <v>4696.3004387683995</v>
      </c>
    </row>
    <row r="8" spans="1:15" s="44" customFormat="1" ht="12" customHeight="1">
      <c r="A8" s="231" t="s">
        <v>431</v>
      </c>
      <c r="B8" s="311">
        <v>150.64187282316107</v>
      </c>
      <c r="C8" s="312">
        <v>112.30574568864995</v>
      </c>
      <c r="D8" s="312">
        <v>58.775514706106151</v>
      </c>
      <c r="E8" s="312">
        <v>23.528309803635238</v>
      </c>
      <c r="F8" s="312">
        <v>96.502101476030475</v>
      </c>
      <c r="G8" s="312">
        <v>53.414783745410205</v>
      </c>
      <c r="H8" s="312">
        <v>66.722999999999956</v>
      </c>
      <c r="I8" s="312">
        <v>81.848413329620598</v>
      </c>
      <c r="J8" s="312">
        <v>102.15480763542018</v>
      </c>
    </row>
    <row r="9" spans="1:15" s="43" customFormat="1" ht="12" customHeight="1">
      <c r="A9" s="586" t="s">
        <v>432</v>
      </c>
      <c r="B9" s="1452">
        <v>4806.9477599967504</v>
      </c>
      <c r="C9" s="1453">
        <v>4035.4522140375798</v>
      </c>
      <c r="D9" s="1453">
        <v>4627.10964754009</v>
      </c>
      <c r="E9" s="1453">
        <v>3731.1261517522298</v>
      </c>
      <c r="F9" s="1453">
        <v>1919.6274524206801</v>
      </c>
      <c r="G9" s="1453">
        <v>1537.66282031839</v>
      </c>
      <c r="H9" s="1453">
        <v>943.875</v>
      </c>
      <c r="I9" s="1453">
        <v>329.95329196287804</v>
      </c>
      <c r="J9" s="1453">
        <v>63.460860456629902</v>
      </c>
    </row>
    <row r="10" spans="1:15" s="44" customFormat="1" ht="12" customHeight="1">
      <c r="A10" s="231" t="s">
        <v>429</v>
      </c>
      <c r="B10" s="311">
        <v>3169.4920487703203</v>
      </c>
      <c r="C10" s="312">
        <v>2604.8136332718</v>
      </c>
      <c r="D10" s="312">
        <v>3159.7419270681503</v>
      </c>
      <c r="E10" s="312">
        <v>2596.6048754888698</v>
      </c>
      <c r="F10" s="312">
        <v>1314.9232524250001</v>
      </c>
      <c r="G10" s="312">
        <v>1020.7646581360001</v>
      </c>
      <c r="H10" s="312">
        <v>628</v>
      </c>
      <c r="I10" s="312">
        <v>158.09288651899999</v>
      </c>
      <c r="J10" s="312">
        <v>-4.5419110940000804</v>
      </c>
    </row>
    <row r="11" spans="1:15" s="44" customFormat="1" ht="12" customHeight="1">
      <c r="A11" s="231" t="s">
        <v>430</v>
      </c>
      <c r="B11" s="311">
        <v>1649.81322334483</v>
      </c>
      <c r="C11" s="312">
        <v>1446.8927464121798</v>
      </c>
      <c r="D11" s="312">
        <v>1482.8943942936901</v>
      </c>
      <c r="E11" s="312">
        <v>1142.8613871623102</v>
      </c>
      <c r="F11" s="312">
        <v>609.80670679590196</v>
      </c>
      <c r="G11" s="312">
        <v>514.46542174973195</v>
      </c>
      <c r="H11" s="312">
        <v>318</v>
      </c>
      <c r="I11" s="312">
        <v>172.023994823918</v>
      </c>
      <c r="J11" s="312">
        <v>69.889488135449994</v>
      </c>
    </row>
    <row r="12" spans="1:15" s="44" customFormat="1" ht="12" customHeight="1">
      <c r="A12" s="231" t="s">
        <v>431</v>
      </c>
      <c r="B12" s="311">
        <v>-12.357512118399882</v>
      </c>
      <c r="C12" s="312">
        <v>-16.254165646399997</v>
      </c>
      <c r="D12" s="312">
        <v>-15.526673821750364</v>
      </c>
      <c r="E12" s="312">
        <v>-8.3401108989501154</v>
      </c>
      <c r="F12" s="312">
        <v>-5.1025068002219314</v>
      </c>
      <c r="G12" s="312">
        <v>2.4327404326579654</v>
      </c>
      <c r="H12" s="312">
        <v>-2.125</v>
      </c>
      <c r="I12" s="312">
        <v>-0.16358938003995149</v>
      </c>
      <c r="J12" s="312">
        <v>-1.8867165848200074</v>
      </c>
      <c r="O12" s="587"/>
    </row>
    <row r="13" spans="1:15" s="43" customFormat="1" ht="12" customHeight="1">
      <c r="A13" s="586" t="s">
        <v>433</v>
      </c>
      <c r="B13" s="1452">
        <v>2078.4387786059579</v>
      </c>
      <c r="C13" s="1453">
        <v>1784.5499931547586</v>
      </c>
      <c r="D13" s="1453">
        <v>1714.3791877087579</v>
      </c>
      <c r="E13" s="1453">
        <v>1176.9412084805701</v>
      </c>
      <c r="F13" s="1453">
        <v>642.41664601368029</v>
      </c>
      <c r="G13" s="1453">
        <v>589.72315796877172</v>
      </c>
      <c r="H13" s="1453">
        <v>393.06599999999997</v>
      </c>
      <c r="I13" s="1453">
        <v>195.19654826822699</v>
      </c>
      <c r="J13" s="1453">
        <v>132.3891988491018</v>
      </c>
    </row>
    <row r="14" spans="1:15" s="44" customFormat="1" ht="12" customHeight="1">
      <c r="A14" s="231" t="s">
        <v>434</v>
      </c>
      <c r="B14" s="311">
        <v>486.029</v>
      </c>
      <c r="C14" s="312">
        <v>411.08699999999999</v>
      </c>
      <c r="D14" s="312">
        <v>393.54199999999997</v>
      </c>
      <c r="E14" s="312">
        <v>255.86099999999999</v>
      </c>
      <c r="F14" s="312">
        <v>127.045</v>
      </c>
      <c r="G14" s="312">
        <v>106.506</v>
      </c>
      <c r="H14" s="312">
        <v>61</v>
      </c>
      <c r="I14" s="312">
        <v>14.733000000000001</v>
      </c>
      <c r="J14" s="312">
        <v>7.5810000000000004</v>
      </c>
    </row>
    <row r="15" spans="1:15" s="44" customFormat="1" ht="12" customHeight="1">
      <c r="A15" s="231" t="s">
        <v>435</v>
      </c>
      <c r="B15" s="311">
        <v>848.28099999999995</v>
      </c>
      <c r="C15" s="312">
        <v>719.73400000000004</v>
      </c>
      <c r="D15" s="312">
        <v>736.75599999999997</v>
      </c>
      <c r="E15" s="312">
        <v>485.53899999999999</v>
      </c>
      <c r="F15" s="312">
        <v>235.642</v>
      </c>
      <c r="G15" s="312">
        <v>190.88200000000001</v>
      </c>
      <c r="H15" s="312">
        <v>108</v>
      </c>
      <c r="I15" s="312">
        <v>25.978000000000002</v>
      </c>
      <c r="J15" s="312">
        <v>12.281000000000001</v>
      </c>
    </row>
    <row r="16" spans="1:15" s="44" customFormat="1" ht="12" customHeight="1">
      <c r="A16" s="231" t="s">
        <v>431</v>
      </c>
      <c r="B16" s="311">
        <v>744.1287786059579</v>
      </c>
      <c r="C16" s="312">
        <v>653.72899315475854</v>
      </c>
      <c r="D16" s="312">
        <v>584.08118770875797</v>
      </c>
      <c r="E16" s="312">
        <v>435.54120848057016</v>
      </c>
      <c r="F16" s="312">
        <v>279.72964601368034</v>
      </c>
      <c r="G16" s="312">
        <v>292.33515796877174</v>
      </c>
      <c r="H16" s="312">
        <v>224.06599999999997</v>
      </c>
      <c r="I16" s="312">
        <v>154.48554826822698</v>
      </c>
      <c r="J16" s="312">
        <v>112.52719884910179</v>
      </c>
    </row>
    <row r="17" spans="1:12" s="43" customFormat="1" ht="12" customHeight="1">
      <c r="A17" s="1676" t="s">
        <v>431</v>
      </c>
      <c r="B17" s="588">
        <v>1600.5507237337388</v>
      </c>
      <c r="C17" s="589">
        <v>1285.8533843010937</v>
      </c>
      <c r="D17" s="589">
        <v>1671.450803033722</v>
      </c>
      <c r="E17" s="589">
        <v>1639.6585337758297</v>
      </c>
      <c r="F17" s="589">
        <v>1563.8523384682794</v>
      </c>
      <c r="G17" s="589">
        <v>1480.3437516490067</v>
      </c>
      <c r="H17" s="589">
        <v>1582.595</v>
      </c>
      <c r="I17" s="589">
        <v>1207.433414861287</v>
      </c>
      <c r="J17" s="589">
        <v>1043.9407574199286</v>
      </c>
    </row>
    <row r="18" spans="1:12" s="43" customFormat="1" ht="12" customHeight="1">
      <c r="A18" s="1454" t="s">
        <v>436</v>
      </c>
      <c r="B18" s="588">
        <v>15232.037495724799</v>
      </c>
      <c r="C18" s="590">
        <v>14599.521052956701</v>
      </c>
      <c r="D18" s="590">
        <v>14070.6327837843</v>
      </c>
      <c r="E18" s="590">
        <v>12252.931297996</v>
      </c>
      <c r="F18" s="590">
        <v>11524.814441814198</v>
      </c>
      <c r="G18" s="590">
        <v>10445.3706721203</v>
      </c>
      <c r="H18" s="590">
        <v>10285.259</v>
      </c>
      <c r="I18" s="590">
        <v>9765.8501069420709</v>
      </c>
      <c r="J18" s="590">
        <v>9409.2013529030792</v>
      </c>
    </row>
    <row r="19" spans="1:12" s="23" customFormat="1" ht="7.5" customHeight="1">
      <c r="A19" s="591"/>
      <c r="B19" s="592"/>
      <c r="C19" s="592"/>
      <c r="D19" s="593"/>
      <c r="E19" s="593"/>
      <c r="F19" s="593"/>
      <c r="G19" s="593"/>
      <c r="H19" s="593"/>
      <c r="I19" s="593"/>
      <c r="J19" s="593"/>
      <c r="K19" s="51"/>
    </row>
    <row r="20" spans="1:12" s="45" customFormat="1" ht="22.5" customHeight="1">
      <c r="A20" s="479"/>
      <c r="B20" s="594"/>
      <c r="C20" s="595"/>
      <c r="D20" s="479"/>
      <c r="E20" s="479"/>
      <c r="F20" s="479"/>
      <c r="G20" s="479"/>
      <c r="H20" s="479"/>
      <c r="I20" s="479"/>
      <c r="J20" s="479"/>
    </row>
    <row r="21" spans="1:12" s="24" customFormat="1" ht="18.75" customHeight="1">
      <c r="A21" s="409" t="s">
        <v>437</v>
      </c>
      <c r="B21" s="385"/>
      <c r="C21" s="385"/>
      <c r="D21" s="385"/>
      <c r="E21" s="385"/>
      <c r="F21" s="385"/>
      <c r="G21" s="385"/>
      <c r="H21" s="385"/>
      <c r="I21" s="385"/>
      <c r="J21" s="385"/>
    </row>
    <row r="22" spans="1:12" s="27" customFormat="1" ht="12" customHeight="1">
      <c r="A22" s="447"/>
      <c r="B22" s="447"/>
      <c r="C22" s="447"/>
      <c r="D22" s="447"/>
      <c r="E22" s="447"/>
      <c r="F22" s="447"/>
      <c r="G22" s="447"/>
      <c r="H22" s="447"/>
      <c r="I22" s="447"/>
      <c r="J22" s="447"/>
    </row>
    <row r="23" spans="1:12" s="29" customFormat="1" ht="13.5" customHeight="1">
      <c r="A23" s="218" t="s">
        <v>213</v>
      </c>
      <c r="B23" s="387" t="s">
        <v>214</v>
      </c>
      <c r="C23" s="388" t="s">
        <v>215</v>
      </c>
      <c r="D23" s="388" t="s">
        <v>216</v>
      </c>
      <c r="E23" s="388" t="s">
        <v>217</v>
      </c>
      <c r="F23" s="388" t="s">
        <v>218</v>
      </c>
      <c r="G23" s="388" t="s">
        <v>219</v>
      </c>
      <c r="H23" s="388" t="s">
        <v>220</v>
      </c>
      <c r="I23" s="388" t="s">
        <v>221</v>
      </c>
      <c r="J23" s="388" t="s">
        <v>222</v>
      </c>
    </row>
    <row r="24" spans="1:12" s="19" customFormat="1" ht="12" customHeight="1">
      <c r="A24" s="586" t="s">
        <v>438</v>
      </c>
      <c r="B24" s="1455">
        <v>1999620.3668926898</v>
      </c>
      <c r="C24" s="1456">
        <v>1960407.3149465101</v>
      </c>
      <c r="D24" s="1456">
        <v>1942027.9797409698</v>
      </c>
      <c r="E24" s="1456">
        <v>1902284.0067528998</v>
      </c>
      <c r="F24" s="1456">
        <v>1855396.3168840699</v>
      </c>
      <c r="G24" s="1456">
        <v>1722805.69684328</v>
      </c>
      <c r="H24" s="1456">
        <v>1713980</v>
      </c>
      <c r="I24" s="1456">
        <v>1691451.4579632101</v>
      </c>
      <c r="J24" s="1456">
        <v>1677280.4054545499</v>
      </c>
    </row>
    <row r="25" spans="1:12" s="44" customFormat="1" ht="12" customHeight="1">
      <c r="A25" s="231" t="s">
        <v>429</v>
      </c>
      <c r="B25" s="311">
        <v>954550.42527008289</v>
      </c>
      <c r="C25" s="312">
        <v>949722.11074747203</v>
      </c>
      <c r="D25" s="312">
        <v>948574.92980897706</v>
      </c>
      <c r="E25" s="312">
        <v>933509.46312483703</v>
      </c>
      <c r="F25" s="312">
        <v>922613.85665945394</v>
      </c>
      <c r="G25" s="312">
        <v>831816.88941014104</v>
      </c>
      <c r="H25" s="312">
        <v>837297</v>
      </c>
      <c r="I25" s="312">
        <v>829840.67853460892</v>
      </c>
      <c r="J25" s="312">
        <v>822168.046540546</v>
      </c>
    </row>
    <row r="26" spans="1:12" s="44" customFormat="1" ht="12" customHeight="1">
      <c r="A26" s="231" t="s">
        <v>430</v>
      </c>
      <c r="B26" s="311">
        <v>939267.39842763694</v>
      </c>
      <c r="C26" s="312">
        <v>909666.79608887096</v>
      </c>
      <c r="D26" s="312">
        <v>894753.60201092099</v>
      </c>
      <c r="E26" s="312">
        <v>871578.86586889904</v>
      </c>
      <c r="F26" s="312">
        <v>833422.25217371294</v>
      </c>
      <c r="G26" s="312">
        <v>793278.07660380402</v>
      </c>
      <c r="H26" s="312">
        <v>776719</v>
      </c>
      <c r="I26" s="312">
        <v>770209.00545660895</v>
      </c>
      <c r="J26" s="312">
        <v>759058.01545450301</v>
      </c>
    </row>
    <row r="27" spans="1:12" s="44" customFormat="1" ht="12" customHeight="1">
      <c r="A27" s="231" t="s">
        <v>431</v>
      </c>
      <c r="B27" s="311">
        <v>105802.54319497</v>
      </c>
      <c r="C27" s="312">
        <v>101018.40811016713</v>
      </c>
      <c r="D27" s="312">
        <v>98699.447921071784</v>
      </c>
      <c r="E27" s="312">
        <v>97195.67775916378</v>
      </c>
      <c r="F27" s="312">
        <v>99360.208050903049</v>
      </c>
      <c r="G27" s="312">
        <v>97710.730829334934</v>
      </c>
      <c r="H27" s="312">
        <v>99964</v>
      </c>
      <c r="I27" s="312">
        <v>91401.773971992196</v>
      </c>
      <c r="J27" s="312">
        <v>96054.343459500931</v>
      </c>
      <c r="L27" s="587"/>
    </row>
    <row r="28" spans="1:12" s="19" customFormat="1" ht="12" customHeight="1">
      <c r="A28" s="586" t="s">
        <v>439</v>
      </c>
      <c r="B28" s="1455">
        <v>1502152.6477250599</v>
      </c>
      <c r="C28" s="1456">
        <v>1488048.74795536</v>
      </c>
      <c r="D28" s="1456">
        <v>1460465.0061904199</v>
      </c>
      <c r="E28" s="1456">
        <v>1439767.5223718199</v>
      </c>
      <c r="F28" s="1456">
        <v>1359901.5851091102</v>
      </c>
      <c r="G28" s="1456">
        <v>1325139.0692974899</v>
      </c>
      <c r="H28" s="1456">
        <v>1353417</v>
      </c>
      <c r="I28" s="1456">
        <v>1320218.5233561201</v>
      </c>
      <c r="J28" s="1456">
        <v>1273970.75769209</v>
      </c>
    </row>
    <row r="29" spans="1:12" s="44" customFormat="1" ht="12" customHeight="1">
      <c r="A29" s="231" t="s">
        <v>429</v>
      </c>
      <c r="B29" s="311">
        <v>583677.07610471197</v>
      </c>
      <c r="C29" s="312">
        <v>580408.73198074801</v>
      </c>
      <c r="D29" s="312">
        <v>582444.66963184089</v>
      </c>
      <c r="E29" s="312">
        <v>590025.28618561802</v>
      </c>
      <c r="F29" s="312">
        <v>578927.76247206703</v>
      </c>
      <c r="G29" s="312">
        <v>497193.47623105801</v>
      </c>
      <c r="H29" s="312">
        <v>489685</v>
      </c>
      <c r="I29" s="312">
        <v>489889.53818624502</v>
      </c>
      <c r="J29" s="312">
        <v>476717.363259178</v>
      </c>
    </row>
    <row r="30" spans="1:12" s="44" customFormat="1" ht="12" customHeight="1">
      <c r="A30" s="231" t="s">
        <v>430</v>
      </c>
      <c r="B30" s="311">
        <v>859975.5171640591</v>
      </c>
      <c r="C30" s="312">
        <v>864850.02227038797</v>
      </c>
      <c r="D30" s="312">
        <v>827719.96863580402</v>
      </c>
      <c r="E30" s="312">
        <v>820100.44358361803</v>
      </c>
      <c r="F30" s="312">
        <v>759671.69660064997</v>
      </c>
      <c r="G30" s="312">
        <v>748872.111922223</v>
      </c>
      <c r="H30" s="312">
        <v>745881</v>
      </c>
      <c r="I30" s="312">
        <v>731045.90160088893</v>
      </c>
      <c r="J30" s="312">
        <v>703489.28803238296</v>
      </c>
    </row>
    <row r="31" spans="1:12" s="44" customFormat="1" ht="12" customHeight="1">
      <c r="A31" s="231" t="s">
        <v>431</v>
      </c>
      <c r="B31" s="311">
        <v>58500.05445628881</v>
      </c>
      <c r="C31" s="312">
        <v>42789.993704224005</v>
      </c>
      <c r="D31" s="312">
        <v>50300.367922774982</v>
      </c>
      <c r="E31" s="312">
        <v>29641.792602583882</v>
      </c>
      <c r="F31" s="312">
        <v>21302.126036393223</v>
      </c>
      <c r="G31" s="312">
        <v>79073.481144208927</v>
      </c>
      <c r="H31" s="312">
        <v>117851</v>
      </c>
      <c r="I31" s="312">
        <v>99283.083568986156</v>
      </c>
      <c r="J31" s="312">
        <v>93764.106400529039</v>
      </c>
    </row>
    <row r="32" spans="1:12" s="17" customFormat="1" ht="12" customHeight="1">
      <c r="A32" s="596" t="s">
        <v>433</v>
      </c>
      <c r="B32" s="1452">
        <v>211376.47093652116</v>
      </c>
      <c r="C32" s="1453">
        <v>214390.35637284972</v>
      </c>
      <c r="D32" s="1453">
        <v>203191.45853525912</v>
      </c>
      <c r="E32" s="1453">
        <v>193724.24880405114</v>
      </c>
      <c r="F32" s="1453">
        <v>191758.29819369368</v>
      </c>
      <c r="G32" s="1453">
        <v>200138.48875226607</v>
      </c>
      <c r="H32" s="1453">
        <v>197398</v>
      </c>
      <c r="I32" s="1453">
        <v>203562.13788682391</v>
      </c>
      <c r="J32" s="1453">
        <v>197717.14983683568</v>
      </c>
    </row>
    <row r="33" spans="1:15" s="44" customFormat="1" ht="12" customHeight="1">
      <c r="A33" s="231" t="s">
        <v>434</v>
      </c>
      <c r="B33" s="311">
        <v>63175.7827527423</v>
      </c>
      <c r="C33" s="312">
        <v>62294.841166666003</v>
      </c>
      <c r="D33" s="312">
        <v>60944.567870459803</v>
      </c>
      <c r="E33" s="312">
        <v>58167.984966481403</v>
      </c>
      <c r="F33" s="312">
        <v>56876.209425819907</v>
      </c>
      <c r="G33" s="312">
        <v>49103.935333332796</v>
      </c>
      <c r="H33" s="312">
        <v>48549</v>
      </c>
      <c r="I33" s="312">
        <v>48123.571778981801</v>
      </c>
      <c r="J33" s="312">
        <v>47329.924858970597</v>
      </c>
    </row>
    <row r="34" spans="1:15" s="44" customFormat="1" ht="12" customHeight="1">
      <c r="A34" s="231" t="s">
        <v>435</v>
      </c>
      <c r="B34" s="311">
        <v>107070.494755486</v>
      </c>
      <c r="C34" s="312">
        <v>106335.017333332</v>
      </c>
      <c r="D34" s="312">
        <v>111060.350841012</v>
      </c>
      <c r="E34" s="312">
        <v>109210.33249184</v>
      </c>
      <c r="F34" s="312">
        <v>105385.87305218901</v>
      </c>
      <c r="G34" s="312">
        <v>101856.141166666</v>
      </c>
      <c r="H34" s="312">
        <v>98917</v>
      </c>
      <c r="I34" s="312">
        <v>99420.035464666507</v>
      </c>
      <c r="J34" s="312">
        <v>96189.679841567297</v>
      </c>
    </row>
    <row r="35" spans="1:15" s="44" customFormat="1" ht="12" customHeight="1">
      <c r="A35" s="313" t="s">
        <v>431</v>
      </c>
      <c r="B35" s="314">
        <v>41130.193428292871</v>
      </c>
      <c r="C35" s="315">
        <v>45760.497872851716</v>
      </c>
      <c r="D35" s="315">
        <v>31186.539823787316</v>
      </c>
      <c r="E35" s="315">
        <v>26345.931345729739</v>
      </c>
      <c r="F35" s="315">
        <v>29496.215715684753</v>
      </c>
      <c r="G35" s="315">
        <v>49178.41225226727</v>
      </c>
      <c r="H35" s="315">
        <v>49932</v>
      </c>
      <c r="I35" s="315">
        <v>56018.530643175603</v>
      </c>
      <c r="J35" s="315">
        <v>54197.545136297791</v>
      </c>
    </row>
    <row r="36" spans="1:15" s="23" customFormat="1" ht="7.5" customHeight="1">
      <c r="A36" s="591"/>
      <c r="B36" s="592"/>
      <c r="C36" s="592"/>
      <c r="D36" s="592"/>
      <c r="E36" s="593"/>
      <c r="F36" s="593"/>
      <c r="G36" s="593"/>
      <c r="H36" s="593"/>
      <c r="I36" s="593"/>
      <c r="J36" s="593"/>
      <c r="K36" s="51"/>
    </row>
    <row r="37" spans="1:15" s="23" customFormat="1" ht="22.5" customHeight="1">
      <c r="A37" s="444"/>
      <c r="B37" s="477"/>
      <c r="C37" s="477"/>
      <c r="D37" s="477"/>
      <c r="E37" s="444"/>
      <c r="F37" s="444"/>
      <c r="G37" s="444"/>
      <c r="H37" s="444"/>
      <c r="I37" s="444"/>
      <c r="J37" s="444"/>
    </row>
    <row r="38" spans="1:15" s="24" customFormat="1" ht="18.75" customHeight="1">
      <c r="A38" s="597" t="s">
        <v>440</v>
      </c>
      <c r="B38" s="385"/>
      <c r="C38" s="385"/>
      <c r="D38" s="385"/>
      <c r="E38" s="385"/>
      <c r="F38" s="385"/>
      <c r="G38" s="385"/>
      <c r="H38" s="385"/>
      <c r="I38" s="385"/>
      <c r="J38" s="385"/>
    </row>
    <row r="39" spans="1:15" s="27" customFormat="1" ht="12" customHeight="1">
      <c r="A39" s="447"/>
      <c r="B39" s="447"/>
      <c r="C39" s="447"/>
      <c r="D39" s="447"/>
      <c r="E39" s="447"/>
      <c r="F39" s="447"/>
      <c r="G39" s="447"/>
      <c r="H39" s="447"/>
      <c r="I39" s="447"/>
      <c r="J39" s="447"/>
    </row>
    <row r="40" spans="1:15" s="29" customFormat="1" ht="13.5" customHeight="1">
      <c r="A40" s="218" t="s">
        <v>441</v>
      </c>
      <c r="B40" s="387" t="s">
        <v>214</v>
      </c>
      <c r="C40" s="388" t="s">
        <v>215</v>
      </c>
      <c r="D40" s="388" t="s">
        <v>216</v>
      </c>
      <c r="E40" s="388" t="s">
        <v>217</v>
      </c>
      <c r="F40" s="388" t="s">
        <v>218</v>
      </c>
      <c r="G40" s="388" t="s">
        <v>219</v>
      </c>
      <c r="H40" s="388" t="s">
        <v>220</v>
      </c>
      <c r="I40" s="388" t="s">
        <v>221</v>
      </c>
      <c r="J40" s="388" t="s">
        <v>222</v>
      </c>
    </row>
    <row r="41" spans="1:15" s="43" customFormat="1" ht="12" customHeight="1">
      <c r="A41" s="586" t="s">
        <v>442</v>
      </c>
      <c r="B41" s="1457">
        <v>1.3968772854302325</v>
      </c>
      <c r="C41" s="1458">
        <v>1.6099652037721128</v>
      </c>
      <c r="D41" s="1458">
        <v>1.2911455138395675</v>
      </c>
      <c r="E41" s="1458">
        <v>1.2487719263102592</v>
      </c>
      <c r="F41" s="1458">
        <v>1.6679560172491619</v>
      </c>
      <c r="G41" s="1458">
        <v>1.69305835427499</v>
      </c>
      <c r="H41" s="1458">
        <v>1.7943024493156601</v>
      </c>
      <c r="I41" s="1458">
        <v>1.9715880504113497</v>
      </c>
      <c r="J41" s="1458">
        <v>2.046366098671184</v>
      </c>
    </row>
    <row r="42" spans="1:15" s="44" customFormat="1" ht="12" customHeight="1">
      <c r="A42" s="231" t="s">
        <v>429</v>
      </c>
      <c r="B42" s="316">
        <v>0.56695847364993612</v>
      </c>
      <c r="C42" s="317">
        <v>0.90796534067499379</v>
      </c>
      <c r="D42" s="317">
        <v>0.41284644544065652</v>
      </c>
      <c r="E42" s="317">
        <v>0.39314709067964171</v>
      </c>
      <c r="F42" s="317">
        <v>1.091047579842398</v>
      </c>
      <c r="G42" s="317">
        <v>1.0834919519802799</v>
      </c>
      <c r="H42" s="317">
        <v>1.21934916705371</v>
      </c>
      <c r="I42" s="317">
        <v>1.5153914178145675</v>
      </c>
      <c r="J42" s="317">
        <v>1.6445378387921081</v>
      </c>
    </row>
    <row r="43" spans="1:15" s="44" customFormat="1" ht="12" customHeight="1">
      <c r="A43" s="231" t="s">
        <v>430</v>
      </c>
      <c r="B43" s="316">
        <v>2.2402998891005885</v>
      </c>
      <c r="C43" s="317">
        <v>2.3428761933691131</v>
      </c>
      <c r="D43" s="317">
        <v>2.2222761349238089</v>
      </c>
      <c r="E43" s="317">
        <v>2.1651937353103423</v>
      </c>
      <c r="F43" s="317">
        <v>2.3066043338581812</v>
      </c>
      <c r="G43" s="317">
        <v>2.3322385403914399</v>
      </c>
      <c r="H43" s="317">
        <v>2.4140973541497202</v>
      </c>
      <c r="I43" s="317">
        <v>2.4631046653266613</v>
      </c>
      <c r="J43" s="317">
        <v>2.4816033911352555</v>
      </c>
      <c r="O43" s="318"/>
    </row>
    <row r="44" spans="1:15" s="43" customFormat="1" ht="12" customHeight="1">
      <c r="A44" s="586" t="s">
        <v>443</v>
      </c>
      <c r="B44" s="1457">
        <v>1.3389772980829955</v>
      </c>
      <c r="C44" s="1458">
        <v>1.1369535226321075</v>
      </c>
      <c r="D44" s="1458">
        <v>1.3061705329136544</v>
      </c>
      <c r="E44" s="1458">
        <v>1.0520995128407578</v>
      </c>
      <c r="F44" s="1458">
        <v>0.57672746415901255</v>
      </c>
      <c r="G44" s="1458">
        <v>0.49966959514258602</v>
      </c>
      <c r="H44" s="1458">
        <v>0.30377161515143303</v>
      </c>
      <c r="I44" s="1458">
        <v>0.10727044213629039</v>
      </c>
      <c r="J44" s="1458">
        <v>2.2208688039605167E-2</v>
      </c>
    </row>
    <row r="45" spans="1:15" s="44" customFormat="1" ht="12" customHeight="1">
      <c r="A45" s="231" t="s">
        <v>429</v>
      </c>
      <c r="B45" s="316">
        <v>2.1780532932484258</v>
      </c>
      <c r="C45" s="317">
        <v>1.8200908807058924</v>
      </c>
      <c r="D45" s="317">
        <v>2.1522958830333692</v>
      </c>
      <c r="E45" s="317">
        <v>1.7459840866211367</v>
      </c>
      <c r="F45" s="317">
        <v>0.91101913876950746</v>
      </c>
      <c r="G45" s="317">
        <v>0.83262713171529401</v>
      </c>
      <c r="H45" s="317">
        <v>0.50842787824374003</v>
      </c>
      <c r="I45" s="317">
        <v>0.12803219794750437</v>
      </c>
      <c r="J45" s="317">
        <v>-3.821458350578059E-3</v>
      </c>
    </row>
    <row r="46" spans="1:15" s="44" customFormat="1" ht="12" customHeight="1">
      <c r="A46" s="231" t="s">
        <v>430</v>
      </c>
      <c r="B46" s="316">
        <v>0.76948501171784667</v>
      </c>
      <c r="C46" s="317">
        <v>0.6784938156792214</v>
      </c>
      <c r="D46" s="317">
        <v>0.71077448268926979</v>
      </c>
      <c r="E46" s="317">
        <v>0.55288085319031233</v>
      </c>
      <c r="F46" s="317">
        <v>0.32197171629938387</v>
      </c>
      <c r="G46" s="317">
        <v>0.27861140321580702</v>
      </c>
      <c r="H46" s="317">
        <v>0.16941095429497599</v>
      </c>
      <c r="I46" s="317">
        <v>9.3357544267608533E-2</v>
      </c>
      <c r="J46" s="317">
        <v>3.9847937085011144E-2</v>
      </c>
    </row>
    <row r="47" spans="1:15" s="47" customFormat="1" ht="21" customHeight="1">
      <c r="A47" s="1677" t="s">
        <v>444</v>
      </c>
      <c r="B47" s="598">
        <v>1.3718321295363738</v>
      </c>
      <c r="C47" s="599">
        <v>1.4030976816818221</v>
      </c>
      <c r="D47" s="599">
        <v>1.297657822143262</v>
      </c>
      <c r="E47" s="599">
        <v>1.1625155136731924</v>
      </c>
      <c r="F47" s="599">
        <v>1.1959398722658499</v>
      </c>
      <c r="G47" s="599">
        <v>1.1751351528414999</v>
      </c>
      <c r="H47" s="599">
        <v>1.1480149361942</v>
      </c>
      <c r="I47" s="599">
        <v>1.1647027464883342</v>
      </c>
      <c r="J47" s="599">
        <v>1.1812629846991496</v>
      </c>
      <c r="M47" s="318"/>
    </row>
    <row r="48" spans="1:15" s="43" customFormat="1" ht="12" customHeight="1">
      <c r="A48" s="1454" t="s">
        <v>445</v>
      </c>
      <c r="B48" s="598">
        <v>1.8148119912330976</v>
      </c>
      <c r="C48" s="599">
        <v>1.7777413815522243</v>
      </c>
      <c r="D48" s="599">
        <v>1.7009333721675381</v>
      </c>
      <c r="E48" s="599">
        <v>1.5019421245959566</v>
      </c>
      <c r="F48" s="599">
        <v>1.4842610075452189</v>
      </c>
      <c r="G48" s="599">
        <v>1.4647428183511499</v>
      </c>
      <c r="H48" s="599">
        <v>1.42</v>
      </c>
      <c r="I48" s="599">
        <v>1.3628566593639782</v>
      </c>
      <c r="J48" s="599">
        <v>1.3577343676708069</v>
      </c>
    </row>
    <row r="49" spans="1:11" s="23" customFormat="1" ht="7.5" customHeight="1">
      <c r="A49" s="591"/>
      <c r="B49" s="592"/>
      <c r="C49" s="593"/>
      <c r="D49" s="593"/>
      <c r="E49" s="593"/>
      <c r="F49" s="593"/>
      <c r="G49" s="593"/>
      <c r="H49" s="593"/>
      <c r="I49" s="593"/>
      <c r="J49" s="593"/>
      <c r="K49" s="51"/>
    </row>
    <row r="50" spans="1:11" s="48" customFormat="1" ht="12.75" customHeight="1">
      <c r="A50" s="1804" t="s">
        <v>446</v>
      </c>
      <c r="B50" s="1804"/>
      <c r="C50" s="1804"/>
      <c r="D50" s="1804"/>
      <c r="E50" s="1804"/>
      <c r="F50" s="1804"/>
      <c r="G50" s="1804"/>
      <c r="H50" s="1804"/>
      <c r="I50" s="1804"/>
      <c r="J50" s="1804"/>
    </row>
    <row r="51" spans="1:11" s="48" customFormat="1" ht="12.75" customHeight="1">
      <c r="A51" s="1804" t="s">
        <v>447</v>
      </c>
      <c r="B51" s="1804"/>
      <c r="C51" s="1804"/>
      <c r="D51" s="1804"/>
      <c r="E51" s="1804"/>
      <c r="F51" s="1804"/>
      <c r="G51" s="1804"/>
      <c r="H51" s="1804"/>
      <c r="I51" s="1804"/>
      <c r="J51" s="1804"/>
    </row>
    <row r="52" spans="1:11" s="48" customFormat="1" ht="12.75" customHeight="1">
      <c r="A52" s="1804" t="s">
        <v>448</v>
      </c>
      <c r="B52" s="1804"/>
      <c r="C52" s="1804"/>
      <c r="D52" s="1804"/>
      <c r="E52" s="1804"/>
      <c r="F52" s="1804"/>
      <c r="G52" s="1804"/>
      <c r="H52" s="1804"/>
      <c r="I52" s="1804"/>
      <c r="J52" s="1804"/>
    </row>
    <row r="53" spans="1:11" s="49" customFormat="1" ht="15.75" customHeight="1">
      <c r="A53" s="1804" t="s">
        <v>449</v>
      </c>
      <c r="B53" s="1804"/>
      <c r="C53" s="1804"/>
      <c r="D53" s="1804"/>
      <c r="E53" s="1804"/>
      <c r="F53" s="1804"/>
      <c r="G53" s="1804"/>
      <c r="H53" s="1804"/>
      <c r="I53" s="1804"/>
      <c r="J53" s="1804"/>
    </row>
    <row r="54" spans="1:11" s="23" customFormat="1" ht="22.5" customHeight="1">
      <c r="A54" s="408"/>
      <c r="B54" s="601"/>
      <c r="C54" s="408"/>
      <c r="D54" s="408"/>
      <c r="E54" s="408"/>
      <c r="F54" s="408"/>
      <c r="G54" s="408"/>
      <c r="H54" s="408"/>
      <c r="I54" s="408"/>
      <c r="J54" s="408"/>
    </row>
    <row r="55" spans="1:11" s="24" customFormat="1" ht="18.75" customHeight="1">
      <c r="A55" s="409" t="s">
        <v>450</v>
      </c>
      <c r="B55" s="385"/>
      <c r="C55" s="385"/>
      <c r="D55" s="385"/>
      <c r="E55" s="385"/>
      <c r="F55" s="385"/>
      <c r="G55" s="385"/>
      <c r="H55" s="385"/>
      <c r="I55" s="385"/>
      <c r="J55" s="385"/>
    </row>
    <row r="56" spans="1:11" s="24" customFormat="1" ht="12" customHeight="1">
      <c r="A56" s="305"/>
      <c r="B56" s="385"/>
      <c r="C56" s="385"/>
      <c r="D56" s="385"/>
      <c r="E56" s="385"/>
      <c r="F56" s="385"/>
      <c r="G56" s="385"/>
      <c r="H56" s="385"/>
      <c r="I56" s="385"/>
      <c r="J56" s="385"/>
    </row>
    <row r="57" spans="1:11" s="25" customFormat="1" ht="12.75" customHeight="1">
      <c r="A57" s="215" t="s">
        <v>112</v>
      </c>
      <c r="B57" s="386"/>
      <c r="C57" s="386"/>
      <c r="D57" s="386"/>
      <c r="E57" s="386"/>
      <c r="F57" s="386"/>
      <c r="G57" s="386"/>
      <c r="H57" s="386"/>
      <c r="I57" s="386"/>
      <c r="J57" s="386"/>
    </row>
    <row r="58" spans="1:11" s="24" customFormat="1" ht="18.75" customHeight="1">
      <c r="A58" s="305"/>
      <c r="B58" s="385"/>
      <c r="C58" s="385"/>
      <c r="D58" s="385"/>
      <c r="E58" s="385"/>
      <c r="F58" s="385"/>
      <c r="G58" s="385"/>
      <c r="H58" s="385"/>
      <c r="I58" s="385"/>
      <c r="J58" s="385"/>
    </row>
    <row r="59" spans="1:11" s="24" customFormat="1" ht="18.75" customHeight="1">
      <c r="A59" s="305"/>
      <c r="B59" s="385"/>
      <c r="C59" s="385"/>
      <c r="D59" s="385"/>
      <c r="E59" s="385"/>
      <c r="F59" s="385"/>
      <c r="G59" s="385"/>
      <c r="H59" s="385"/>
      <c r="I59" s="385"/>
      <c r="J59" s="385"/>
    </row>
    <row r="60" spans="1:11" s="24" customFormat="1" ht="18.75" customHeight="1">
      <c r="A60" s="305"/>
      <c r="B60" s="385"/>
      <c r="C60" s="385"/>
      <c r="D60" s="385"/>
      <c r="E60" s="385"/>
      <c r="F60" s="385"/>
      <c r="G60" s="385"/>
      <c r="H60" s="385"/>
      <c r="I60" s="385"/>
      <c r="J60" s="385"/>
    </row>
    <row r="61" spans="1:11" s="24" customFormat="1" ht="18.75" customHeight="1">
      <c r="A61" s="305"/>
      <c r="B61" s="385"/>
      <c r="C61" s="385"/>
      <c r="D61" s="385"/>
      <c r="E61" s="385"/>
      <c r="F61" s="385"/>
      <c r="G61" s="385"/>
      <c r="H61" s="385"/>
      <c r="I61" s="385"/>
      <c r="J61" s="385"/>
    </row>
    <row r="62" spans="1:11" s="24" customFormat="1" ht="18.75" customHeight="1">
      <c r="A62" s="305"/>
      <c r="B62" s="385"/>
      <c r="C62" s="385"/>
      <c r="D62" s="385"/>
      <c r="E62" s="385"/>
      <c r="F62" s="385"/>
      <c r="G62" s="385"/>
      <c r="H62" s="385"/>
      <c r="I62" s="385"/>
      <c r="J62" s="385"/>
    </row>
    <row r="63" spans="1:11" s="24" customFormat="1" ht="18.75" customHeight="1">
      <c r="A63" s="305"/>
      <c r="B63" s="385"/>
      <c r="C63" s="385"/>
      <c r="D63" s="385"/>
      <c r="E63" s="385"/>
      <c r="F63" s="385"/>
      <c r="G63" s="385"/>
      <c r="H63" s="385"/>
      <c r="I63" s="385"/>
      <c r="J63" s="385"/>
    </row>
    <row r="64" spans="1:11" s="24" customFormat="1" ht="18.75" customHeight="1">
      <c r="A64" s="305"/>
      <c r="B64" s="385"/>
      <c r="C64" s="385"/>
      <c r="D64" s="385"/>
      <c r="E64" s="385"/>
      <c r="F64" s="385"/>
      <c r="G64" s="385"/>
      <c r="H64" s="385"/>
      <c r="I64" s="385"/>
      <c r="J64" s="385"/>
    </row>
    <row r="65" spans="1:10" s="24" customFormat="1" ht="18.75" customHeight="1">
      <c r="A65" s="305"/>
      <c r="B65" s="385"/>
      <c r="C65" s="385"/>
      <c r="D65" s="385"/>
      <c r="E65" s="385"/>
      <c r="F65" s="385"/>
      <c r="G65" s="385"/>
      <c r="H65" s="385"/>
      <c r="I65" s="385"/>
      <c r="J65" s="385"/>
    </row>
    <row r="66" spans="1:10" s="24" customFormat="1" ht="18.75" customHeight="1">
      <c r="A66" s="305"/>
      <c r="B66" s="385"/>
      <c r="C66" s="385"/>
      <c r="D66" s="385"/>
      <c r="E66" s="385"/>
      <c r="F66" s="385"/>
      <c r="G66" s="385"/>
      <c r="H66" s="385"/>
      <c r="I66" s="385"/>
      <c r="J66" s="385"/>
    </row>
    <row r="67" spans="1:10" s="24" customFormat="1" ht="18.75" customHeight="1">
      <c r="A67" s="305"/>
      <c r="B67" s="385"/>
      <c r="C67" s="385"/>
      <c r="D67" s="385"/>
      <c r="E67" s="385"/>
      <c r="F67" s="385"/>
      <c r="G67" s="385"/>
      <c r="H67" s="385"/>
      <c r="I67" s="385"/>
      <c r="J67" s="385"/>
    </row>
    <row r="68" spans="1:10" s="24" customFormat="1" ht="18.75" customHeight="1">
      <c r="A68" s="305"/>
      <c r="B68" s="385"/>
      <c r="C68" s="385"/>
      <c r="D68" s="385"/>
      <c r="E68" s="385"/>
      <c r="F68" s="385"/>
      <c r="G68" s="385"/>
      <c r="H68" s="385"/>
      <c r="I68" s="385"/>
      <c r="J68" s="385"/>
    </row>
    <row r="69" spans="1:10" s="24" customFormat="1" ht="18.75" customHeight="1">
      <c r="A69" s="305"/>
      <c r="B69" s="385"/>
      <c r="C69" s="385"/>
      <c r="D69" s="385"/>
      <c r="E69" s="385"/>
      <c r="F69" s="385"/>
      <c r="G69" s="385"/>
      <c r="H69" s="385"/>
      <c r="I69" s="385"/>
      <c r="J69" s="385"/>
    </row>
    <row r="70" spans="1:10" s="25" customFormat="1" ht="12.75" customHeight="1">
      <c r="A70" s="386"/>
      <c r="B70" s="386"/>
      <c r="C70" s="386"/>
      <c r="D70" s="386"/>
      <c r="E70" s="386"/>
      <c r="F70" s="386"/>
      <c r="G70" s="386"/>
      <c r="H70" s="386"/>
      <c r="I70" s="386"/>
      <c r="J70" s="386"/>
    </row>
    <row r="71" spans="1:10" s="24" customFormat="1" ht="12.75" customHeight="1">
      <c r="A71" s="215" t="s">
        <v>429</v>
      </c>
      <c r="B71" s="385"/>
      <c r="C71" s="385"/>
      <c r="D71" s="385"/>
      <c r="E71" s="385"/>
      <c r="F71" s="385"/>
      <c r="G71" s="385"/>
      <c r="H71" s="385"/>
      <c r="I71" s="385"/>
      <c r="J71" s="385"/>
    </row>
    <row r="72" spans="1:10" s="24" customFormat="1" ht="18.75" customHeight="1">
      <c r="A72" s="305"/>
      <c r="B72" s="385"/>
      <c r="C72" s="385"/>
      <c r="D72" s="385"/>
      <c r="E72" s="385"/>
      <c r="F72" s="385"/>
      <c r="G72" s="385"/>
      <c r="H72" s="385"/>
      <c r="I72" s="385"/>
      <c r="J72" s="385"/>
    </row>
    <row r="73" spans="1:10" s="24" customFormat="1" ht="18.75" customHeight="1">
      <c r="A73" s="305"/>
      <c r="B73" s="385"/>
      <c r="C73" s="385"/>
      <c r="D73" s="385"/>
      <c r="E73" s="385"/>
      <c r="F73" s="385"/>
      <c r="G73" s="385"/>
      <c r="H73" s="385"/>
      <c r="I73" s="385"/>
      <c r="J73" s="385"/>
    </row>
    <row r="74" spans="1:10" s="25" customFormat="1" ht="18.75" customHeight="1">
      <c r="A74" s="215"/>
      <c r="B74" s="386"/>
      <c r="C74" s="386"/>
      <c r="D74" s="386"/>
      <c r="E74" s="386"/>
      <c r="F74" s="386"/>
      <c r="G74" s="386"/>
      <c r="H74" s="386"/>
      <c r="I74" s="386"/>
      <c r="J74" s="386"/>
    </row>
    <row r="75" spans="1:10" s="24" customFormat="1" ht="18.75" customHeight="1">
      <c r="A75" s="305"/>
      <c r="B75" s="385"/>
      <c r="C75" s="385"/>
      <c r="D75" s="385"/>
      <c r="E75" s="385"/>
      <c r="F75" s="385"/>
      <c r="G75" s="385"/>
      <c r="H75" s="385"/>
      <c r="I75" s="385"/>
      <c r="J75" s="385"/>
    </row>
    <row r="76" spans="1:10" s="24" customFormat="1" ht="18.75" customHeight="1">
      <c r="A76" s="305"/>
      <c r="B76" s="385"/>
      <c r="C76" s="385"/>
      <c r="D76" s="385"/>
      <c r="E76" s="385"/>
      <c r="F76" s="385"/>
      <c r="G76" s="385"/>
      <c r="H76" s="385"/>
      <c r="I76" s="385"/>
      <c r="J76" s="385"/>
    </row>
    <row r="77" spans="1:10" s="24" customFormat="1" ht="18.75" customHeight="1">
      <c r="A77" s="305"/>
      <c r="B77" s="385"/>
      <c r="C77" s="385"/>
      <c r="D77" s="385"/>
      <c r="E77" s="385"/>
      <c r="F77" s="385"/>
      <c r="G77" s="385"/>
      <c r="H77" s="385"/>
      <c r="I77" s="385"/>
      <c r="J77" s="385"/>
    </row>
    <row r="78" spans="1:10" s="24" customFormat="1" ht="18.75" customHeight="1">
      <c r="A78" s="305"/>
      <c r="B78" s="385"/>
      <c r="C78" s="385"/>
      <c r="D78" s="385"/>
      <c r="E78" s="385"/>
      <c r="F78" s="385"/>
      <c r="G78" s="385"/>
      <c r="H78" s="385"/>
      <c r="I78" s="385"/>
      <c r="J78" s="385"/>
    </row>
    <row r="79" spans="1:10" s="24" customFormat="1" ht="18.75" customHeight="1">
      <c r="A79" s="305"/>
      <c r="B79" s="385"/>
      <c r="C79" s="385"/>
      <c r="D79" s="385"/>
      <c r="E79" s="385"/>
      <c r="F79" s="385"/>
      <c r="G79" s="385"/>
      <c r="H79" s="385"/>
      <c r="I79" s="385"/>
      <c r="J79" s="385"/>
    </row>
    <row r="80" spans="1:10" s="24" customFormat="1" ht="18.75" customHeight="1">
      <c r="A80" s="305"/>
      <c r="B80" s="385"/>
      <c r="C80" s="385"/>
      <c r="D80" s="385"/>
      <c r="E80" s="385"/>
      <c r="F80" s="385"/>
      <c r="G80" s="385"/>
      <c r="H80" s="385"/>
      <c r="I80" s="385"/>
      <c r="J80" s="385"/>
    </row>
    <row r="81" spans="1:10" s="24" customFormat="1" ht="18.75" customHeight="1">
      <c r="A81" s="305"/>
      <c r="B81" s="385"/>
      <c r="C81" s="385"/>
      <c r="D81" s="385"/>
      <c r="E81" s="385"/>
      <c r="F81" s="385"/>
      <c r="G81" s="385"/>
      <c r="H81" s="385"/>
      <c r="I81" s="385"/>
      <c r="J81" s="385"/>
    </row>
    <row r="82" spans="1:10" s="24" customFormat="1" ht="18.75" customHeight="1">
      <c r="A82" s="305"/>
      <c r="B82" s="385"/>
      <c r="C82" s="385"/>
      <c r="D82" s="385"/>
      <c r="E82" s="385"/>
      <c r="F82" s="385"/>
      <c r="G82" s="385"/>
      <c r="H82" s="385"/>
      <c r="I82" s="385"/>
      <c r="J82" s="385"/>
    </row>
    <row r="83" spans="1:10" s="23" customFormat="1" ht="18" customHeight="1">
      <c r="A83" s="444"/>
      <c r="B83" s="477"/>
      <c r="C83" s="444"/>
      <c r="D83" s="444"/>
      <c r="E83" s="444"/>
      <c r="F83" s="444"/>
      <c r="G83" s="444"/>
      <c r="H83" s="444"/>
      <c r="I83" s="444"/>
      <c r="J83" s="444"/>
    </row>
    <row r="84" spans="1:10" s="23" customFormat="1" ht="18" customHeight="1">
      <c r="A84" s="444"/>
      <c r="B84" s="477"/>
      <c r="C84" s="444"/>
      <c r="D84" s="444"/>
      <c r="E84" s="444"/>
      <c r="F84" s="444"/>
      <c r="G84" s="444"/>
      <c r="H84" s="444"/>
      <c r="I84" s="444"/>
      <c r="J84" s="444"/>
    </row>
    <row r="85" spans="1:10" s="25" customFormat="1" ht="12.75" customHeight="1">
      <c r="A85" s="215" t="s">
        <v>430</v>
      </c>
      <c r="B85" s="386"/>
      <c r="C85" s="386"/>
      <c r="D85" s="386"/>
      <c r="E85" s="386"/>
      <c r="F85" s="386"/>
      <c r="G85" s="386"/>
      <c r="H85" s="386"/>
      <c r="I85" s="386"/>
      <c r="J85" s="386"/>
    </row>
    <row r="86" spans="1:10" s="24" customFormat="1" ht="18.75" customHeight="1">
      <c r="A86" s="305"/>
      <c r="B86" s="385"/>
      <c r="C86" s="385"/>
      <c r="D86" s="385"/>
      <c r="E86" s="385"/>
      <c r="F86" s="385"/>
      <c r="G86" s="385"/>
      <c r="H86" s="385"/>
      <c r="I86" s="385"/>
      <c r="J86" s="385"/>
    </row>
    <row r="87" spans="1:10" s="24" customFormat="1" ht="18.75" customHeight="1">
      <c r="A87" s="305"/>
      <c r="B87" s="385"/>
      <c r="C87" s="385"/>
      <c r="D87" s="385"/>
      <c r="E87" s="385"/>
      <c r="F87" s="385"/>
      <c r="G87" s="385"/>
      <c r="H87" s="385"/>
      <c r="I87" s="385"/>
      <c r="J87" s="385"/>
    </row>
    <row r="88" spans="1:10" s="24" customFormat="1" ht="18.75" customHeight="1">
      <c r="A88" s="305"/>
      <c r="B88" s="385"/>
      <c r="C88" s="385"/>
      <c r="D88" s="385"/>
      <c r="E88" s="385"/>
      <c r="F88" s="385"/>
      <c r="G88" s="385"/>
      <c r="H88" s="385"/>
      <c r="I88" s="385"/>
      <c r="J88" s="385"/>
    </row>
    <row r="89" spans="1:10" s="24" customFormat="1" ht="18.75" customHeight="1">
      <c r="A89" s="305"/>
      <c r="B89" s="385"/>
      <c r="C89" s="385"/>
      <c r="D89" s="385"/>
      <c r="E89" s="385"/>
      <c r="F89" s="385"/>
      <c r="G89" s="385"/>
      <c r="H89" s="385"/>
      <c r="I89" s="385"/>
      <c r="J89" s="385"/>
    </row>
    <row r="90" spans="1:10" s="24" customFormat="1" ht="18.75" customHeight="1">
      <c r="A90" s="305"/>
      <c r="B90" s="385"/>
      <c r="C90" s="385"/>
      <c r="D90" s="385"/>
      <c r="E90" s="385"/>
      <c r="F90" s="385"/>
      <c r="G90" s="385"/>
      <c r="H90" s="385"/>
      <c r="I90" s="385"/>
      <c r="J90" s="385"/>
    </row>
    <row r="91" spans="1:10" s="24" customFormat="1" ht="18.75" customHeight="1">
      <c r="A91" s="305"/>
      <c r="B91" s="385"/>
      <c r="C91" s="385"/>
      <c r="D91" s="385"/>
      <c r="E91" s="385"/>
      <c r="F91" s="385"/>
      <c r="G91" s="385"/>
      <c r="H91" s="385"/>
      <c r="I91" s="385"/>
      <c r="J91" s="385"/>
    </row>
    <row r="92" spans="1:10" s="24" customFormat="1" ht="18.75" customHeight="1">
      <c r="A92" s="305"/>
      <c r="B92" s="385"/>
      <c r="C92" s="385"/>
      <c r="D92" s="385"/>
      <c r="E92" s="385"/>
      <c r="F92" s="385"/>
      <c r="G92" s="385"/>
      <c r="H92" s="385"/>
      <c r="I92" s="385"/>
      <c r="J92" s="385"/>
    </row>
    <row r="93" spans="1:10" s="24" customFormat="1" ht="18.75" customHeight="1">
      <c r="A93" s="305"/>
      <c r="B93" s="385"/>
      <c r="C93" s="385"/>
      <c r="D93" s="385"/>
      <c r="E93" s="385"/>
      <c r="F93" s="385"/>
      <c r="G93" s="385"/>
      <c r="H93" s="385"/>
      <c r="I93" s="385"/>
      <c r="J93" s="385"/>
    </row>
    <row r="94" spans="1:10" s="24" customFormat="1" ht="18.75" customHeight="1">
      <c r="A94" s="305"/>
      <c r="B94" s="385"/>
      <c r="C94" s="385"/>
      <c r="D94" s="385"/>
      <c r="E94" s="385"/>
      <c r="F94" s="385"/>
      <c r="G94" s="385"/>
      <c r="H94" s="385"/>
      <c r="I94" s="385"/>
      <c r="J94" s="385"/>
    </row>
    <row r="95" spans="1:10" s="24" customFormat="1" ht="18.75" customHeight="1">
      <c r="A95" s="305"/>
      <c r="B95" s="385"/>
      <c r="C95" s="385"/>
      <c r="D95" s="385"/>
      <c r="E95" s="385"/>
      <c r="F95" s="385"/>
      <c r="G95" s="385"/>
      <c r="H95" s="385"/>
      <c r="I95" s="385"/>
      <c r="J95" s="385"/>
    </row>
    <row r="96" spans="1:10" s="24" customFormat="1" ht="18.75" customHeight="1">
      <c r="A96" s="305"/>
      <c r="B96" s="385"/>
      <c r="C96" s="385"/>
      <c r="D96" s="385"/>
      <c r="E96" s="385"/>
      <c r="F96" s="385"/>
      <c r="G96" s="385"/>
      <c r="H96" s="385"/>
      <c r="I96" s="385"/>
      <c r="J96" s="385"/>
    </row>
    <row r="97" spans="1:12" s="25" customFormat="1" ht="24.75" customHeight="1">
      <c r="A97" s="386"/>
      <c r="B97" s="386"/>
      <c r="C97" s="386"/>
      <c r="D97" s="386"/>
      <c r="E97" s="386"/>
      <c r="F97" s="386"/>
      <c r="G97" s="386"/>
      <c r="H97" s="386"/>
      <c r="I97" s="386"/>
      <c r="J97" s="386"/>
    </row>
    <row r="98" spans="1:12" s="23" customFormat="1" ht="22.5" customHeight="1">
      <c r="A98" s="408"/>
      <c r="B98" s="601"/>
      <c r="C98" s="408"/>
      <c r="D98" s="408"/>
      <c r="E98" s="408"/>
      <c r="F98" s="408"/>
      <c r="G98" s="408"/>
      <c r="H98" s="408"/>
      <c r="I98" s="408"/>
      <c r="J98" s="408"/>
    </row>
    <row r="99" spans="1:12" s="24" customFormat="1" ht="18.75" customHeight="1">
      <c r="A99" s="409" t="s">
        <v>451</v>
      </c>
      <c r="B99" s="385"/>
      <c r="C99" s="385"/>
      <c r="D99" s="385"/>
      <c r="E99" s="385"/>
      <c r="F99" s="385"/>
      <c r="G99" s="385"/>
      <c r="H99" s="385"/>
      <c r="I99" s="385"/>
      <c r="J99" s="385"/>
    </row>
    <row r="100" spans="1:12" s="27" customFormat="1" ht="12" customHeight="1">
      <c r="A100" s="447"/>
      <c r="B100" s="447"/>
      <c r="C100" s="447"/>
      <c r="D100" s="447"/>
      <c r="E100" s="447"/>
      <c r="F100" s="447"/>
      <c r="G100" s="447"/>
      <c r="H100" s="447"/>
      <c r="I100" s="447"/>
      <c r="J100" s="447"/>
    </row>
    <row r="101" spans="1:12" s="26" customFormat="1" ht="13.5" customHeight="1">
      <c r="A101" s="213" t="s">
        <v>213</v>
      </c>
      <c r="B101" s="387" t="s">
        <v>214</v>
      </c>
      <c r="C101" s="388" t="s">
        <v>215</v>
      </c>
      <c r="D101" s="388" t="s">
        <v>216</v>
      </c>
      <c r="E101" s="388" t="s">
        <v>217</v>
      </c>
      <c r="F101" s="388" t="s">
        <v>218</v>
      </c>
      <c r="G101" s="388" t="s">
        <v>219</v>
      </c>
      <c r="H101" s="388" t="s">
        <v>220</v>
      </c>
      <c r="I101" s="388" t="s">
        <v>221</v>
      </c>
      <c r="J101" s="388" t="s">
        <v>222</v>
      </c>
    </row>
    <row r="102" spans="1:12" s="26" customFormat="1" ht="12" customHeight="1">
      <c r="A102" s="392" t="s">
        <v>452</v>
      </c>
      <c r="B102" s="602">
        <v>7767.2164034499083</v>
      </c>
      <c r="C102" s="393">
        <v>6171.1669976508829</v>
      </c>
      <c r="D102" s="393">
        <v>3921.9378006340899</v>
      </c>
      <c r="E102" s="393">
        <v>2078.0234704579598</v>
      </c>
      <c r="F102" s="393">
        <v>443.70976927908595</v>
      </c>
      <c r="G102" s="393">
        <v>-34.948290687982997</v>
      </c>
      <c r="H102" s="393">
        <v>-42.826999999999998</v>
      </c>
      <c r="I102" s="393">
        <v>-215.50514874131201</v>
      </c>
      <c r="J102" s="393">
        <v>-381.58800882093198</v>
      </c>
      <c r="K102" s="603"/>
      <c r="L102" s="604"/>
    </row>
    <row r="103" spans="1:12" s="26" customFormat="1" ht="12" customHeight="1">
      <c r="A103" s="392" t="s">
        <v>453</v>
      </c>
      <c r="B103" s="602">
        <v>26115.214502246425</v>
      </c>
      <c r="C103" s="393">
        <v>23850.191077525877</v>
      </c>
      <c r="D103" s="393">
        <v>21309.398263743293</v>
      </c>
      <c r="E103" s="393">
        <v>15936.2142345784</v>
      </c>
      <c r="F103" s="393">
        <v>13163.040777376662</v>
      </c>
      <c r="G103" s="393">
        <v>11158.6627215805</v>
      </c>
      <c r="H103" s="393">
        <v>10424.057000000001</v>
      </c>
      <c r="I103" s="393">
        <v>9737.6074877627107</v>
      </c>
      <c r="J103" s="393">
        <v>9611.8701126674496</v>
      </c>
      <c r="K103" s="603"/>
      <c r="L103" s="604"/>
    </row>
    <row r="104" spans="1:12" s="26" customFormat="1" ht="12" customHeight="1">
      <c r="A104" s="392" t="s">
        <v>454</v>
      </c>
      <c r="B104" s="602">
        <v>399.74356855529919</v>
      </c>
      <c r="C104" s="393">
        <v>287.77409939570134</v>
      </c>
      <c r="D104" s="393">
        <v>320.63027728740127</v>
      </c>
      <c r="E104" s="393">
        <v>329.05267547998898</v>
      </c>
      <c r="F104" s="393">
        <v>250.76118305320401</v>
      </c>
      <c r="G104" s="393">
        <v>220.64742977541002</v>
      </c>
      <c r="H104" s="393">
        <v>258.07</v>
      </c>
      <c r="I104" s="393">
        <v>269.55160880384801</v>
      </c>
      <c r="J104" s="393">
        <v>274.45953668201003</v>
      </c>
      <c r="K104" s="603"/>
      <c r="L104" s="604"/>
    </row>
    <row r="105" spans="1:12" s="26" customFormat="1" ht="12" customHeight="1">
      <c r="A105" s="392" t="s">
        <v>455</v>
      </c>
      <c r="B105" s="602">
        <v>2973.2091848343503</v>
      </c>
      <c r="C105" s="393">
        <v>2552.5491175918501</v>
      </c>
      <c r="D105" s="393">
        <v>2229.7527857262999</v>
      </c>
      <c r="E105" s="393">
        <v>1483.0643453876901</v>
      </c>
      <c r="F105" s="393">
        <v>1017.8053641330199</v>
      </c>
      <c r="G105" s="393">
        <v>723.00633021084002</v>
      </c>
      <c r="H105" s="393">
        <v>636.33399999999995</v>
      </c>
      <c r="I105" s="393">
        <v>568.93776327525995</v>
      </c>
      <c r="J105" s="393">
        <v>656.74918022402005</v>
      </c>
      <c r="K105" s="603"/>
      <c r="L105" s="605"/>
    </row>
    <row r="106" spans="1:12" s="26" customFormat="1" ht="12" customHeight="1">
      <c r="A106" s="392" t="s">
        <v>456</v>
      </c>
      <c r="B106" s="602">
        <v>101.87604045002395</v>
      </c>
      <c r="C106" s="393">
        <v>88.899739587715999</v>
      </c>
      <c r="D106" s="393">
        <v>108.09856920720404</v>
      </c>
      <c r="E106" s="393">
        <v>101.686209980155</v>
      </c>
      <c r="F106" s="393">
        <v>138.00203381258203</v>
      </c>
      <c r="G106" s="393">
        <v>103.689674009908</v>
      </c>
      <c r="H106" s="393">
        <v>127.943</v>
      </c>
      <c r="I106" s="393">
        <v>99.202514559435897</v>
      </c>
      <c r="J106" s="393">
        <v>97.635329994139994</v>
      </c>
      <c r="K106" s="603"/>
      <c r="L106" s="604"/>
    </row>
    <row r="107" spans="1:12" s="26" customFormat="1" ht="12" customHeight="1">
      <c r="A107" s="398" t="s">
        <v>244</v>
      </c>
      <c r="B107" s="602">
        <v>1109.1473898093006</v>
      </c>
      <c r="C107" s="393">
        <v>1204.3372189849308</v>
      </c>
      <c r="D107" s="393">
        <v>1338.8237885180095</v>
      </c>
      <c r="E107" s="393">
        <v>1400.7839556368399</v>
      </c>
      <c r="F107" s="393">
        <v>1114.6719076494965</v>
      </c>
      <c r="G107" s="403">
        <v>1135.6101846039501</v>
      </c>
      <c r="H107" s="403">
        <v>1149.4770000000001</v>
      </c>
      <c r="I107" s="403">
        <v>1072.0778626702199</v>
      </c>
      <c r="J107" s="403">
        <v>1015.4399550693699</v>
      </c>
      <c r="K107" s="603"/>
      <c r="L107" s="604"/>
    </row>
    <row r="108" spans="1:12" s="26" customFormat="1" ht="12" customHeight="1">
      <c r="A108" s="1454" t="s">
        <v>457</v>
      </c>
      <c r="B108" s="606">
        <v>38466.407089345295</v>
      </c>
      <c r="C108" s="405">
        <v>34154.918250736999</v>
      </c>
      <c r="D108" s="405">
        <v>29228.641485116299</v>
      </c>
      <c r="E108" s="405">
        <v>21328.827712907201</v>
      </c>
      <c r="F108" s="405">
        <v>16127.9884712863</v>
      </c>
      <c r="G108" s="405">
        <v>13306.6678221242</v>
      </c>
      <c r="H108" s="405">
        <v>12553.055</v>
      </c>
      <c r="I108" s="405">
        <v>11531.8720287993</v>
      </c>
      <c r="J108" s="405">
        <v>11274.566511351701</v>
      </c>
      <c r="K108" s="603"/>
      <c r="L108" s="604"/>
    </row>
    <row r="109" spans="1:12" s="26" customFormat="1" ht="12" customHeight="1">
      <c r="A109" s="402" t="s">
        <v>458</v>
      </c>
      <c r="B109" s="1459">
        <v>-4314.1744646386505</v>
      </c>
      <c r="C109" s="1460">
        <v>-3130.7132404700305</v>
      </c>
      <c r="D109" s="1460">
        <v>-2321.0239919395103</v>
      </c>
      <c r="E109" s="1460">
        <v>-1359.52292814115</v>
      </c>
      <c r="F109" s="1460">
        <v>-612.54595138908599</v>
      </c>
      <c r="G109" s="1460">
        <v>-154.42077699385601</v>
      </c>
      <c r="H109" s="1460">
        <v>-45.311999999999998</v>
      </c>
      <c r="I109" s="1460">
        <v>1.2420236652530401</v>
      </c>
      <c r="J109" s="1460">
        <v>-0.82585433981906997</v>
      </c>
      <c r="K109" s="603"/>
      <c r="L109" s="604"/>
    </row>
    <row r="110" spans="1:12" s="26" customFormat="1" ht="12" customHeight="1">
      <c r="A110" s="402" t="s">
        <v>459</v>
      </c>
      <c r="B110" s="602">
        <v>-10362.954569908898</v>
      </c>
      <c r="C110" s="393">
        <v>-8773.1041769695094</v>
      </c>
      <c r="D110" s="393">
        <v>-6836.3905892033099</v>
      </c>
      <c r="E110" s="393">
        <v>-3772.8944497449702</v>
      </c>
      <c r="F110" s="393">
        <v>-1681.04108628617</v>
      </c>
      <c r="G110" s="393">
        <v>-1016.76379383566</v>
      </c>
      <c r="H110" s="393">
        <v>-723.27499999999998</v>
      </c>
      <c r="I110" s="393">
        <v>-529.16959410659604</v>
      </c>
      <c r="J110" s="393">
        <v>-537.03439572983996</v>
      </c>
      <c r="K110" s="603"/>
      <c r="L110" s="604"/>
    </row>
    <row r="111" spans="1:12" s="26" customFormat="1" ht="12" customHeight="1">
      <c r="A111" s="402" t="s">
        <v>460</v>
      </c>
      <c r="B111" s="602">
        <v>-9206.8249496060107</v>
      </c>
      <c r="C111" s="393">
        <v>-7614.9839341784909</v>
      </c>
      <c r="D111" s="393">
        <v>-5482.170502850051</v>
      </c>
      <c r="E111" s="393">
        <v>-2898.3356578264402</v>
      </c>
      <c r="F111" s="393">
        <v>-1111.83156156054</v>
      </c>
      <c r="G111" s="393">
        <v>-378.65757576575004</v>
      </c>
      <c r="H111" s="393">
        <v>-287.64699999999999</v>
      </c>
      <c r="I111" s="393">
        <v>-290.37041581923</v>
      </c>
      <c r="J111" s="393">
        <v>-366.94380968313999</v>
      </c>
      <c r="K111" s="603"/>
      <c r="L111" s="604"/>
    </row>
    <row r="112" spans="1:12" s="26" customFormat="1" ht="12" customHeight="1">
      <c r="A112" s="392" t="s">
        <v>461</v>
      </c>
      <c r="B112" s="602">
        <v>-425.68020087709999</v>
      </c>
      <c r="C112" s="393">
        <v>-290.70119466130001</v>
      </c>
      <c r="D112" s="393">
        <v>-271.05198919665997</v>
      </c>
      <c r="E112" s="393">
        <v>-149.58807884949999</v>
      </c>
      <c r="F112" s="393">
        <v>-105.63115541942</v>
      </c>
      <c r="G112" s="393">
        <v>-103.21985916992</v>
      </c>
      <c r="H112" s="393">
        <v>-82.98</v>
      </c>
      <c r="I112" s="393">
        <v>-83.574200029560004</v>
      </c>
      <c r="J112" s="393">
        <v>-80.606653950660004</v>
      </c>
      <c r="K112" s="603"/>
      <c r="L112" s="604"/>
    </row>
    <row r="113" spans="1:13" s="26" customFormat="1" ht="12" customHeight="1">
      <c r="A113" s="402" t="s">
        <v>462</v>
      </c>
      <c r="B113" s="602">
        <v>-265.883677606042</v>
      </c>
      <c r="C113" s="393">
        <v>-376.68511856098002</v>
      </c>
      <c r="D113" s="393">
        <v>-296.37224885081696</v>
      </c>
      <c r="E113" s="393">
        <v>-296.03083430816798</v>
      </c>
      <c r="F113" s="393">
        <v>-336.90495342918001</v>
      </c>
      <c r="G113" s="393">
        <v>-301.35489826249403</v>
      </c>
      <c r="H113" s="393">
        <v>-266.67200000000003</v>
      </c>
      <c r="I113" s="393">
        <v>-267.84913287899599</v>
      </c>
      <c r="J113" s="393">
        <v>-276.53551966787302</v>
      </c>
      <c r="K113" s="603"/>
      <c r="L113" s="604"/>
    </row>
    <row r="114" spans="1:13" s="26" customFormat="1" ht="12" customHeight="1">
      <c r="A114" s="398" t="s">
        <v>463</v>
      </c>
      <c r="B114" s="602">
        <v>1341.1482690161874</v>
      </c>
      <c r="C114" s="403">
        <v>630.7904670599662</v>
      </c>
      <c r="D114" s="403">
        <v>49.000620708371486</v>
      </c>
      <c r="E114" s="403">
        <v>-599.52446604096201</v>
      </c>
      <c r="F114" s="403">
        <v>-755.21932138772218</v>
      </c>
      <c r="G114" s="403">
        <v>-906.88024597625599</v>
      </c>
      <c r="H114" s="403">
        <v>-861.86500000000001</v>
      </c>
      <c r="I114" s="403">
        <v>-596.30060268807597</v>
      </c>
      <c r="J114" s="403">
        <v>-603.41892507728699</v>
      </c>
      <c r="K114" s="603"/>
      <c r="L114" s="604"/>
    </row>
    <row r="115" spans="1:13" s="26" customFormat="1" ht="12" customHeight="1">
      <c r="A115" s="1454" t="s">
        <v>464</v>
      </c>
      <c r="B115" s="606">
        <v>-23234.3695936205</v>
      </c>
      <c r="C115" s="405">
        <v>-19555.397197780301</v>
      </c>
      <c r="D115" s="405">
        <v>-15158.008701331999</v>
      </c>
      <c r="E115" s="405">
        <v>-9075.8964149111998</v>
      </c>
      <c r="F115" s="405">
        <v>-4603.1740294721203</v>
      </c>
      <c r="G115" s="405">
        <v>-2861.2971500039398</v>
      </c>
      <c r="H115" s="405">
        <v>-2267.752</v>
      </c>
      <c r="I115" s="405">
        <v>-1766.0219218572099</v>
      </c>
      <c r="J115" s="405">
        <v>-1865.3651584486199</v>
      </c>
      <c r="K115" s="603"/>
      <c r="L115" s="607"/>
    </row>
    <row r="116" spans="1:13" s="26" customFormat="1" ht="12" customHeight="1">
      <c r="A116" s="1454" t="s">
        <v>80</v>
      </c>
      <c r="B116" s="606">
        <v>15232.037495724799</v>
      </c>
      <c r="C116" s="405">
        <v>14599.521052956701</v>
      </c>
      <c r="D116" s="405">
        <v>14070.6327837843</v>
      </c>
      <c r="E116" s="405">
        <v>12252.931297996</v>
      </c>
      <c r="F116" s="405">
        <v>11524.814441814198</v>
      </c>
      <c r="G116" s="405">
        <v>10445.3706721203</v>
      </c>
      <c r="H116" s="405">
        <v>10285.304</v>
      </c>
      <c r="I116" s="405">
        <v>9765.8501069420709</v>
      </c>
      <c r="J116" s="405">
        <v>9409.2013529030792</v>
      </c>
      <c r="K116" s="603"/>
      <c r="L116" s="604"/>
    </row>
    <row r="117" spans="1:13" s="29" customFormat="1" ht="12" customHeight="1">
      <c r="A117" s="608" t="s">
        <v>209</v>
      </c>
      <c r="B117" s="609"/>
      <c r="C117" s="609"/>
      <c r="D117" s="609"/>
      <c r="E117" s="609"/>
      <c r="F117" s="609"/>
      <c r="G117" s="609"/>
      <c r="H117" s="609"/>
      <c r="I117" s="609"/>
      <c r="J117" s="609"/>
    </row>
    <row r="118" spans="1:13" s="27" customFormat="1" ht="12" customHeight="1">
      <c r="A118" s="240" t="s">
        <v>292</v>
      </c>
      <c r="B118" s="447"/>
      <c r="C118" s="447"/>
      <c r="D118" s="447"/>
      <c r="E118" s="447"/>
      <c r="F118" s="447"/>
      <c r="G118" s="447"/>
      <c r="H118" s="447"/>
      <c r="I118" s="447"/>
      <c r="J118" s="447"/>
    </row>
    <row r="119" spans="1:13" s="26" customFormat="1" ht="13.5" customHeight="1">
      <c r="A119" s="213" t="s">
        <v>213</v>
      </c>
      <c r="B119" s="448"/>
      <c r="C119" s="448"/>
      <c r="D119" s="448"/>
      <c r="E119" s="568" t="s">
        <v>269</v>
      </c>
      <c r="F119" s="610" t="s">
        <v>270</v>
      </c>
      <c r="G119" s="610" t="s">
        <v>271</v>
      </c>
      <c r="H119" s="610" t="s">
        <v>272</v>
      </c>
      <c r="I119" s="388" t="s">
        <v>273</v>
      </c>
      <c r="J119" s="388" t="s">
        <v>274</v>
      </c>
    </row>
    <row r="120" spans="1:13" s="26" customFormat="1" ht="12" customHeight="1">
      <c r="A120" s="392" t="s">
        <v>452</v>
      </c>
      <c r="B120" s="611"/>
      <c r="C120" s="611"/>
      <c r="D120" s="611"/>
      <c r="E120" s="602">
        <v>13938.383401100833</v>
      </c>
      <c r="F120" s="393">
        <v>6408.7227496831574</v>
      </c>
      <c r="G120" s="393">
        <v>-927.77099999999996</v>
      </c>
      <c r="H120" s="393">
        <v>155.61293107400999</v>
      </c>
      <c r="I120" s="393">
        <v>3468.0098598745199</v>
      </c>
      <c r="J120" s="393">
        <v>3934.6364687308501</v>
      </c>
      <c r="K120" s="397"/>
      <c r="L120" s="604"/>
    </row>
    <row r="121" spans="1:13" s="26" customFormat="1" ht="12" customHeight="1">
      <c r="A121" s="392" t="s">
        <v>453</v>
      </c>
      <c r="B121" s="611"/>
      <c r="C121" s="611"/>
      <c r="D121" s="611"/>
      <c r="E121" s="602">
        <v>49965.405579772196</v>
      </c>
      <c r="F121" s="393">
        <v>61567.315997278827</v>
      </c>
      <c r="G121" s="393">
        <v>39380.798999999999</v>
      </c>
      <c r="H121" s="393">
        <v>45185.183344940575</v>
      </c>
      <c r="I121" s="393">
        <v>52554.748732287</v>
      </c>
      <c r="J121" s="393">
        <v>45112.085845870402</v>
      </c>
      <c r="K121" s="397"/>
      <c r="L121" s="604"/>
    </row>
    <row r="122" spans="1:13" s="26" customFormat="1" ht="12" customHeight="1">
      <c r="A122" s="392" t="s">
        <v>454</v>
      </c>
      <c r="B122" s="611"/>
      <c r="C122" s="611"/>
      <c r="D122" s="611"/>
      <c r="E122" s="602">
        <v>687.517667951107</v>
      </c>
      <c r="F122" s="393">
        <v>1121.0915955960079</v>
      </c>
      <c r="G122" s="393">
        <v>1048.414</v>
      </c>
      <c r="H122" s="393">
        <v>1207.1627109794299</v>
      </c>
      <c r="I122" s="393">
        <v>1162.13809084732</v>
      </c>
      <c r="J122" s="393">
        <v>1161.1917143472954</v>
      </c>
      <c r="K122" s="397"/>
      <c r="L122" s="604"/>
    </row>
    <row r="123" spans="1:13" s="26" customFormat="1" ht="12" customHeight="1">
      <c r="A123" s="392" t="s">
        <v>455</v>
      </c>
      <c r="B123" s="611"/>
      <c r="C123" s="611"/>
      <c r="D123" s="611"/>
      <c r="E123" s="602">
        <v>5525.7583024261994</v>
      </c>
      <c r="F123" s="393">
        <v>5453.6288254578503</v>
      </c>
      <c r="G123" s="393">
        <v>2556.299</v>
      </c>
      <c r="H123" s="393">
        <v>3640.5981037573497</v>
      </c>
      <c r="I123" s="393">
        <v>4248.5213153184204</v>
      </c>
      <c r="J123" s="393">
        <v>4226.6001770340708</v>
      </c>
      <c r="K123" s="397"/>
      <c r="L123" s="604"/>
    </row>
    <row r="124" spans="1:13" s="26" customFormat="1" ht="12" customHeight="1">
      <c r="A124" s="392" t="s">
        <v>456</v>
      </c>
      <c r="B124" s="611"/>
      <c r="C124" s="611"/>
      <c r="D124" s="611"/>
      <c r="E124" s="602">
        <v>190.77578003774002</v>
      </c>
      <c r="F124" s="393">
        <v>451.47648700984962</v>
      </c>
      <c r="G124" s="393">
        <v>450.678</v>
      </c>
      <c r="H124" s="393">
        <v>393.28702167713016</v>
      </c>
      <c r="I124" s="393">
        <v>345.92421946477998</v>
      </c>
      <c r="J124" s="393">
        <v>283.75989708781987</v>
      </c>
      <c r="K124" s="397"/>
      <c r="L124" s="604"/>
    </row>
    <row r="125" spans="1:13" s="26" customFormat="1" ht="12" customHeight="1">
      <c r="A125" s="398" t="s">
        <v>244</v>
      </c>
      <c r="B125" s="613"/>
      <c r="C125" s="613"/>
      <c r="D125" s="613"/>
      <c r="E125" s="602">
        <v>2313.4846087942346</v>
      </c>
      <c r="F125" s="393">
        <v>4989.8898364082843</v>
      </c>
      <c r="G125" s="393">
        <v>4378.6980000000003</v>
      </c>
      <c r="H125" s="393">
        <v>4713.8515965375327</v>
      </c>
      <c r="I125" s="393">
        <v>3569.27471527748</v>
      </c>
      <c r="J125" s="393">
        <v>2941.5902553070273</v>
      </c>
      <c r="K125" s="397"/>
      <c r="L125" s="604"/>
    </row>
    <row r="126" spans="1:13" s="26" customFormat="1" ht="12" customHeight="1">
      <c r="A126" s="1454" t="s">
        <v>457</v>
      </c>
      <c r="B126" s="1461"/>
      <c r="C126" s="1461"/>
      <c r="D126" s="1461"/>
      <c r="E126" s="606">
        <v>72621.325340082301</v>
      </c>
      <c r="F126" s="405">
        <v>79992.125491433995</v>
      </c>
      <c r="G126" s="405">
        <v>46887.118000000002</v>
      </c>
      <c r="H126" s="405">
        <v>55295.696158172694</v>
      </c>
      <c r="I126" s="405">
        <v>65348.617041569501</v>
      </c>
      <c r="J126" s="405">
        <v>57659.864358377396</v>
      </c>
      <c r="K126" s="397"/>
      <c r="L126" s="614"/>
      <c r="M126" s="615"/>
    </row>
    <row r="127" spans="1:13" s="26" customFormat="1" ht="12" customHeight="1">
      <c r="A127" s="402" t="s">
        <v>458</v>
      </c>
      <c r="B127" s="616"/>
      <c r="C127" s="616"/>
      <c r="D127" s="616"/>
      <c r="E127" s="1459">
        <v>-7444.8877051086693</v>
      </c>
      <c r="F127" s="1460">
        <v>-4447.5136484635905</v>
      </c>
      <c r="G127" s="1460">
        <v>-69.233000000000004</v>
      </c>
      <c r="H127" s="1460">
        <v>-1105.2950370165099</v>
      </c>
      <c r="I127" s="1460">
        <v>-4279.6600930459899</v>
      </c>
      <c r="J127" s="1460">
        <v>-3981.01280203232</v>
      </c>
      <c r="K127" s="397"/>
      <c r="L127" s="604"/>
    </row>
    <row r="128" spans="1:13" s="26" customFormat="1" ht="12" customHeight="1">
      <c r="A128" s="402" t="s">
        <v>459</v>
      </c>
      <c r="B128" s="611"/>
      <c r="C128" s="611"/>
      <c r="D128" s="611"/>
      <c r="E128" s="602">
        <v>-19136.0587468784</v>
      </c>
      <c r="F128" s="393">
        <v>-13307.0899190701</v>
      </c>
      <c r="G128" s="393">
        <v>-2401.6489999999999</v>
      </c>
      <c r="H128" s="393">
        <v>-5248.5384354769312</v>
      </c>
      <c r="I128" s="393">
        <v>-9888.0877981596605</v>
      </c>
      <c r="J128" s="393">
        <v>-8146.0835783685097</v>
      </c>
      <c r="K128" s="397"/>
      <c r="L128" s="604"/>
    </row>
    <row r="129" spans="1:13" s="26" customFormat="1" ht="12" customHeight="1">
      <c r="A129" s="402" t="s">
        <v>460</v>
      </c>
      <c r="B129" s="611"/>
      <c r="C129" s="611"/>
      <c r="D129" s="611"/>
      <c r="E129" s="602">
        <v>-16821.808883784495</v>
      </c>
      <c r="F129" s="393">
        <v>-9870.9952980027811</v>
      </c>
      <c r="G129" s="393">
        <v>-1406.578</v>
      </c>
      <c r="H129" s="393">
        <v>-4695.7453203061805</v>
      </c>
      <c r="I129" s="393">
        <v>-10171.068560960701</v>
      </c>
      <c r="J129" s="393">
        <v>-7409.078992096599</v>
      </c>
      <c r="K129" s="397"/>
      <c r="L129" s="604"/>
    </row>
    <row r="130" spans="1:13" s="26" customFormat="1" ht="12" customHeight="1">
      <c r="A130" s="392" t="s">
        <v>461</v>
      </c>
      <c r="B130" s="611"/>
      <c r="C130" s="611"/>
      <c r="D130" s="611"/>
      <c r="E130" s="602">
        <v>-716.38139553839994</v>
      </c>
      <c r="F130" s="393">
        <v>-629.49108263549999</v>
      </c>
      <c r="G130" s="393">
        <v>-333.99900000000002</v>
      </c>
      <c r="H130" s="393">
        <v>-420.18759677564998</v>
      </c>
      <c r="I130" s="393">
        <v>-368.29405909553998</v>
      </c>
      <c r="J130" s="393">
        <v>-484.168801003</v>
      </c>
      <c r="K130" s="397"/>
      <c r="L130" s="604"/>
    </row>
    <row r="131" spans="1:13" s="26" customFormat="1" ht="12" customHeight="1">
      <c r="A131" s="392" t="s">
        <v>465</v>
      </c>
      <c r="B131" s="611"/>
      <c r="C131" s="611"/>
      <c r="D131" s="611"/>
      <c r="E131" s="602">
        <v>-642.56879616702201</v>
      </c>
      <c r="F131" s="393">
        <v>-1230.6629348506599</v>
      </c>
      <c r="G131" s="393">
        <v>-1090.857</v>
      </c>
      <c r="H131" s="393">
        <v>-1063.76478504801</v>
      </c>
      <c r="I131" s="393">
        <v>-1106.2051536756001</v>
      </c>
      <c r="J131" s="393">
        <v>-563.822398109848</v>
      </c>
      <c r="K131" s="397"/>
      <c r="L131" s="604"/>
    </row>
    <row r="132" spans="1:13" s="26" customFormat="1" ht="12" customHeight="1">
      <c r="A132" s="398" t="s">
        <v>463</v>
      </c>
      <c r="B132" s="613"/>
      <c r="C132" s="613"/>
      <c r="D132" s="613"/>
      <c r="E132" s="617">
        <v>1971.9387360761532</v>
      </c>
      <c r="F132" s="403">
        <v>-2212.6234126965696</v>
      </c>
      <c r="G132" s="403">
        <v>-2894.931</v>
      </c>
      <c r="H132" s="403">
        <v>-4139.2727652453395</v>
      </c>
      <c r="I132" s="403">
        <v>-333.630367340151</v>
      </c>
      <c r="J132" s="403">
        <v>-253.47580087183906</v>
      </c>
      <c r="K132" s="397"/>
      <c r="L132" s="604"/>
    </row>
    <row r="133" spans="1:13" s="26" customFormat="1" ht="12" customHeight="1">
      <c r="A133" s="1454" t="s">
        <v>464</v>
      </c>
      <c r="B133" s="1461"/>
      <c r="C133" s="1461"/>
      <c r="D133" s="1461"/>
      <c r="E133" s="606">
        <v>-42789.7667914009</v>
      </c>
      <c r="F133" s="405">
        <v>-31698.376295719198</v>
      </c>
      <c r="G133" s="405">
        <v>-8197.2479999999996</v>
      </c>
      <c r="H133" s="405">
        <v>-16672.803939868598</v>
      </c>
      <c r="I133" s="405">
        <v>-26146.946032277599</v>
      </c>
      <c r="J133" s="405">
        <v>-20837.6423724821</v>
      </c>
      <c r="K133" s="397"/>
      <c r="L133" s="614"/>
      <c r="M133" s="615"/>
    </row>
    <row r="134" spans="1:13" s="26" customFormat="1" ht="12" customHeight="1">
      <c r="A134" s="1454" t="s">
        <v>80</v>
      </c>
      <c r="B134" s="1461"/>
      <c r="C134" s="1461"/>
      <c r="D134" s="1461"/>
      <c r="E134" s="606">
        <v>29831.558548681402</v>
      </c>
      <c r="F134" s="405">
        <v>48293.749195714801</v>
      </c>
      <c r="G134" s="405">
        <v>38689.870000000003</v>
      </c>
      <c r="H134" s="405">
        <v>38622.8922183041</v>
      </c>
      <c r="I134" s="405">
        <v>39201.671009291902</v>
      </c>
      <c r="J134" s="405">
        <v>36822.221985895296</v>
      </c>
      <c r="K134" s="397"/>
      <c r="L134" s="614"/>
    </row>
    <row r="135" spans="1:13" s="50" customFormat="1" ht="7.5" customHeight="1">
      <c r="A135" s="618"/>
      <c r="B135" s="618"/>
      <c r="C135" s="618"/>
      <c r="D135" s="618"/>
      <c r="E135" s="618"/>
      <c r="F135" s="618"/>
      <c r="G135" s="618"/>
      <c r="H135" s="618"/>
      <c r="I135" s="618"/>
      <c r="J135" s="618"/>
    </row>
    <row r="136" spans="1:13" s="51" customFormat="1" ht="12.75" customHeight="1">
      <c r="A136" s="619" t="s">
        <v>466</v>
      </c>
      <c r="B136" s="592"/>
      <c r="C136" s="593"/>
      <c r="D136" s="593"/>
      <c r="E136" s="593"/>
      <c r="F136" s="593"/>
      <c r="G136" s="593"/>
      <c r="H136" s="593"/>
      <c r="I136" s="593"/>
      <c r="J136" s="593"/>
    </row>
    <row r="137" spans="1:13" s="51" customFormat="1" ht="12.75" customHeight="1">
      <c r="A137" s="619" t="s">
        <v>467</v>
      </c>
      <c r="B137" s="592"/>
      <c r="C137" s="593"/>
      <c r="D137" s="593"/>
      <c r="E137" s="593"/>
      <c r="F137" s="593"/>
      <c r="G137" s="593"/>
      <c r="H137" s="593"/>
      <c r="I137" s="593"/>
      <c r="J137" s="593"/>
    </row>
    <row r="138" spans="1:13" s="53" customFormat="1" ht="22.5" customHeight="1">
      <c r="A138" s="196"/>
      <c r="B138" s="52"/>
      <c r="C138" s="52"/>
      <c r="D138" s="52"/>
      <c r="E138" s="52"/>
      <c r="F138" s="52"/>
      <c r="G138" s="52"/>
      <c r="H138" s="52"/>
      <c r="I138" s="52"/>
      <c r="J138" s="52"/>
    </row>
    <row r="139" spans="1:13" s="50" customFormat="1" ht="18.75" customHeight="1">
      <c r="A139" s="409" t="s">
        <v>468</v>
      </c>
      <c r="B139" s="305"/>
      <c r="C139" s="305"/>
      <c r="D139" s="305"/>
      <c r="E139" s="305"/>
      <c r="F139" s="319"/>
      <c r="G139" s="305"/>
      <c r="H139" s="305"/>
      <c r="I139" s="305"/>
      <c r="J139" s="305"/>
      <c r="K139" s="320"/>
    </row>
    <row r="140" spans="1:13" s="50" customFormat="1" ht="12" customHeight="1">
      <c r="A140" s="447"/>
      <c r="B140" s="447"/>
      <c r="C140" s="447"/>
      <c r="D140" s="620"/>
      <c r="E140" s="447"/>
      <c r="F140" s="447"/>
      <c r="G140" s="447"/>
      <c r="H140" s="447"/>
      <c r="I140" s="447"/>
      <c r="J140" s="447"/>
      <c r="K140" s="27"/>
    </row>
    <row r="141" spans="1:13" s="50" customFormat="1" ht="13.2">
      <c r="A141" s="222" t="s">
        <v>213</v>
      </c>
      <c r="B141" s="387" t="s">
        <v>214</v>
      </c>
      <c r="C141" s="388" t="s">
        <v>215</v>
      </c>
      <c r="D141" s="388" t="s">
        <v>216</v>
      </c>
      <c r="E141" s="388" t="s">
        <v>217</v>
      </c>
      <c r="F141" s="388" t="s">
        <v>218</v>
      </c>
      <c r="G141" s="388" t="s">
        <v>219</v>
      </c>
      <c r="H141" s="388" t="s">
        <v>220</v>
      </c>
      <c r="I141" s="388" t="s">
        <v>221</v>
      </c>
      <c r="J141" s="388" t="s">
        <v>222</v>
      </c>
    </row>
    <row r="142" spans="1:13" s="54" customFormat="1" ht="12" customHeight="1">
      <c r="A142" s="1463" t="s">
        <v>80</v>
      </c>
      <c r="B142" s="621">
        <v>15232.037495724799</v>
      </c>
      <c r="C142" s="622">
        <v>14599.521052956701</v>
      </c>
      <c r="D142" s="622">
        <v>14070.6327837843</v>
      </c>
      <c r="E142" s="623">
        <v>12252.931297996</v>
      </c>
      <c r="F142" s="623">
        <v>11524.814441814198</v>
      </c>
      <c r="G142" s="623">
        <v>10445.3706721203</v>
      </c>
      <c r="H142" s="623">
        <v>10285</v>
      </c>
      <c r="I142" s="623">
        <v>9765.8501069420709</v>
      </c>
      <c r="J142" s="623">
        <v>9409.2013529030792</v>
      </c>
    </row>
    <row r="143" spans="1:13" s="54" customFormat="1" ht="13.2">
      <c r="A143" s="624"/>
      <c r="B143" s="1464"/>
      <c r="C143" s="1464"/>
      <c r="D143" s="1465"/>
      <c r="E143" s="1465"/>
      <c r="F143" s="1465"/>
      <c r="G143" s="1465"/>
      <c r="H143" s="625"/>
      <c r="I143" s="626"/>
      <c r="J143" s="626"/>
      <c r="K143" s="27"/>
    </row>
    <row r="144" spans="1:13" s="54" customFormat="1" ht="22.5" customHeight="1">
      <c r="A144" s="627" t="s">
        <v>469</v>
      </c>
      <c r="B144" s="628" t="s">
        <v>470</v>
      </c>
      <c r="C144" s="629" t="s">
        <v>471</v>
      </c>
      <c r="D144" s="629" t="s">
        <v>472</v>
      </c>
      <c r="E144" s="629" t="s">
        <v>473</v>
      </c>
      <c r="F144" s="629" t="s">
        <v>474</v>
      </c>
      <c r="G144" s="629" t="s">
        <v>475</v>
      </c>
      <c r="H144" s="629" t="s">
        <v>476</v>
      </c>
      <c r="I144" s="629" t="s">
        <v>477</v>
      </c>
      <c r="J144" s="626"/>
    </row>
    <row r="145" spans="1:10" s="50" customFormat="1" ht="12" customHeight="1">
      <c r="A145" s="630" t="s">
        <v>478</v>
      </c>
      <c r="B145" s="602">
        <v>42.151383900211478</v>
      </c>
      <c r="C145" s="393">
        <v>6.1685674733804916</v>
      </c>
      <c r="D145" s="393">
        <v>79.593535950486626</v>
      </c>
      <c r="E145" s="393">
        <v>156.91487754349413</v>
      </c>
      <c r="F145" s="393">
        <v>449.96140942927821</v>
      </c>
      <c r="G145" s="393">
        <v>40.064517805097864</v>
      </c>
      <c r="H145" s="393">
        <v>90</v>
      </c>
      <c r="I145" s="393">
        <v>34.744413671378254</v>
      </c>
      <c r="J145" s="618"/>
    </row>
    <row r="146" spans="1:10" s="50" customFormat="1" ht="12" customHeight="1">
      <c r="A146" s="630" t="s">
        <v>479</v>
      </c>
      <c r="B146" s="602">
        <v>-41.271611526110497</v>
      </c>
      <c r="C146" s="393">
        <v>111.32339614906468</v>
      </c>
      <c r="D146" s="393">
        <v>-92.935652011247186</v>
      </c>
      <c r="E146" s="393">
        <v>73.147562899805138</v>
      </c>
      <c r="F146" s="393">
        <v>131.1289711392069</v>
      </c>
      <c r="G146" s="393">
        <v>1.9169748119877164</v>
      </c>
      <c r="H146" s="393">
        <v>-4</v>
      </c>
      <c r="I146" s="393">
        <v>6.4020836459355976</v>
      </c>
      <c r="J146" s="618"/>
    </row>
    <row r="147" spans="1:10" s="50" customFormat="1" ht="12" customHeight="1">
      <c r="A147" s="630" t="s">
        <v>480</v>
      </c>
      <c r="B147" s="602">
        <v>-1034.988573238641</v>
      </c>
      <c r="C147" s="393">
        <v>1442.3891883314218</v>
      </c>
      <c r="D147" s="393">
        <v>184.49014027901916</v>
      </c>
      <c r="E147" s="393">
        <v>-1930.2280895547722</v>
      </c>
      <c r="F147" s="393">
        <v>-81.130675803783859</v>
      </c>
      <c r="G147" s="393">
        <v>-405.19039083290835</v>
      </c>
      <c r="H147" s="393">
        <v>-703</v>
      </c>
      <c r="I147" s="393">
        <v>-312.54723668694538</v>
      </c>
      <c r="J147" s="618"/>
    </row>
    <row r="148" spans="1:10" s="50" customFormat="1" ht="12" customHeight="1">
      <c r="A148" s="630" t="s">
        <v>481</v>
      </c>
      <c r="B148" s="602">
        <v>756.44972303948737</v>
      </c>
      <c r="C148" s="393">
        <v>-603.75896681194467</v>
      </c>
      <c r="D148" s="393">
        <v>993.076173159061</v>
      </c>
      <c r="E148" s="393">
        <v>1715.6560544225008</v>
      </c>
      <c r="F148" s="393">
        <v>238.90489642293639</v>
      </c>
      <c r="G148" s="393">
        <v>607.64095263073557</v>
      </c>
      <c r="H148" s="393">
        <v>620</v>
      </c>
      <c r="I148" s="393">
        <v>258.07688293989054</v>
      </c>
      <c r="J148" s="618"/>
    </row>
    <row r="149" spans="1:10" s="50" customFormat="1" ht="12" customHeight="1">
      <c r="A149" s="630" t="s">
        <v>482</v>
      </c>
      <c r="B149" s="602">
        <v>132.32254731948257</v>
      </c>
      <c r="C149" s="393">
        <v>66.728087553940057</v>
      </c>
      <c r="D149" s="393">
        <v>56.186397945227213</v>
      </c>
      <c r="E149" s="393">
        <v>77.109881585617472</v>
      </c>
      <c r="F149" s="393">
        <v>76.386620496194709</v>
      </c>
      <c r="G149" s="393">
        <v>8.6474347676124275</v>
      </c>
      <c r="H149" s="393">
        <v>-39</v>
      </c>
      <c r="I149" s="393">
        <v>72.886603614946566</v>
      </c>
      <c r="J149" s="618"/>
    </row>
    <row r="150" spans="1:10" s="50" customFormat="1" ht="12" customHeight="1">
      <c r="A150" s="630" t="s">
        <v>483</v>
      </c>
      <c r="B150" s="602">
        <v>127.0340677273195</v>
      </c>
      <c r="C150" s="393">
        <v>-231.3381293947287</v>
      </c>
      <c r="D150" s="393"/>
      <c r="E150" s="393">
        <v>101.39720728193728</v>
      </c>
      <c r="F150" s="393">
        <v>92.43840264805057</v>
      </c>
      <c r="G150" s="393">
        <v>-179.25281664759831</v>
      </c>
      <c r="H150" s="393"/>
      <c r="I150" s="393">
        <v>89.369267094323348</v>
      </c>
      <c r="J150" s="618"/>
    </row>
    <row r="151" spans="1:10" s="50" customFormat="1" ht="12" customHeight="1">
      <c r="A151" s="630" t="s">
        <v>484</v>
      </c>
      <c r="B151" s="602">
        <v>-17.203910867110835</v>
      </c>
      <c r="C151" s="393">
        <v>20.582111475284819</v>
      </c>
      <c r="D151" s="393">
        <v>-92.280350274058492</v>
      </c>
      <c r="E151" s="393">
        <v>-50.938795370431421</v>
      </c>
      <c r="F151" s="393">
        <v>0.99603550805636587</v>
      </c>
      <c r="G151" s="393">
        <v>80.936153690643664</v>
      </c>
      <c r="H151" s="393">
        <v>11</v>
      </c>
      <c r="I151" s="393">
        <v>12.685277329387645</v>
      </c>
      <c r="J151" s="618"/>
    </row>
    <row r="152" spans="1:10" s="50" customFormat="1" ht="12" customHeight="1">
      <c r="A152" s="630" t="s">
        <v>485</v>
      </c>
      <c r="B152" s="602">
        <v>28.710263656395867</v>
      </c>
      <c r="C152" s="393">
        <v>-6.6430629368678531</v>
      </c>
      <c r="D152" s="393">
        <v>-2.1882622855271183</v>
      </c>
      <c r="E152" s="393">
        <v>-50.187793905454022</v>
      </c>
      <c r="F152" s="393">
        <v>86.770014157524045</v>
      </c>
      <c r="G152" s="393">
        <v>-80.393434110849981</v>
      </c>
      <c r="H152" s="393">
        <v>135</v>
      </c>
      <c r="I152" s="393">
        <v>70.818918185845121</v>
      </c>
      <c r="J152" s="618"/>
    </row>
    <row r="153" spans="1:10" s="50" customFormat="1" ht="12" customHeight="1">
      <c r="A153" s="631" t="s">
        <v>465</v>
      </c>
      <c r="B153" s="602">
        <v>110.80144095493802</v>
      </c>
      <c r="C153" s="393">
        <v>-80.312869710163014</v>
      </c>
      <c r="D153" s="393">
        <v>-0.34141454264897675</v>
      </c>
      <c r="E153" s="393">
        <v>40.874119121012001</v>
      </c>
      <c r="F153" s="393">
        <v>-35.550055166685993</v>
      </c>
      <c r="G153" s="393">
        <v>-34.68280875990402</v>
      </c>
      <c r="H153" s="393">
        <v>1</v>
      </c>
      <c r="I153" s="393">
        <v>8.6863867888769875</v>
      </c>
      <c r="J153" s="618"/>
    </row>
    <row r="154" spans="1:10" s="50" customFormat="1" ht="12" customHeight="1">
      <c r="A154" s="630" t="s">
        <v>486</v>
      </c>
      <c r="B154" s="602">
        <v>100.25898264339598</v>
      </c>
      <c r="C154" s="393">
        <v>-58.626042604596009</v>
      </c>
      <c r="D154" s="393">
        <v>-71.480889549743992</v>
      </c>
      <c r="E154" s="393">
        <v>10.943213979899998</v>
      </c>
      <c r="F154" s="393">
        <v>1.3088629350000085</v>
      </c>
      <c r="G154" s="393">
        <v>-47.08262086224299</v>
      </c>
      <c r="H154" s="393">
        <v>-19</v>
      </c>
      <c r="I154" s="393">
        <v>-5.0505485215020052</v>
      </c>
      <c r="J154" s="618"/>
    </row>
    <row r="155" spans="1:10" s="50" customFormat="1" ht="12" customHeight="1">
      <c r="A155" s="630" t="s">
        <v>487</v>
      </c>
      <c r="B155" s="602">
        <v>428.25212915872919</v>
      </c>
      <c r="C155" s="393">
        <v>-137.62401035239634</v>
      </c>
      <c r="D155" s="393">
        <v>763.5818071177323</v>
      </c>
      <c r="E155" s="393">
        <v>583.42861817829032</v>
      </c>
      <c r="F155" s="393">
        <v>118.22928792812118</v>
      </c>
      <c r="G155" s="393">
        <v>167.46299414062625</v>
      </c>
      <c r="H155" s="393">
        <v>427</v>
      </c>
      <c r="I155" s="393">
        <v>120.57670597685504</v>
      </c>
      <c r="J155" s="632"/>
    </row>
    <row r="156" spans="1:10" s="50" customFormat="1" ht="12" customHeight="1">
      <c r="A156" s="1466" t="s">
        <v>488</v>
      </c>
      <c r="B156" s="633">
        <v>632.51644276809748</v>
      </c>
      <c r="C156" s="390">
        <v>528.88826917240112</v>
      </c>
      <c r="D156" s="390">
        <v>1817.7014857883005</v>
      </c>
      <c r="E156" s="390">
        <v>728.11685618189949</v>
      </c>
      <c r="F156" s="390">
        <v>1079.4437696938985</v>
      </c>
      <c r="G156" s="390">
        <v>160.06695663319988</v>
      </c>
      <c r="H156" s="390">
        <v>519</v>
      </c>
      <c r="I156" s="390">
        <v>356.64875403899168</v>
      </c>
      <c r="J156" s="618"/>
    </row>
    <row r="157" spans="1:10" s="50" customFormat="1" ht="7.5" customHeight="1">
      <c r="A157" s="618"/>
      <c r="B157" s="618"/>
      <c r="C157" s="618"/>
      <c r="D157" s="618"/>
      <c r="E157" s="618"/>
      <c r="F157" s="618"/>
      <c r="G157" s="618"/>
      <c r="H157" s="618"/>
      <c r="I157" s="618"/>
      <c r="J157" s="618"/>
    </row>
    <row r="158" spans="1:10" s="23" customFormat="1" ht="12.75" customHeight="1">
      <c r="A158" s="619" t="s">
        <v>489</v>
      </c>
      <c r="B158" s="634"/>
      <c r="C158" s="635"/>
      <c r="D158" s="444"/>
      <c r="E158" s="444"/>
      <c r="F158" s="444"/>
      <c r="G158" s="444"/>
      <c r="H158" s="444"/>
      <c r="I158" s="444"/>
      <c r="J158" s="444"/>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2" manualBreakCount="2">
    <brk id="53" max="9" man="1"/>
    <brk id="97"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B131"/>
  <sheetViews>
    <sheetView showGridLines="0" zoomScale="150" zoomScaleNormal="150" workbookViewId="0"/>
  </sheetViews>
  <sheetFormatPr baseColWidth="10" defaultColWidth="8.59765625" defaultRowHeight="13.8"/>
  <cols>
    <col min="1" max="1" width="25.69921875" customWidth="1"/>
    <col min="2" max="11" width="5.69921875" customWidth="1"/>
  </cols>
  <sheetData>
    <row r="1" spans="1:11" s="23" customFormat="1" ht="22.5" customHeight="1">
      <c r="A1" s="187"/>
      <c r="B1" s="187"/>
      <c r="C1" s="408"/>
      <c r="D1" s="408"/>
      <c r="E1" s="408"/>
      <c r="F1" s="408"/>
      <c r="G1" s="408"/>
      <c r="H1" s="408"/>
      <c r="I1" s="408"/>
      <c r="J1" s="408"/>
      <c r="K1" s="408"/>
    </row>
    <row r="2" spans="1:11" s="24" customFormat="1" ht="18.75" customHeight="1">
      <c r="A2" s="409" t="s">
        <v>490</v>
      </c>
      <c r="B2" s="409"/>
      <c r="C2" s="385"/>
      <c r="D2" s="385"/>
      <c r="E2" s="385"/>
      <c r="F2" s="385"/>
      <c r="G2" s="385"/>
      <c r="H2" s="385"/>
      <c r="I2" s="385"/>
      <c r="J2" s="385"/>
      <c r="K2" s="385"/>
    </row>
    <row r="3" spans="1:11" s="27" customFormat="1" ht="12" customHeight="1">
      <c r="A3" s="447"/>
      <c r="B3" s="447"/>
      <c r="C3" s="447"/>
      <c r="D3" s="447"/>
      <c r="E3" s="447"/>
      <c r="F3" s="447"/>
      <c r="G3" s="447"/>
      <c r="H3" s="447"/>
      <c r="I3" s="447"/>
      <c r="J3" s="447"/>
      <c r="K3" s="447"/>
    </row>
    <row r="4" spans="1:11" s="29" customFormat="1" ht="13.5" customHeight="1">
      <c r="A4" s="218" t="s">
        <v>213</v>
      </c>
      <c r="B4" s="218"/>
      <c r="C4" s="387" t="s">
        <v>214</v>
      </c>
      <c r="D4" s="388" t="s">
        <v>215</v>
      </c>
      <c r="E4" s="388" t="s">
        <v>216</v>
      </c>
      <c r="F4" s="388" t="s">
        <v>217</v>
      </c>
      <c r="G4" s="388" t="s">
        <v>218</v>
      </c>
      <c r="H4" s="388" t="s">
        <v>219</v>
      </c>
      <c r="I4" s="388" t="s">
        <v>220</v>
      </c>
      <c r="J4" s="388" t="s">
        <v>221</v>
      </c>
      <c r="K4" s="388" t="s">
        <v>222</v>
      </c>
    </row>
    <row r="5" spans="1:11" s="29" customFormat="1" ht="12" customHeight="1">
      <c r="A5" s="404" t="s">
        <v>491</v>
      </c>
      <c r="B5" s="404"/>
      <c r="C5" s="1459">
        <v>573.9748558</v>
      </c>
      <c r="D5" s="1460">
        <v>588.19247409926004</v>
      </c>
      <c r="E5" s="1460">
        <v>585.49808793360501</v>
      </c>
      <c r="F5" s="1460">
        <v>602.165064474465</v>
      </c>
      <c r="G5" s="1460">
        <v>498.85078359061299</v>
      </c>
      <c r="H5" s="1460">
        <v>434.02705735715699</v>
      </c>
      <c r="I5" s="1460">
        <v>403.17763714923399</v>
      </c>
      <c r="J5" s="1460">
        <v>377.78586842740197</v>
      </c>
      <c r="K5" s="1460">
        <v>307.944217498277</v>
      </c>
    </row>
    <row r="6" spans="1:11" s="29" customFormat="1" ht="12" customHeight="1">
      <c r="A6" s="392" t="s">
        <v>492</v>
      </c>
      <c r="B6" s="392"/>
      <c r="C6" s="602">
        <v>245.40529570000001</v>
      </c>
      <c r="D6" s="393">
        <v>257.679934660524</v>
      </c>
      <c r="E6" s="393">
        <v>232.40443558819899</v>
      </c>
      <c r="F6" s="393">
        <v>234.933952952288</v>
      </c>
      <c r="G6" s="393">
        <v>227.63099245249401</v>
      </c>
      <c r="H6" s="393">
        <v>236.680946023112</v>
      </c>
      <c r="I6" s="393">
        <v>232.02096185006801</v>
      </c>
      <c r="J6" s="393">
        <v>211.176390021304</v>
      </c>
      <c r="K6" s="393">
        <v>201.618131297492</v>
      </c>
    </row>
    <row r="7" spans="1:11" s="29" customFormat="1" ht="12" customHeight="1">
      <c r="A7" s="392" t="s">
        <v>493</v>
      </c>
      <c r="B7" s="392"/>
      <c r="C7" s="602">
        <v>470.4123075</v>
      </c>
      <c r="D7" s="393">
        <v>410.98738520317602</v>
      </c>
      <c r="E7" s="393">
        <v>567.78439317434504</v>
      </c>
      <c r="F7" s="393">
        <v>436.65921518322801</v>
      </c>
      <c r="G7" s="393">
        <v>431.61870632429003</v>
      </c>
      <c r="H7" s="393">
        <v>432.39362508592399</v>
      </c>
      <c r="I7" s="393">
        <v>468.59313913755898</v>
      </c>
      <c r="J7" s="393">
        <v>467.24892528694102</v>
      </c>
      <c r="K7" s="393">
        <v>430.63334137100099</v>
      </c>
    </row>
    <row r="8" spans="1:11" s="29" customFormat="1" ht="12" customHeight="1">
      <c r="A8" s="392" t="s">
        <v>494</v>
      </c>
      <c r="B8" s="392"/>
      <c r="C8" s="602">
        <v>41.814540649999998</v>
      </c>
      <c r="D8" s="393">
        <v>43.644780436068004</v>
      </c>
      <c r="E8" s="393">
        <v>129.73013707375202</v>
      </c>
      <c r="F8" s="393">
        <v>14.831269890141</v>
      </c>
      <c r="G8" s="393">
        <v>61.594948237056002</v>
      </c>
      <c r="H8" s="393">
        <v>102.329514236142</v>
      </c>
      <c r="I8" s="393">
        <v>213.884693373445</v>
      </c>
      <c r="J8" s="393">
        <v>150.15692806188</v>
      </c>
      <c r="K8" s="393">
        <v>147.11854285457801</v>
      </c>
    </row>
    <row r="9" spans="1:11" s="29" customFormat="1" ht="12" customHeight="1">
      <c r="A9" s="636" t="s">
        <v>495</v>
      </c>
      <c r="B9" s="636"/>
      <c r="C9" s="602">
        <v>470.45581570000002</v>
      </c>
      <c r="D9" s="637">
        <v>367.11312144326399</v>
      </c>
      <c r="E9" s="637">
        <v>275.16539367159504</v>
      </c>
      <c r="F9" s="637">
        <v>339.04603907285201</v>
      </c>
      <c r="G9" s="637">
        <v>342.41295804588799</v>
      </c>
      <c r="H9" s="637">
        <v>496.22109936689202</v>
      </c>
      <c r="I9" s="637">
        <v>610.43682270625595</v>
      </c>
      <c r="J9" s="637">
        <v>181.43389160947498</v>
      </c>
      <c r="K9" s="637">
        <v>583.56304600260808</v>
      </c>
    </row>
    <row r="10" spans="1:11" s="29" customFormat="1" ht="12" customHeight="1">
      <c r="A10" s="392" t="s">
        <v>496</v>
      </c>
      <c r="B10" s="392"/>
      <c r="C10" s="602">
        <v>326.22199999999998</v>
      </c>
      <c r="D10" s="393">
        <v>256.03699999999998</v>
      </c>
      <c r="E10" s="393">
        <v>229.125</v>
      </c>
      <c r="F10" s="393">
        <v>252.40700000000001</v>
      </c>
      <c r="G10" s="393">
        <v>340.99799999999999</v>
      </c>
      <c r="H10" s="393">
        <v>244.839</v>
      </c>
      <c r="I10" s="393">
        <v>259.39499999999998</v>
      </c>
      <c r="J10" s="393">
        <v>297.59399999999999</v>
      </c>
      <c r="K10" s="393">
        <v>394.93900000000002</v>
      </c>
    </row>
    <row r="11" spans="1:11" s="29" customFormat="1" ht="12" customHeight="1">
      <c r="A11" s="392" t="s">
        <v>497</v>
      </c>
      <c r="B11" s="392"/>
      <c r="C11" s="602">
        <v>101.39368</v>
      </c>
      <c r="D11" s="393">
        <v>78.22246406100399</v>
      </c>
      <c r="E11" s="393">
        <v>116.997048067774</v>
      </c>
      <c r="F11" s="393">
        <v>72.362635475642008</v>
      </c>
      <c r="G11" s="393">
        <v>100.654484453238</v>
      </c>
      <c r="H11" s="393">
        <v>72.825360561659991</v>
      </c>
      <c r="I11" s="393">
        <v>66.735765056927903</v>
      </c>
      <c r="J11" s="393">
        <v>63.574048917574899</v>
      </c>
      <c r="K11" s="393">
        <v>65.671671818373994</v>
      </c>
    </row>
    <row r="12" spans="1:11" s="29" customFormat="1" ht="12" customHeight="1">
      <c r="A12" s="392" t="s">
        <v>498</v>
      </c>
      <c r="B12" s="392"/>
      <c r="C12" s="602">
        <v>123.4937857</v>
      </c>
      <c r="D12" s="393">
        <v>181.48518587265801</v>
      </c>
      <c r="E12" s="393">
        <v>120.59194048105699</v>
      </c>
      <c r="F12" s="393">
        <v>145.10009884552099</v>
      </c>
      <c r="G12" s="393">
        <v>160.434674285482</v>
      </c>
      <c r="H12" s="393">
        <v>176.39051180576601</v>
      </c>
      <c r="I12" s="393">
        <v>147.322286523824</v>
      </c>
      <c r="J12" s="393">
        <v>119.08488489448699</v>
      </c>
      <c r="K12" s="393">
        <v>124.03162416058801</v>
      </c>
    </row>
    <row r="13" spans="1:11" s="29" customFormat="1" ht="12" customHeight="1">
      <c r="A13" s="392" t="s">
        <v>499</v>
      </c>
      <c r="B13" s="392"/>
      <c r="C13" s="602">
        <v>355.80352520000002</v>
      </c>
      <c r="D13" s="393">
        <v>331.10060167879999</v>
      </c>
      <c r="E13" s="393">
        <v>345.04280359310002</v>
      </c>
      <c r="F13" s="393">
        <v>336.84573513340001</v>
      </c>
      <c r="G13" s="393">
        <v>362.50089361520003</v>
      </c>
      <c r="H13" s="393">
        <v>337.95571974079996</v>
      </c>
      <c r="I13" s="393">
        <v>610.15024343020002</v>
      </c>
      <c r="J13" s="393">
        <v>623.94485776459999</v>
      </c>
      <c r="K13" s="393">
        <v>642.11011548800002</v>
      </c>
    </row>
    <row r="14" spans="1:11" s="29" customFormat="1" ht="12" customHeight="1">
      <c r="A14" s="392" t="s">
        <v>500</v>
      </c>
      <c r="B14" s="392"/>
      <c r="C14" s="602">
        <v>109.76810690000001</v>
      </c>
      <c r="D14" s="393">
        <v>119.590129349839</v>
      </c>
      <c r="E14" s="393">
        <v>106.289903262284</v>
      </c>
      <c r="F14" s="393">
        <v>41.003286104814798</v>
      </c>
      <c r="G14" s="393">
        <v>30.366668409788598</v>
      </c>
      <c r="H14" s="393">
        <v>53.381889148679996</v>
      </c>
      <c r="I14" s="393">
        <v>37.436612437864802</v>
      </c>
      <c r="J14" s="393">
        <v>-43.9211154459759</v>
      </c>
      <c r="K14" s="393">
        <v>-14.971169478451801</v>
      </c>
    </row>
    <row r="15" spans="1:11" s="29" customFormat="1" ht="12" customHeight="1">
      <c r="A15" s="1430" t="s">
        <v>223</v>
      </c>
      <c r="B15" s="1430"/>
      <c r="C15" s="633">
        <v>2818.7439129999998</v>
      </c>
      <c r="D15" s="390">
        <v>2634.0530768045901</v>
      </c>
      <c r="E15" s="390">
        <v>2708.6291428457098</v>
      </c>
      <c r="F15" s="390">
        <v>2475.35429713235</v>
      </c>
      <c r="G15" s="390">
        <v>2557.0631094140499</v>
      </c>
      <c r="H15" s="390">
        <v>2587.0447233261298</v>
      </c>
      <c r="I15" s="390">
        <v>3049.1531616653801</v>
      </c>
      <c r="J15" s="390">
        <v>2448.0786795376898</v>
      </c>
      <c r="K15" s="390">
        <v>2882.6585210124699</v>
      </c>
    </row>
    <row r="16" spans="1:11" s="29" customFormat="1" ht="12" customHeight="1">
      <c r="A16" s="1430" t="s">
        <v>86</v>
      </c>
      <c r="B16" s="1430"/>
      <c r="C16" s="633">
        <v>1277.4337929999999</v>
      </c>
      <c r="D16" s="390">
        <v>2463.6543455443402</v>
      </c>
      <c r="E16" s="390">
        <v>255.67563468695002</v>
      </c>
      <c r="F16" s="390">
        <v>705.56069584922795</v>
      </c>
      <c r="G16" s="390">
        <v>1624.2657962189101</v>
      </c>
      <c r="H16" s="390">
        <v>1561.91246323563</v>
      </c>
      <c r="I16" s="390">
        <v>704.31379993219502</v>
      </c>
      <c r="J16" s="390">
        <v>1584.94353587451</v>
      </c>
      <c r="K16" s="390">
        <v>532.44604301713605</v>
      </c>
    </row>
    <row r="17" spans="1:12" s="29" customFormat="1" ht="12" customHeight="1">
      <c r="A17" s="1805" t="s">
        <v>250</v>
      </c>
      <c r="B17" s="1806"/>
      <c r="C17" s="602"/>
      <c r="D17" s="393"/>
      <c r="E17" s="393"/>
      <c r="F17" s="393"/>
      <c r="G17" s="393"/>
      <c r="H17" s="393"/>
      <c r="I17" s="393">
        <v>217.93483899999799</v>
      </c>
      <c r="J17" s="393">
        <v>52.820973999997797</v>
      </c>
      <c r="K17" s="393">
        <v>206.01710699999899</v>
      </c>
    </row>
    <row r="18" spans="1:12" s="29" customFormat="1" ht="12" customHeight="1">
      <c r="A18" s="402" t="s">
        <v>251</v>
      </c>
      <c r="B18" s="402"/>
      <c r="C18" s="602"/>
      <c r="D18" s="393"/>
      <c r="E18" s="393"/>
      <c r="F18" s="393"/>
      <c r="G18" s="393"/>
      <c r="H18" s="393"/>
      <c r="I18" s="393">
        <v>-14.446862999999398</v>
      </c>
      <c r="J18" s="393">
        <v>94.400959000000299</v>
      </c>
      <c r="K18" s="393">
        <v>21.962910999999401</v>
      </c>
    </row>
    <row r="19" spans="1:12" s="29" customFormat="1" ht="12" customHeight="1">
      <c r="A19" s="402" t="s">
        <v>226</v>
      </c>
      <c r="B19" s="402"/>
      <c r="C19" s="602">
        <v>338.43050199999999</v>
      </c>
      <c r="D19" s="393">
        <v>154.25236100000001</v>
      </c>
      <c r="E19" s="393">
        <v>504.35404800000003</v>
      </c>
      <c r="F19" s="393">
        <v>261.20014300000099</v>
      </c>
      <c r="G19" s="393">
        <v>277.36961899999903</v>
      </c>
      <c r="H19" s="393">
        <v>191.83417300000002</v>
      </c>
      <c r="I19" s="393"/>
      <c r="J19" s="393"/>
      <c r="K19" s="393"/>
    </row>
    <row r="20" spans="1:12" s="29" customFormat="1" ht="12" customHeight="1">
      <c r="A20" s="1430" t="s">
        <v>501</v>
      </c>
      <c r="B20" s="1430"/>
      <c r="C20" s="633">
        <v>338.43050199999999</v>
      </c>
      <c r="D20" s="390">
        <v>154.25236100000001</v>
      </c>
      <c r="E20" s="390">
        <v>504.3540459999997</v>
      </c>
      <c r="F20" s="390">
        <v>261.20015000000541</v>
      </c>
      <c r="G20" s="390">
        <v>277.36961599999916</v>
      </c>
      <c r="H20" s="390">
        <v>191.83417299999954</v>
      </c>
      <c r="I20" s="390">
        <v>203.48797599999901</v>
      </c>
      <c r="J20" s="390">
        <v>147.22193299999802</v>
      </c>
      <c r="K20" s="390">
        <v>227.98001799999801</v>
      </c>
      <c r="L20" s="56"/>
    </row>
    <row r="21" spans="1:12" s="29" customFormat="1" ht="12" customHeight="1">
      <c r="A21" s="1805" t="s">
        <v>502</v>
      </c>
      <c r="B21" s="1806"/>
      <c r="C21" s="638">
        <v>76.237830549999998</v>
      </c>
      <c r="D21" s="639">
        <v>164.43698860000001</v>
      </c>
      <c r="E21" s="639">
        <v>460.27269803999997</v>
      </c>
      <c r="F21" s="639">
        <v>59.830533353999996</v>
      </c>
      <c r="G21" s="639">
        <v>165.454528235</v>
      </c>
      <c r="H21" s="639">
        <v>60.050691415999999</v>
      </c>
      <c r="I21" s="639">
        <v>-6.3791396500000301</v>
      </c>
      <c r="J21" s="639">
        <v>184.52156799469998</v>
      </c>
      <c r="K21" s="639">
        <v>260.48066966149997</v>
      </c>
    </row>
    <row r="22" spans="1:12" s="29" customFormat="1" ht="12" customHeight="1">
      <c r="A22" s="392" t="s">
        <v>253</v>
      </c>
      <c r="B22" s="392"/>
      <c r="C22" s="602">
        <v>-0.64300000000000002</v>
      </c>
      <c r="D22" s="393">
        <v>-1.0620000000000001</v>
      </c>
      <c r="E22" s="393">
        <v>-8.61</v>
      </c>
      <c r="F22" s="393">
        <v>4.0250000000000004</v>
      </c>
      <c r="G22" s="393">
        <v>2.0289999999999999</v>
      </c>
      <c r="H22" s="393">
        <v>-4.0209999999999999</v>
      </c>
      <c r="I22" s="393">
        <v>44.795083131400006</v>
      </c>
      <c r="J22" s="393">
        <v>9.8942503212999995</v>
      </c>
      <c r="K22" s="393">
        <v>5.7350000000000003</v>
      </c>
    </row>
    <row r="23" spans="1:12" s="29" customFormat="1" ht="12" customHeight="1">
      <c r="A23" s="392" t="s">
        <v>254</v>
      </c>
      <c r="B23" s="392"/>
      <c r="C23" s="602">
        <v>460.7736519</v>
      </c>
      <c r="D23" s="393">
        <v>520.81403497135602</v>
      </c>
      <c r="E23" s="393">
        <v>566.75231753904495</v>
      </c>
      <c r="F23" s="393">
        <v>360.81069153079903</v>
      </c>
      <c r="G23" s="393">
        <v>236.84611238922699</v>
      </c>
      <c r="H23" s="393">
        <v>225.924553984987</v>
      </c>
      <c r="I23" s="393">
        <v>352.69148231594301</v>
      </c>
      <c r="J23" s="393">
        <v>202.02445921837599</v>
      </c>
      <c r="K23" s="393">
        <v>274.82502277921401</v>
      </c>
    </row>
    <row r="24" spans="1:12" s="29" customFormat="1" ht="12" customHeight="1">
      <c r="A24" s="1430" t="s">
        <v>227</v>
      </c>
      <c r="B24" s="1430"/>
      <c r="C24" s="633">
        <v>536.36848239999995</v>
      </c>
      <c r="D24" s="390">
        <v>684.18902357135607</v>
      </c>
      <c r="E24" s="390">
        <v>1018.4150155790448</v>
      </c>
      <c r="F24" s="390">
        <v>424.66622488479902</v>
      </c>
      <c r="G24" s="390">
        <v>404.32964062422695</v>
      </c>
      <c r="H24" s="390">
        <v>281.95424540098702</v>
      </c>
      <c r="I24" s="390">
        <v>391.10742579734301</v>
      </c>
      <c r="J24" s="390">
        <v>396.44027753437598</v>
      </c>
      <c r="K24" s="390">
        <v>541.040692440714</v>
      </c>
    </row>
    <row r="25" spans="1:12" s="29" customFormat="1" ht="12" customHeight="1">
      <c r="A25" s="1454" t="s">
        <v>503</v>
      </c>
      <c r="B25" s="1454"/>
      <c r="C25" s="606">
        <v>4970.9766909999998</v>
      </c>
      <c r="D25" s="405">
        <v>5936.1488069202896</v>
      </c>
      <c r="E25" s="405">
        <v>4487.0738391116993</v>
      </c>
      <c r="F25" s="405">
        <v>3866.7813678663802</v>
      </c>
      <c r="G25" s="405">
        <v>4863.0281622571792</v>
      </c>
      <c r="H25" s="405">
        <v>4622.7456049627499</v>
      </c>
      <c r="I25" s="405">
        <v>4348.0623633949099</v>
      </c>
      <c r="J25" s="405">
        <v>4576.6844259465697</v>
      </c>
      <c r="K25" s="405">
        <v>4184.1252744703106</v>
      </c>
    </row>
    <row r="26" spans="1:12" s="23" customFormat="1" ht="12" customHeight="1">
      <c r="A26" s="444"/>
      <c r="B26" s="444"/>
      <c r="C26" s="444"/>
      <c r="D26" s="444"/>
      <c r="E26" s="444"/>
      <c r="F26" s="444"/>
      <c r="G26" s="444"/>
      <c r="H26" s="444"/>
      <c r="I26" s="444"/>
      <c r="J26" s="444"/>
      <c r="K26" s="477"/>
    </row>
    <row r="27" spans="1:12" s="45" customFormat="1" ht="13.2">
      <c r="A27" s="240" t="s">
        <v>292</v>
      </c>
      <c r="B27" s="240"/>
      <c r="C27" s="478"/>
      <c r="D27" s="478"/>
      <c r="E27" s="478"/>
      <c r="F27" s="478"/>
      <c r="G27" s="478"/>
      <c r="H27" s="478"/>
      <c r="I27" s="478"/>
      <c r="J27" s="478"/>
      <c r="K27" s="304"/>
    </row>
    <row r="28" spans="1:12" s="29" customFormat="1" ht="13.5" customHeight="1">
      <c r="A28" s="218" t="s">
        <v>213</v>
      </c>
      <c r="B28" s="213"/>
      <c r="C28" s="640"/>
      <c r="D28" s="640"/>
      <c r="E28" s="640"/>
      <c r="F28" s="568" t="s">
        <v>269</v>
      </c>
      <c r="G28" s="610" t="s">
        <v>270</v>
      </c>
      <c r="H28" s="610" t="s">
        <v>271</v>
      </c>
      <c r="I28" s="610" t="s">
        <v>272</v>
      </c>
      <c r="J28" s="610" t="s">
        <v>273</v>
      </c>
      <c r="K28" s="388" t="s">
        <v>274</v>
      </c>
    </row>
    <row r="29" spans="1:12" s="29" customFormat="1" ht="12" customHeight="1">
      <c r="A29" s="404" t="s">
        <v>491</v>
      </c>
      <c r="B29" s="404"/>
      <c r="C29" s="641"/>
      <c r="D29" s="641"/>
      <c r="E29" s="641"/>
      <c r="F29" s="1459">
        <v>1162.16733</v>
      </c>
      <c r="G29" s="1460">
        <v>2120.5409933558399</v>
      </c>
      <c r="H29" s="1460">
        <v>1405.5159024105701</v>
      </c>
      <c r="I29" s="1460">
        <v>1340.94455203134</v>
      </c>
      <c r="J29" s="1460">
        <v>1789.66452631742</v>
      </c>
      <c r="K29" s="1460">
        <v>1860.94242886897</v>
      </c>
    </row>
    <row r="30" spans="1:12" s="29" customFormat="1" ht="12" customHeight="1">
      <c r="A30" s="392" t="s">
        <v>492</v>
      </c>
      <c r="B30" s="392"/>
      <c r="C30" s="641"/>
      <c r="D30" s="641"/>
      <c r="E30" s="641"/>
      <c r="F30" s="602">
        <v>503.0852304</v>
      </c>
      <c r="G30" s="393">
        <v>931.650327016093</v>
      </c>
      <c r="H30" s="393">
        <v>852.90590256826806</v>
      </c>
      <c r="I30" s="393">
        <v>900.11935254975594</v>
      </c>
      <c r="J30" s="393">
        <v>820.84475567232505</v>
      </c>
      <c r="K30" s="393">
        <v>809.44925775465902</v>
      </c>
    </row>
    <row r="31" spans="1:12" s="29" customFormat="1" ht="12" customHeight="1">
      <c r="A31" s="392" t="s">
        <v>493</v>
      </c>
      <c r="B31" s="392"/>
      <c r="C31" s="641"/>
      <c r="D31" s="641"/>
      <c r="E31" s="641"/>
      <c r="F31" s="602">
        <v>881.39969269999995</v>
      </c>
      <c r="G31" s="393">
        <v>1868.4559397677899</v>
      </c>
      <c r="H31" s="393">
        <v>1773.2377699052199</v>
      </c>
      <c r="I31" s="393">
        <v>1479.8615915877399</v>
      </c>
      <c r="J31" s="393">
        <v>1323.3661940795901</v>
      </c>
      <c r="K31" s="393">
        <v>1367.4535711789699</v>
      </c>
    </row>
    <row r="32" spans="1:12" s="29" customFormat="1" ht="12" customHeight="1">
      <c r="A32" s="392" t="s">
        <v>494</v>
      </c>
      <c r="B32" s="392"/>
      <c r="C32" s="641"/>
      <c r="D32" s="641"/>
      <c r="E32" s="641"/>
      <c r="F32" s="602">
        <v>85.459321079999995</v>
      </c>
      <c r="G32" s="393">
        <v>308.48586943709097</v>
      </c>
      <c r="H32" s="393">
        <v>617.678009571845</v>
      </c>
      <c r="I32" s="393">
        <v>358.24244586911601</v>
      </c>
      <c r="J32" s="393">
        <v>466.76057556112903</v>
      </c>
      <c r="K32" s="393">
        <v>576.30223251656003</v>
      </c>
    </row>
    <row r="33" spans="1:11" s="29" customFormat="1" ht="12" customHeight="1">
      <c r="A33" s="636" t="s">
        <v>495</v>
      </c>
      <c r="B33" s="636"/>
      <c r="C33" s="641"/>
      <c r="D33" s="641"/>
      <c r="E33" s="641"/>
      <c r="F33" s="602">
        <v>837.56893709999997</v>
      </c>
      <c r="G33" s="393">
        <v>1452.84549015723</v>
      </c>
      <c r="H33" s="393">
        <v>1826.54811835889</v>
      </c>
      <c r="I33" s="393">
        <v>1164.0005738099201</v>
      </c>
      <c r="J33" s="393">
        <v>1132.87211982963</v>
      </c>
      <c r="K33" s="393">
        <v>598.21072654999398</v>
      </c>
    </row>
    <row r="34" spans="1:11" s="29" customFormat="1" ht="12" customHeight="1">
      <c r="A34" s="392" t="s">
        <v>496</v>
      </c>
      <c r="B34" s="392"/>
      <c r="C34" s="641"/>
      <c r="D34" s="641"/>
      <c r="E34" s="641"/>
      <c r="F34" s="602">
        <v>582.25900000000001</v>
      </c>
      <c r="G34" s="393">
        <v>1067.3689999999999</v>
      </c>
      <c r="H34" s="393">
        <v>1257.501</v>
      </c>
      <c r="I34" s="393">
        <v>1272.4010000000001</v>
      </c>
      <c r="J34" s="393">
        <v>1203.425</v>
      </c>
      <c r="K34" s="393">
        <v>1143.4449999999999</v>
      </c>
    </row>
    <row r="35" spans="1:11" s="29" customFormat="1" ht="12" customHeight="1">
      <c r="A35" s="392" t="s">
        <v>497</v>
      </c>
      <c r="B35" s="392"/>
      <c r="C35" s="641"/>
      <c r="D35" s="641"/>
      <c r="E35" s="641"/>
      <c r="F35" s="602">
        <v>179.61614410000001</v>
      </c>
      <c r="G35" s="393">
        <v>362.83952855831404</v>
      </c>
      <c r="H35" s="393">
        <v>256.74972334238299</v>
      </c>
      <c r="I35" s="393">
        <v>179.73866929638399</v>
      </c>
      <c r="J35" s="393">
        <v>156.79715966190901</v>
      </c>
      <c r="K35" s="393">
        <v>145.93229975300397</v>
      </c>
    </row>
    <row r="36" spans="1:11" s="29" customFormat="1" ht="12" customHeight="1">
      <c r="A36" s="392" t="s">
        <v>498</v>
      </c>
      <c r="B36" s="392"/>
      <c r="C36" s="641"/>
      <c r="D36" s="641"/>
      <c r="E36" s="641"/>
      <c r="F36" s="602">
        <v>304.9789715</v>
      </c>
      <c r="G36" s="393">
        <v>602.51722541782601</v>
      </c>
      <c r="H36" s="393">
        <v>555.30429674302297</v>
      </c>
      <c r="I36" s="393">
        <v>466.73490255913202</v>
      </c>
      <c r="J36" s="393">
        <v>380.21422051101604</v>
      </c>
      <c r="K36" s="393">
        <v>625.46877989066002</v>
      </c>
    </row>
    <row r="37" spans="1:11" s="29" customFormat="1" ht="12" customHeight="1">
      <c r="A37" s="392" t="s">
        <v>499</v>
      </c>
      <c r="B37" s="392"/>
      <c r="C37" s="641"/>
      <c r="D37" s="641"/>
      <c r="E37" s="641"/>
      <c r="F37" s="602">
        <v>686.90412690000005</v>
      </c>
      <c r="G37" s="393">
        <v>1382.3451520825001</v>
      </c>
      <c r="H37" s="393">
        <v>2482.4691726620003</v>
      </c>
      <c r="I37" s="393">
        <v>2323.0789106239999</v>
      </c>
      <c r="J37" s="393">
        <v>2303.5564419522998</v>
      </c>
      <c r="K37" s="393">
        <v>2041.9182014376299</v>
      </c>
    </row>
    <row r="38" spans="1:11" s="29" customFormat="1" ht="12" customHeight="1">
      <c r="A38" s="392" t="s">
        <v>500</v>
      </c>
      <c r="B38" s="392"/>
      <c r="C38" s="641"/>
      <c r="D38" s="641"/>
      <c r="E38" s="641"/>
      <c r="F38" s="602">
        <v>229.35823619999999</v>
      </c>
      <c r="G38" s="393">
        <v>231.04174692556799</v>
      </c>
      <c r="H38" s="393">
        <v>-16.8647626157851</v>
      </c>
      <c r="I38" s="393">
        <v>15.196605172871999</v>
      </c>
      <c r="J38" s="393">
        <v>138.14986277593599</v>
      </c>
      <c r="K38" s="393">
        <v>141.36231374036601</v>
      </c>
    </row>
    <row r="39" spans="1:11" s="29" customFormat="1" ht="12" customHeight="1">
      <c r="A39" s="1430" t="s">
        <v>223</v>
      </c>
      <c r="B39" s="1430"/>
      <c r="C39" s="1467"/>
      <c r="D39" s="1467"/>
      <c r="E39" s="1467"/>
      <c r="F39" s="633">
        <v>5452.7969899999998</v>
      </c>
      <c r="G39" s="390">
        <v>10328.0912727182</v>
      </c>
      <c r="H39" s="390">
        <v>11011.045132946399</v>
      </c>
      <c r="I39" s="390">
        <v>9500.31860350026</v>
      </c>
      <c r="J39" s="390">
        <v>9715.6508563612606</v>
      </c>
      <c r="K39" s="390">
        <v>9310.4848116908088</v>
      </c>
    </row>
    <row r="40" spans="1:11" s="29" customFormat="1" ht="12" customHeight="1">
      <c r="A40" s="1430" t="s">
        <v>86</v>
      </c>
      <c r="B40" s="1430"/>
      <c r="C40" s="1467"/>
      <c r="D40" s="1467"/>
      <c r="E40" s="1467"/>
      <c r="F40" s="633">
        <v>3741.088139</v>
      </c>
      <c r="G40" s="390">
        <v>4147.4145899907098</v>
      </c>
      <c r="H40" s="390">
        <v>3620.5382970098099</v>
      </c>
      <c r="I40" s="390">
        <v>5902.4939728931704</v>
      </c>
      <c r="J40" s="390">
        <v>3183.1270955335699</v>
      </c>
      <c r="K40" s="390">
        <v>1342.2726645396001</v>
      </c>
    </row>
    <row r="41" spans="1:11" s="29" customFormat="1" ht="12" customHeight="1">
      <c r="A41" s="1805" t="s">
        <v>250</v>
      </c>
      <c r="B41" s="1805"/>
      <c r="C41" s="641"/>
      <c r="D41" s="641"/>
      <c r="E41" s="641"/>
      <c r="F41" s="602"/>
      <c r="G41" s="393"/>
      <c r="H41" s="393">
        <v>580.50935600000093</v>
      </c>
      <c r="I41" s="393">
        <v>417.751001999999</v>
      </c>
      <c r="J41" s="393">
        <v>696.00471900000207</v>
      </c>
      <c r="K41" s="393">
        <v>573.54461700000002</v>
      </c>
    </row>
    <row r="42" spans="1:11" s="29" customFormat="1" ht="12" customHeight="1">
      <c r="A42" s="402" t="s">
        <v>251</v>
      </c>
      <c r="B42" s="402"/>
      <c r="C42" s="641"/>
      <c r="D42" s="641"/>
      <c r="E42" s="641"/>
      <c r="F42" s="602"/>
      <c r="G42" s="393"/>
      <c r="H42" s="393">
        <v>209.978398</v>
      </c>
      <c r="I42" s="393">
        <v>241.435172999999</v>
      </c>
      <c r="J42" s="393">
        <v>432.58196100000004</v>
      </c>
      <c r="K42" s="393">
        <v>395.33318300000002</v>
      </c>
    </row>
    <row r="43" spans="1:11" s="29" customFormat="1" ht="12" customHeight="1">
      <c r="A43" s="402" t="s">
        <v>226</v>
      </c>
      <c r="B43" s="402"/>
      <c r="C43" s="641"/>
      <c r="D43" s="641"/>
      <c r="E43" s="641"/>
      <c r="F43" s="602">
        <v>492.682863</v>
      </c>
      <c r="G43" s="393">
        <v>1234.757983</v>
      </c>
      <c r="H43" s="393"/>
      <c r="I43" s="393"/>
      <c r="J43" s="393"/>
      <c r="K43" s="393"/>
    </row>
    <row r="44" spans="1:11" s="29" customFormat="1" ht="12" customHeight="1">
      <c r="A44" s="1430" t="s">
        <v>501</v>
      </c>
      <c r="B44" s="1430"/>
      <c r="C44" s="1467"/>
      <c r="D44" s="1467"/>
      <c r="E44" s="1467"/>
      <c r="F44" s="633">
        <v>492.682863</v>
      </c>
      <c r="G44" s="390">
        <v>1234.7579850000002</v>
      </c>
      <c r="H44" s="390">
        <v>790.48775400000102</v>
      </c>
      <c r="I44" s="390">
        <v>659.18617499999903</v>
      </c>
      <c r="J44" s="390">
        <v>1128.5866799999999</v>
      </c>
      <c r="K44" s="390">
        <v>968.87779999999896</v>
      </c>
    </row>
    <row r="45" spans="1:11" s="29" customFormat="1" ht="12" customHeight="1">
      <c r="A45" s="1813" t="s">
        <v>504</v>
      </c>
      <c r="B45" s="1813"/>
      <c r="C45" s="642"/>
      <c r="D45" s="642"/>
      <c r="E45" s="642"/>
      <c r="F45" s="633"/>
      <c r="G45" s="390"/>
      <c r="H45" s="390"/>
      <c r="I45" s="390"/>
      <c r="J45" s="390"/>
      <c r="K45" s="390">
        <v>622.36809499999993</v>
      </c>
    </row>
    <row r="46" spans="1:11" s="29" customFormat="1" ht="12" customHeight="1">
      <c r="A46" s="1805" t="s">
        <v>502</v>
      </c>
      <c r="B46" s="1805"/>
      <c r="C46" s="642"/>
      <c r="D46" s="642"/>
      <c r="E46" s="642"/>
      <c r="F46" s="638">
        <v>240.6748192</v>
      </c>
      <c r="G46" s="639">
        <v>745.60845104500004</v>
      </c>
      <c r="H46" s="639">
        <v>524.25526324079999</v>
      </c>
      <c r="I46" s="639">
        <v>402.36219400900001</v>
      </c>
      <c r="J46" s="639">
        <v>410.08192678199998</v>
      </c>
      <c r="K46" s="639">
        <v>313.71358660068</v>
      </c>
    </row>
    <row r="47" spans="1:11" s="29" customFormat="1" ht="12" customHeight="1">
      <c r="A47" s="392" t="s">
        <v>253</v>
      </c>
      <c r="B47" s="392"/>
      <c r="C47" s="641"/>
      <c r="D47" s="641"/>
      <c r="E47" s="641"/>
      <c r="F47" s="602">
        <v>-1.7050000000000001</v>
      </c>
      <c r="G47" s="393">
        <v>-6.577</v>
      </c>
      <c r="H47" s="393">
        <v>91.070333452699998</v>
      </c>
      <c r="I47" s="393">
        <v>-60.530468695099998</v>
      </c>
      <c r="J47" s="393">
        <v>92.003108314599999</v>
      </c>
      <c r="K47" s="393">
        <v>62.412386811609998</v>
      </c>
    </row>
    <row r="48" spans="1:11" s="29" customFormat="1" ht="12" customHeight="1">
      <c r="A48" s="398" t="s">
        <v>254</v>
      </c>
      <c r="B48" s="398"/>
      <c r="C48" s="640"/>
      <c r="D48" s="640"/>
      <c r="E48" s="640"/>
      <c r="F48" s="602">
        <v>981.58768680000003</v>
      </c>
      <c r="G48" s="393">
        <v>1390.33367544406</v>
      </c>
      <c r="H48" s="393">
        <v>1187.50375635757</v>
      </c>
      <c r="I48" s="393">
        <v>1372.66065117466</v>
      </c>
      <c r="J48" s="393">
        <v>1125.66263469398</v>
      </c>
      <c r="K48" s="393">
        <v>925.574689058849</v>
      </c>
    </row>
    <row r="49" spans="1:1022 1032:2042 2052:3072 3082:4092 4102:5112 5122:6142 6152:7162 7172:8192 8202:9212 9222:10232 10242:11262 11272:12282 12292:13312 13322:14332 14342:15352 15362:16382" s="29" customFormat="1" ht="12" customHeight="1">
      <c r="A49" s="1430" t="s">
        <v>227</v>
      </c>
      <c r="B49" s="1430"/>
      <c r="C49" s="641"/>
      <c r="D49" s="641"/>
      <c r="E49" s="641"/>
      <c r="F49" s="633">
        <v>1220.5575060000001</v>
      </c>
      <c r="G49" s="390">
        <v>2129.36512648906</v>
      </c>
      <c r="H49" s="390">
        <v>1802.82935305107</v>
      </c>
      <c r="I49" s="390">
        <v>1714.49237648856</v>
      </c>
      <c r="J49" s="390">
        <v>1627.7476697905799</v>
      </c>
      <c r="K49" s="390">
        <v>1301.70066247114</v>
      </c>
    </row>
    <row r="50" spans="1:1022 1032:2042 2052:3072 3082:4092 4102:5112 5122:6142 6152:7162 7172:8192 8202:9212 9222:10232 10242:11262 11272:12282 12292:13312 13322:14332 14342:15352 15362:16382" s="29" customFormat="1" ht="12" customHeight="1">
      <c r="A50" s="1454" t="s">
        <v>503</v>
      </c>
      <c r="B50" s="1454"/>
      <c r="C50" s="1467"/>
      <c r="D50" s="1467"/>
      <c r="E50" s="1467"/>
      <c r="F50" s="606">
        <v>10907.1255</v>
      </c>
      <c r="G50" s="405">
        <v>17839.628974198</v>
      </c>
      <c r="H50" s="405">
        <v>17224.900537007299</v>
      </c>
      <c r="I50" s="405">
        <v>17776.491127882</v>
      </c>
      <c r="J50" s="405">
        <v>15655.1123016854</v>
      </c>
      <c r="K50" s="405">
        <v>13545.704033701501</v>
      </c>
    </row>
    <row r="51" spans="1:1022 1032:2042 2052:3072 3082:4092 4102:5112 5122:6142 6152:7162 7172:8192 8202:9212 9222:10232 10242:11262 11272:12282 12292:13312 13322:14332 14342:15352 15362:16382" s="45" customFormat="1" ht="7.5" customHeight="1">
      <c r="A51" s="478"/>
      <c r="B51" s="478"/>
      <c r="C51" s="478"/>
      <c r="D51" s="478"/>
      <c r="E51" s="478"/>
      <c r="F51" s="478"/>
      <c r="G51" s="478"/>
      <c r="H51" s="478"/>
      <c r="I51" s="478"/>
      <c r="J51" s="478"/>
      <c r="K51" s="304"/>
    </row>
    <row r="52" spans="1:1022 1032:2042 2052:3072 3082:4092 4102:5112 5122:6142 6152:7162 7172:8192 8202:9212 9222:10232 10242:11262 11272:12282 12292:13312 13322:14332 14342:15352 15362:16382" s="29" customFormat="1" ht="12.75" customHeight="1">
      <c r="A52" s="1798" t="s">
        <v>340</v>
      </c>
      <c r="B52" s="1798"/>
      <c r="C52" s="1798"/>
      <c r="D52" s="1798"/>
      <c r="E52" s="1798"/>
      <c r="F52" s="1798"/>
      <c r="G52" s="1798"/>
      <c r="H52" s="1798"/>
      <c r="I52" s="1798"/>
      <c r="J52" s="1798"/>
      <c r="K52" s="1798"/>
      <c r="L52" s="644"/>
    </row>
    <row r="53" spans="1:1022 1032:2042 2052:3072 3082:4092 4102:5112 5122:6142 6152:7162 7172:8192 8202:9212 9222:10232 10242:11262 11272:12282 12292:13312 13322:14332 14342:15352 15362:16382" s="23" customFormat="1" ht="22.5" customHeight="1">
      <c r="A53" s="197"/>
      <c r="B53" s="197"/>
      <c r="C53" s="197"/>
      <c r="D53" s="408"/>
      <c r="E53" s="408"/>
      <c r="F53" s="408"/>
      <c r="G53" s="408"/>
      <c r="H53" s="408"/>
      <c r="I53" s="408"/>
      <c r="J53" s="408"/>
      <c r="K53" s="408"/>
      <c r="P53" s="27"/>
    </row>
    <row r="54" spans="1:1022 1032:2042 2052:3072 3082:4092 4102:5112 5122:6142 6152:7162 7172:8192 8202:9212 9222:10232 10242:11262 11272:12282 12292:13312 13322:14332 14342:15352 15362:16382" s="24" customFormat="1" ht="18.75" customHeight="1">
      <c r="A54" s="409" t="s">
        <v>505</v>
      </c>
      <c r="B54" s="409"/>
      <c r="C54" s="305"/>
      <c r="D54" s="385"/>
      <c r="E54" s="385"/>
      <c r="F54" s="385"/>
      <c r="G54" s="385"/>
      <c r="H54" s="385"/>
      <c r="I54" s="385"/>
      <c r="J54" s="385"/>
      <c r="K54" s="385"/>
      <c r="M54" s="48"/>
      <c r="N54" s="48"/>
      <c r="O54" s="48"/>
    </row>
    <row r="55" spans="1:1022 1032:2042 2052:3072 3082:4092 4102:5112 5122:6142 6152:7162 7172:8192 8202:9212 9222:10232 10242:11262 11272:12282 12292:13312 13322:14332 14342:15352 15362:16382" s="27" customFormat="1" ht="12" customHeight="1">
      <c r="A55" s="447"/>
      <c r="B55" s="447"/>
      <c r="C55" s="447"/>
      <c r="D55" s="447"/>
      <c r="E55" s="447"/>
      <c r="F55" s="447"/>
      <c r="G55" s="447"/>
      <c r="H55" s="447"/>
      <c r="I55" s="447"/>
      <c r="J55" s="447"/>
      <c r="K55" s="447"/>
      <c r="M55" s="48"/>
      <c r="N55" s="48"/>
      <c r="O55" s="48"/>
      <c r="P55" s="48"/>
      <c r="Q55" s="645"/>
    </row>
    <row r="56" spans="1:1022 1032:2042 2052:3072 3082:4092 4102:5112 5122:6142 6152:7162 7172:8192 8202:9212 9222:10232 10242:11262 11272:12282 12292:13312 13322:14332 14342:15352 15362:16382" s="29" customFormat="1" ht="13.5" customHeight="1">
      <c r="A56" s="213" t="s">
        <v>213</v>
      </c>
      <c r="B56" s="213"/>
      <c r="C56" s="387" t="s">
        <v>214</v>
      </c>
      <c r="D56" s="388" t="s">
        <v>215</v>
      </c>
      <c r="E56" s="388" t="s">
        <v>216</v>
      </c>
      <c r="F56" s="388" t="s">
        <v>217</v>
      </c>
      <c r="G56" s="388" t="s">
        <v>218</v>
      </c>
      <c r="H56" s="388" t="s">
        <v>219</v>
      </c>
      <c r="I56" s="388" t="s">
        <v>220</v>
      </c>
      <c r="J56" s="388" t="s">
        <v>221</v>
      </c>
      <c r="K56" s="388" t="s">
        <v>222</v>
      </c>
      <c r="M56" s="48"/>
      <c r="N56" s="48"/>
      <c r="O56" s="48"/>
      <c r="P56" s="48"/>
    </row>
    <row r="57" spans="1:1022 1032:2042 2052:3072 3082:4092 4102:5112 5122:6142 6152:7162 7172:8192 8202:9212 9222:10232 10242:11262 11272:12282 12292:13312 13322:14332 14342:15352 15362:16382" s="29" customFormat="1" ht="12" customHeight="1">
      <c r="A57" s="646" t="s">
        <v>506</v>
      </c>
      <c r="B57" s="646"/>
      <c r="C57" s="1468">
        <v>770.83648748826204</v>
      </c>
      <c r="D57" s="1469">
        <v>780.76836505040399</v>
      </c>
      <c r="E57" s="1469">
        <v>834.54025394042696</v>
      </c>
      <c r="F57" s="1469">
        <v>712.17244738060594</v>
      </c>
      <c r="G57" s="1469">
        <v>679.76659961329301</v>
      </c>
      <c r="H57" s="1469">
        <v>625.65007749139295</v>
      </c>
      <c r="I57" s="1469">
        <v>652.9576983226159</v>
      </c>
      <c r="J57" s="1469">
        <v>557.93283427444601</v>
      </c>
      <c r="K57" s="1469">
        <v>514.876581062078</v>
      </c>
      <c r="M57" s="647"/>
      <c r="N57" s="48"/>
      <c r="O57" s="48"/>
      <c r="P57" s="48"/>
      <c r="Q57" s="645"/>
    </row>
    <row r="58" spans="1:1022 1032:2042 2052:3072 3082:4092 4102:5112 5122:6142 6152:7162 7172:8192 8202:9212 9222:10232 10242:11262 11272:12282 12292:13312 13322:14332 14342:15352 15362:16382" s="29" customFormat="1" ht="21" customHeight="1">
      <c r="A58" s="648" t="s">
        <v>507</v>
      </c>
      <c r="B58" s="648"/>
      <c r="C58" s="638">
        <v>401.18890581985795</v>
      </c>
      <c r="D58" s="639">
        <v>324.280800271582</v>
      </c>
      <c r="E58" s="639">
        <v>157.17621555456685</v>
      </c>
      <c r="F58" s="639">
        <v>86.410004530224825</v>
      </c>
      <c r="G58" s="639">
        <v>131.56983646978406</v>
      </c>
      <c r="H58" s="639">
        <v>385.58435496275445</v>
      </c>
      <c r="I58" s="639">
        <v>2.121628031756785</v>
      </c>
      <c r="J58" s="639">
        <v>81.392765801920604</v>
      </c>
      <c r="K58" s="639">
        <v>29.552259993914415</v>
      </c>
      <c r="M58" s="647"/>
      <c r="N58" s="48"/>
      <c r="O58" s="48"/>
      <c r="P58" s="48"/>
      <c r="Q58" s="649"/>
    </row>
    <row r="59" spans="1:1022 1032:2042 2052:3072 3082:4092 4102:5112 5122:6142 6152:7162 7172:8192 8202:9212 9222:10232 10242:11262 11272:12282 12292:13312 13322:14332 14342:15352 15362:16382" s="57" customFormat="1" ht="12" customHeight="1">
      <c r="A59" s="426" t="s">
        <v>508</v>
      </c>
      <c r="B59" s="426"/>
      <c r="C59" s="638">
        <v>48.172759030000009</v>
      </c>
      <c r="D59" s="639">
        <v>62.100715260000001</v>
      </c>
      <c r="E59" s="639">
        <v>63.095580970000015</v>
      </c>
      <c r="F59" s="639">
        <v>-58.010005859999993</v>
      </c>
      <c r="G59" s="639">
        <v>-141.39333997</v>
      </c>
      <c r="H59" s="639">
        <v>-27.615073410000001</v>
      </c>
      <c r="I59" s="639">
        <v>75.650775280000005</v>
      </c>
      <c r="J59" s="639">
        <v>9.4281219499999906</v>
      </c>
      <c r="K59" s="639">
        <v>67.470525559999984</v>
      </c>
      <c r="L59" s="29"/>
      <c r="V59" s="426"/>
      <c r="AF59" s="426"/>
      <c r="AP59" s="426"/>
      <c r="AZ59" s="426"/>
      <c r="BJ59" s="426"/>
      <c r="BT59" s="426"/>
      <c r="CD59" s="426"/>
      <c r="CN59" s="426"/>
      <c r="CX59" s="426"/>
      <c r="DH59" s="426"/>
      <c r="DR59" s="426"/>
      <c r="EB59" s="426"/>
      <c r="EL59" s="426"/>
      <c r="EV59" s="426"/>
      <c r="FF59" s="426"/>
      <c r="FP59" s="426"/>
      <c r="FZ59" s="426"/>
      <c r="GJ59" s="426"/>
      <c r="GT59" s="426"/>
      <c r="HD59" s="426"/>
      <c r="HN59" s="426"/>
      <c r="HX59" s="426"/>
      <c r="IH59" s="426"/>
      <c r="IR59" s="426"/>
      <c r="JB59" s="426"/>
      <c r="JL59" s="426"/>
      <c r="JV59" s="426"/>
      <c r="KF59" s="426"/>
      <c r="KP59" s="426"/>
      <c r="KZ59" s="426"/>
      <c r="LJ59" s="426"/>
      <c r="LT59" s="426"/>
      <c r="MD59" s="426"/>
      <c r="MN59" s="426"/>
      <c r="MX59" s="426"/>
      <c r="NH59" s="426"/>
      <c r="NR59" s="426"/>
      <c r="OB59" s="426"/>
      <c r="OL59" s="426"/>
      <c r="OV59" s="426"/>
      <c r="PF59" s="426"/>
      <c r="PP59" s="426"/>
      <c r="PZ59" s="426"/>
      <c r="QJ59" s="426"/>
      <c r="QT59" s="426"/>
      <c r="RD59" s="426"/>
      <c r="RN59" s="426"/>
      <c r="RX59" s="426"/>
      <c r="SH59" s="426"/>
      <c r="SR59" s="426"/>
      <c r="TB59" s="426"/>
      <c r="TL59" s="426"/>
      <c r="TV59" s="426"/>
      <c r="UF59" s="426"/>
      <c r="UP59" s="426"/>
      <c r="UZ59" s="426"/>
      <c r="VJ59" s="426"/>
      <c r="VT59" s="426"/>
      <c r="WD59" s="426"/>
      <c r="WN59" s="426"/>
      <c r="WX59" s="426"/>
      <c r="XH59" s="426"/>
      <c r="XR59" s="426"/>
      <c r="YB59" s="426"/>
      <c r="YL59" s="426"/>
      <c r="YV59" s="426"/>
      <c r="ZF59" s="426"/>
      <c r="ZP59" s="426"/>
      <c r="ZZ59" s="426"/>
      <c r="AAJ59" s="426"/>
      <c r="AAT59" s="426"/>
      <c r="ABD59" s="426"/>
      <c r="ABN59" s="426"/>
      <c r="ABX59" s="426"/>
      <c r="ACH59" s="426"/>
      <c r="ACR59" s="426"/>
      <c r="ADB59" s="426"/>
      <c r="ADL59" s="426"/>
      <c r="ADV59" s="426"/>
      <c r="AEF59" s="426"/>
      <c r="AEP59" s="426"/>
      <c r="AEZ59" s="426"/>
      <c r="AFJ59" s="426"/>
      <c r="AFT59" s="426"/>
      <c r="AGD59" s="426"/>
      <c r="AGN59" s="426"/>
      <c r="AGX59" s="426"/>
      <c r="AHH59" s="426"/>
      <c r="AHR59" s="426"/>
      <c r="AIB59" s="426"/>
      <c r="AIL59" s="426"/>
      <c r="AIV59" s="426"/>
      <c r="AJF59" s="426"/>
      <c r="AJP59" s="426"/>
      <c r="AJZ59" s="426"/>
      <c r="AKJ59" s="426"/>
      <c r="AKT59" s="426"/>
      <c r="ALD59" s="426"/>
      <c r="ALN59" s="426"/>
      <c r="ALX59" s="426"/>
      <c r="AMH59" s="426"/>
      <c r="AMR59" s="426"/>
      <c r="ANB59" s="426"/>
      <c r="ANL59" s="426"/>
      <c r="ANV59" s="426"/>
      <c r="AOF59" s="426"/>
      <c r="AOP59" s="426"/>
      <c r="AOZ59" s="426"/>
      <c r="APJ59" s="426"/>
      <c r="APT59" s="426"/>
      <c r="AQD59" s="426"/>
      <c r="AQN59" s="426"/>
      <c r="AQX59" s="426"/>
      <c r="ARH59" s="426"/>
      <c r="ARR59" s="426"/>
      <c r="ASB59" s="426"/>
      <c r="ASL59" s="426"/>
      <c r="ASV59" s="426"/>
      <c r="ATF59" s="426"/>
      <c r="ATP59" s="426"/>
      <c r="ATZ59" s="426"/>
      <c r="AUJ59" s="426"/>
      <c r="AUT59" s="426"/>
      <c r="AVD59" s="426"/>
      <c r="AVN59" s="426"/>
      <c r="AVX59" s="426"/>
      <c r="AWH59" s="426"/>
      <c r="AWR59" s="426"/>
      <c r="AXB59" s="426"/>
      <c r="AXL59" s="426"/>
      <c r="AXV59" s="426"/>
      <c r="AYF59" s="426"/>
      <c r="AYP59" s="426"/>
      <c r="AYZ59" s="426"/>
      <c r="AZJ59" s="426"/>
      <c r="AZT59" s="426"/>
      <c r="BAD59" s="426"/>
      <c r="BAN59" s="426"/>
      <c r="BAX59" s="426"/>
      <c r="BBH59" s="426"/>
      <c r="BBR59" s="426"/>
      <c r="BCB59" s="426"/>
      <c r="BCL59" s="426"/>
      <c r="BCV59" s="426"/>
      <c r="BDF59" s="426"/>
      <c r="BDP59" s="426"/>
      <c r="BDZ59" s="426"/>
      <c r="BEJ59" s="426"/>
      <c r="BET59" s="426"/>
      <c r="BFD59" s="426"/>
      <c r="BFN59" s="426"/>
      <c r="BFX59" s="426"/>
      <c r="BGH59" s="426"/>
      <c r="BGR59" s="426"/>
      <c r="BHB59" s="426"/>
      <c r="BHL59" s="426"/>
      <c r="BHV59" s="426"/>
      <c r="BIF59" s="426"/>
      <c r="BIP59" s="426"/>
      <c r="BIZ59" s="426"/>
      <c r="BJJ59" s="426"/>
      <c r="BJT59" s="426"/>
      <c r="BKD59" s="426"/>
      <c r="BKN59" s="426"/>
      <c r="BKX59" s="426"/>
      <c r="BLH59" s="426"/>
      <c r="BLR59" s="426"/>
      <c r="BMB59" s="426"/>
      <c r="BML59" s="426"/>
      <c r="BMV59" s="426"/>
      <c r="BNF59" s="426"/>
      <c r="BNP59" s="426"/>
      <c r="BNZ59" s="426"/>
      <c r="BOJ59" s="426"/>
      <c r="BOT59" s="426"/>
      <c r="BPD59" s="426"/>
      <c r="BPN59" s="426"/>
      <c r="BPX59" s="426"/>
      <c r="BQH59" s="426"/>
      <c r="BQR59" s="426"/>
      <c r="BRB59" s="426"/>
      <c r="BRL59" s="426"/>
      <c r="BRV59" s="426"/>
      <c r="BSF59" s="426"/>
      <c r="BSP59" s="426"/>
      <c r="BSZ59" s="426"/>
      <c r="BTJ59" s="426"/>
      <c r="BTT59" s="426"/>
      <c r="BUD59" s="426"/>
      <c r="BUN59" s="426"/>
      <c r="BUX59" s="426"/>
      <c r="BVH59" s="426"/>
      <c r="BVR59" s="426"/>
      <c r="BWB59" s="426"/>
      <c r="BWL59" s="426"/>
      <c r="BWV59" s="426"/>
      <c r="BXF59" s="426"/>
      <c r="BXP59" s="426"/>
      <c r="BXZ59" s="426"/>
      <c r="BYJ59" s="426"/>
      <c r="BYT59" s="426"/>
      <c r="BZD59" s="426"/>
      <c r="BZN59" s="426"/>
      <c r="BZX59" s="426"/>
      <c r="CAH59" s="426"/>
      <c r="CAR59" s="426"/>
      <c r="CBB59" s="426"/>
      <c r="CBL59" s="426"/>
      <c r="CBV59" s="426"/>
      <c r="CCF59" s="426"/>
      <c r="CCP59" s="426"/>
      <c r="CCZ59" s="426"/>
      <c r="CDJ59" s="426"/>
      <c r="CDT59" s="426"/>
      <c r="CED59" s="426"/>
      <c r="CEN59" s="426"/>
      <c r="CEX59" s="426"/>
      <c r="CFH59" s="426"/>
      <c r="CFR59" s="426"/>
      <c r="CGB59" s="426"/>
      <c r="CGL59" s="426"/>
      <c r="CGV59" s="426"/>
      <c r="CHF59" s="426"/>
      <c r="CHP59" s="426"/>
      <c r="CHZ59" s="426"/>
      <c r="CIJ59" s="426"/>
      <c r="CIT59" s="426"/>
      <c r="CJD59" s="426"/>
      <c r="CJN59" s="426"/>
      <c r="CJX59" s="426"/>
      <c r="CKH59" s="426"/>
      <c r="CKR59" s="426"/>
      <c r="CLB59" s="426"/>
      <c r="CLL59" s="426"/>
      <c r="CLV59" s="426"/>
      <c r="CMF59" s="426"/>
      <c r="CMP59" s="426"/>
      <c r="CMZ59" s="426"/>
      <c r="CNJ59" s="426"/>
      <c r="CNT59" s="426"/>
      <c r="COD59" s="426"/>
      <c r="CON59" s="426"/>
      <c r="COX59" s="426"/>
      <c r="CPH59" s="426"/>
      <c r="CPR59" s="426"/>
      <c r="CQB59" s="426"/>
      <c r="CQL59" s="426"/>
      <c r="CQV59" s="426"/>
      <c r="CRF59" s="426"/>
      <c r="CRP59" s="426"/>
      <c r="CRZ59" s="426"/>
      <c r="CSJ59" s="426"/>
      <c r="CST59" s="426"/>
      <c r="CTD59" s="426"/>
      <c r="CTN59" s="426"/>
      <c r="CTX59" s="426"/>
      <c r="CUH59" s="426"/>
      <c r="CUR59" s="426"/>
      <c r="CVB59" s="426"/>
      <c r="CVL59" s="426"/>
      <c r="CVV59" s="426"/>
      <c r="CWF59" s="426"/>
      <c r="CWP59" s="426"/>
      <c r="CWZ59" s="426"/>
      <c r="CXJ59" s="426"/>
      <c r="CXT59" s="426"/>
      <c r="CYD59" s="426"/>
      <c r="CYN59" s="426"/>
      <c r="CYX59" s="426"/>
      <c r="CZH59" s="426"/>
      <c r="CZR59" s="426"/>
      <c r="DAB59" s="426"/>
      <c r="DAL59" s="426"/>
      <c r="DAV59" s="426"/>
      <c r="DBF59" s="426"/>
      <c r="DBP59" s="426"/>
      <c r="DBZ59" s="426"/>
      <c r="DCJ59" s="426"/>
      <c r="DCT59" s="426"/>
      <c r="DDD59" s="426"/>
      <c r="DDN59" s="426"/>
      <c r="DDX59" s="426"/>
      <c r="DEH59" s="426"/>
      <c r="DER59" s="426"/>
      <c r="DFB59" s="426"/>
      <c r="DFL59" s="426"/>
      <c r="DFV59" s="426"/>
      <c r="DGF59" s="426"/>
      <c r="DGP59" s="426"/>
      <c r="DGZ59" s="426"/>
      <c r="DHJ59" s="426"/>
      <c r="DHT59" s="426"/>
      <c r="DID59" s="426"/>
      <c r="DIN59" s="426"/>
      <c r="DIX59" s="426"/>
      <c r="DJH59" s="426"/>
      <c r="DJR59" s="426"/>
      <c r="DKB59" s="426"/>
      <c r="DKL59" s="426"/>
      <c r="DKV59" s="426"/>
      <c r="DLF59" s="426"/>
      <c r="DLP59" s="426"/>
      <c r="DLZ59" s="426"/>
      <c r="DMJ59" s="426"/>
      <c r="DMT59" s="426"/>
      <c r="DND59" s="426"/>
      <c r="DNN59" s="426"/>
      <c r="DNX59" s="426"/>
      <c r="DOH59" s="426"/>
      <c r="DOR59" s="426"/>
      <c r="DPB59" s="426"/>
      <c r="DPL59" s="426"/>
      <c r="DPV59" s="426"/>
      <c r="DQF59" s="426"/>
      <c r="DQP59" s="426"/>
      <c r="DQZ59" s="426"/>
      <c r="DRJ59" s="426"/>
      <c r="DRT59" s="426"/>
      <c r="DSD59" s="426"/>
      <c r="DSN59" s="426"/>
      <c r="DSX59" s="426"/>
      <c r="DTH59" s="426"/>
      <c r="DTR59" s="426"/>
      <c r="DUB59" s="426"/>
      <c r="DUL59" s="426"/>
      <c r="DUV59" s="426"/>
      <c r="DVF59" s="426"/>
      <c r="DVP59" s="426"/>
      <c r="DVZ59" s="426"/>
      <c r="DWJ59" s="426"/>
      <c r="DWT59" s="426"/>
      <c r="DXD59" s="426"/>
      <c r="DXN59" s="426"/>
      <c r="DXX59" s="426"/>
      <c r="DYH59" s="426"/>
      <c r="DYR59" s="426"/>
      <c r="DZB59" s="426"/>
      <c r="DZL59" s="426"/>
      <c r="DZV59" s="426"/>
      <c r="EAF59" s="426"/>
      <c r="EAP59" s="426"/>
      <c r="EAZ59" s="426"/>
      <c r="EBJ59" s="426"/>
      <c r="EBT59" s="426"/>
      <c r="ECD59" s="426"/>
      <c r="ECN59" s="426"/>
      <c r="ECX59" s="426"/>
      <c r="EDH59" s="426"/>
      <c r="EDR59" s="426"/>
      <c r="EEB59" s="426"/>
      <c r="EEL59" s="426"/>
      <c r="EEV59" s="426"/>
      <c r="EFF59" s="426"/>
      <c r="EFP59" s="426"/>
      <c r="EFZ59" s="426"/>
      <c r="EGJ59" s="426"/>
      <c r="EGT59" s="426"/>
      <c r="EHD59" s="426"/>
      <c r="EHN59" s="426"/>
      <c r="EHX59" s="426"/>
      <c r="EIH59" s="426"/>
      <c r="EIR59" s="426"/>
      <c r="EJB59" s="426"/>
      <c r="EJL59" s="426"/>
      <c r="EJV59" s="426"/>
      <c r="EKF59" s="426"/>
      <c r="EKP59" s="426"/>
      <c r="EKZ59" s="426"/>
      <c r="ELJ59" s="426"/>
      <c r="ELT59" s="426"/>
      <c r="EMD59" s="426"/>
      <c r="EMN59" s="426"/>
      <c r="EMX59" s="426"/>
      <c r="ENH59" s="426"/>
      <c r="ENR59" s="426"/>
      <c r="EOB59" s="426"/>
      <c r="EOL59" s="426"/>
      <c r="EOV59" s="426"/>
      <c r="EPF59" s="426"/>
      <c r="EPP59" s="426"/>
      <c r="EPZ59" s="426"/>
      <c r="EQJ59" s="426"/>
      <c r="EQT59" s="426"/>
      <c r="ERD59" s="426"/>
      <c r="ERN59" s="426"/>
      <c r="ERX59" s="426"/>
      <c r="ESH59" s="426"/>
      <c r="ESR59" s="426"/>
      <c r="ETB59" s="426"/>
      <c r="ETL59" s="426"/>
      <c r="ETV59" s="426"/>
      <c r="EUF59" s="426"/>
      <c r="EUP59" s="426"/>
      <c r="EUZ59" s="426"/>
      <c r="EVJ59" s="426"/>
      <c r="EVT59" s="426"/>
      <c r="EWD59" s="426"/>
      <c r="EWN59" s="426"/>
      <c r="EWX59" s="426"/>
      <c r="EXH59" s="426"/>
      <c r="EXR59" s="426"/>
      <c r="EYB59" s="426"/>
      <c r="EYL59" s="426"/>
      <c r="EYV59" s="426"/>
      <c r="EZF59" s="426"/>
      <c r="EZP59" s="426"/>
      <c r="EZZ59" s="426"/>
      <c r="FAJ59" s="426"/>
      <c r="FAT59" s="426"/>
      <c r="FBD59" s="426"/>
      <c r="FBN59" s="426"/>
      <c r="FBX59" s="426"/>
      <c r="FCH59" s="426"/>
      <c r="FCR59" s="426"/>
      <c r="FDB59" s="426"/>
      <c r="FDL59" s="426"/>
      <c r="FDV59" s="426"/>
      <c r="FEF59" s="426"/>
      <c r="FEP59" s="426"/>
      <c r="FEZ59" s="426"/>
      <c r="FFJ59" s="426"/>
      <c r="FFT59" s="426"/>
      <c r="FGD59" s="426"/>
      <c r="FGN59" s="426"/>
      <c r="FGX59" s="426"/>
      <c r="FHH59" s="426"/>
      <c r="FHR59" s="426"/>
      <c r="FIB59" s="426"/>
      <c r="FIL59" s="426"/>
      <c r="FIV59" s="426"/>
      <c r="FJF59" s="426"/>
      <c r="FJP59" s="426"/>
      <c r="FJZ59" s="426"/>
      <c r="FKJ59" s="426"/>
      <c r="FKT59" s="426"/>
      <c r="FLD59" s="426"/>
      <c r="FLN59" s="426"/>
      <c r="FLX59" s="426"/>
      <c r="FMH59" s="426"/>
      <c r="FMR59" s="426"/>
      <c r="FNB59" s="426"/>
      <c r="FNL59" s="426"/>
      <c r="FNV59" s="426"/>
      <c r="FOF59" s="426"/>
      <c r="FOP59" s="426"/>
      <c r="FOZ59" s="426"/>
      <c r="FPJ59" s="426"/>
      <c r="FPT59" s="426"/>
      <c r="FQD59" s="426"/>
      <c r="FQN59" s="426"/>
      <c r="FQX59" s="426"/>
      <c r="FRH59" s="426"/>
      <c r="FRR59" s="426"/>
      <c r="FSB59" s="426"/>
      <c r="FSL59" s="426"/>
      <c r="FSV59" s="426"/>
      <c r="FTF59" s="426"/>
      <c r="FTP59" s="426"/>
      <c r="FTZ59" s="426"/>
      <c r="FUJ59" s="426"/>
      <c r="FUT59" s="426"/>
      <c r="FVD59" s="426"/>
      <c r="FVN59" s="426"/>
      <c r="FVX59" s="426"/>
      <c r="FWH59" s="426"/>
      <c r="FWR59" s="426"/>
      <c r="FXB59" s="426"/>
      <c r="FXL59" s="426"/>
      <c r="FXV59" s="426"/>
      <c r="FYF59" s="426"/>
      <c r="FYP59" s="426"/>
      <c r="FYZ59" s="426"/>
      <c r="FZJ59" s="426"/>
      <c r="FZT59" s="426"/>
      <c r="GAD59" s="426"/>
      <c r="GAN59" s="426"/>
      <c r="GAX59" s="426"/>
      <c r="GBH59" s="426"/>
      <c r="GBR59" s="426"/>
      <c r="GCB59" s="426"/>
      <c r="GCL59" s="426"/>
      <c r="GCV59" s="426"/>
      <c r="GDF59" s="426"/>
      <c r="GDP59" s="426"/>
      <c r="GDZ59" s="426"/>
      <c r="GEJ59" s="426"/>
      <c r="GET59" s="426"/>
      <c r="GFD59" s="426"/>
      <c r="GFN59" s="426"/>
      <c r="GFX59" s="426"/>
      <c r="GGH59" s="426"/>
      <c r="GGR59" s="426"/>
      <c r="GHB59" s="426"/>
      <c r="GHL59" s="426"/>
      <c r="GHV59" s="426"/>
      <c r="GIF59" s="426"/>
      <c r="GIP59" s="426"/>
      <c r="GIZ59" s="426"/>
      <c r="GJJ59" s="426"/>
      <c r="GJT59" s="426"/>
      <c r="GKD59" s="426"/>
      <c r="GKN59" s="426"/>
      <c r="GKX59" s="426"/>
      <c r="GLH59" s="426"/>
      <c r="GLR59" s="426"/>
      <c r="GMB59" s="426"/>
      <c r="GML59" s="426"/>
      <c r="GMV59" s="426"/>
      <c r="GNF59" s="426"/>
      <c r="GNP59" s="426"/>
      <c r="GNZ59" s="426"/>
      <c r="GOJ59" s="426"/>
      <c r="GOT59" s="426"/>
      <c r="GPD59" s="426"/>
      <c r="GPN59" s="426"/>
      <c r="GPX59" s="426"/>
      <c r="GQH59" s="426"/>
      <c r="GQR59" s="426"/>
      <c r="GRB59" s="426"/>
      <c r="GRL59" s="426"/>
      <c r="GRV59" s="426"/>
      <c r="GSF59" s="426"/>
      <c r="GSP59" s="426"/>
      <c r="GSZ59" s="426"/>
      <c r="GTJ59" s="426"/>
      <c r="GTT59" s="426"/>
      <c r="GUD59" s="426"/>
      <c r="GUN59" s="426"/>
      <c r="GUX59" s="426"/>
      <c r="GVH59" s="426"/>
      <c r="GVR59" s="426"/>
      <c r="GWB59" s="426"/>
      <c r="GWL59" s="426"/>
      <c r="GWV59" s="426"/>
      <c r="GXF59" s="426"/>
      <c r="GXP59" s="426"/>
      <c r="GXZ59" s="426"/>
      <c r="GYJ59" s="426"/>
      <c r="GYT59" s="426"/>
      <c r="GZD59" s="426"/>
      <c r="GZN59" s="426"/>
      <c r="GZX59" s="426"/>
      <c r="HAH59" s="426"/>
      <c r="HAR59" s="426"/>
      <c r="HBB59" s="426"/>
      <c r="HBL59" s="426"/>
      <c r="HBV59" s="426"/>
      <c r="HCF59" s="426"/>
      <c r="HCP59" s="426"/>
      <c r="HCZ59" s="426"/>
      <c r="HDJ59" s="426"/>
      <c r="HDT59" s="426"/>
      <c r="HED59" s="426"/>
      <c r="HEN59" s="426"/>
      <c r="HEX59" s="426"/>
      <c r="HFH59" s="426"/>
      <c r="HFR59" s="426"/>
      <c r="HGB59" s="426"/>
      <c r="HGL59" s="426"/>
      <c r="HGV59" s="426"/>
      <c r="HHF59" s="426"/>
      <c r="HHP59" s="426"/>
      <c r="HHZ59" s="426"/>
      <c r="HIJ59" s="426"/>
      <c r="HIT59" s="426"/>
      <c r="HJD59" s="426"/>
      <c r="HJN59" s="426"/>
      <c r="HJX59" s="426"/>
      <c r="HKH59" s="426"/>
      <c r="HKR59" s="426"/>
      <c r="HLB59" s="426"/>
      <c r="HLL59" s="426"/>
      <c r="HLV59" s="426"/>
      <c r="HMF59" s="426"/>
      <c r="HMP59" s="426"/>
      <c r="HMZ59" s="426"/>
      <c r="HNJ59" s="426"/>
      <c r="HNT59" s="426"/>
      <c r="HOD59" s="426"/>
      <c r="HON59" s="426"/>
      <c r="HOX59" s="426"/>
      <c r="HPH59" s="426"/>
      <c r="HPR59" s="426"/>
      <c r="HQB59" s="426"/>
      <c r="HQL59" s="426"/>
      <c r="HQV59" s="426"/>
      <c r="HRF59" s="426"/>
      <c r="HRP59" s="426"/>
      <c r="HRZ59" s="426"/>
      <c r="HSJ59" s="426"/>
      <c r="HST59" s="426"/>
      <c r="HTD59" s="426"/>
      <c r="HTN59" s="426"/>
      <c r="HTX59" s="426"/>
      <c r="HUH59" s="426"/>
      <c r="HUR59" s="426"/>
      <c r="HVB59" s="426"/>
      <c r="HVL59" s="426"/>
      <c r="HVV59" s="426"/>
      <c r="HWF59" s="426"/>
      <c r="HWP59" s="426"/>
      <c r="HWZ59" s="426"/>
      <c r="HXJ59" s="426"/>
      <c r="HXT59" s="426"/>
      <c r="HYD59" s="426"/>
      <c r="HYN59" s="426"/>
      <c r="HYX59" s="426"/>
      <c r="HZH59" s="426"/>
      <c r="HZR59" s="426"/>
      <c r="IAB59" s="426"/>
      <c r="IAL59" s="426"/>
      <c r="IAV59" s="426"/>
      <c r="IBF59" s="426"/>
      <c r="IBP59" s="426"/>
      <c r="IBZ59" s="426"/>
      <c r="ICJ59" s="426"/>
      <c r="ICT59" s="426"/>
      <c r="IDD59" s="426"/>
      <c r="IDN59" s="426"/>
      <c r="IDX59" s="426"/>
      <c r="IEH59" s="426"/>
      <c r="IER59" s="426"/>
      <c r="IFB59" s="426"/>
      <c r="IFL59" s="426"/>
      <c r="IFV59" s="426"/>
      <c r="IGF59" s="426"/>
      <c r="IGP59" s="426"/>
      <c r="IGZ59" s="426"/>
      <c r="IHJ59" s="426"/>
      <c r="IHT59" s="426"/>
      <c r="IID59" s="426"/>
      <c r="IIN59" s="426"/>
      <c r="IIX59" s="426"/>
      <c r="IJH59" s="426"/>
      <c r="IJR59" s="426"/>
      <c r="IKB59" s="426"/>
      <c r="IKL59" s="426"/>
      <c r="IKV59" s="426"/>
      <c r="ILF59" s="426"/>
      <c r="ILP59" s="426"/>
      <c r="ILZ59" s="426"/>
      <c r="IMJ59" s="426"/>
      <c r="IMT59" s="426"/>
      <c r="IND59" s="426"/>
      <c r="INN59" s="426"/>
      <c r="INX59" s="426"/>
      <c r="IOH59" s="426"/>
      <c r="IOR59" s="426"/>
      <c r="IPB59" s="426"/>
      <c r="IPL59" s="426"/>
      <c r="IPV59" s="426"/>
      <c r="IQF59" s="426"/>
      <c r="IQP59" s="426"/>
      <c r="IQZ59" s="426"/>
      <c r="IRJ59" s="426"/>
      <c r="IRT59" s="426"/>
      <c r="ISD59" s="426"/>
      <c r="ISN59" s="426"/>
      <c r="ISX59" s="426"/>
      <c r="ITH59" s="426"/>
      <c r="ITR59" s="426"/>
      <c r="IUB59" s="426"/>
      <c r="IUL59" s="426"/>
      <c r="IUV59" s="426"/>
      <c r="IVF59" s="426"/>
      <c r="IVP59" s="426"/>
      <c r="IVZ59" s="426"/>
      <c r="IWJ59" s="426"/>
      <c r="IWT59" s="426"/>
      <c r="IXD59" s="426"/>
      <c r="IXN59" s="426"/>
      <c r="IXX59" s="426"/>
      <c r="IYH59" s="426"/>
      <c r="IYR59" s="426"/>
      <c r="IZB59" s="426"/>
      <c r="IZL59" s="426"/>
      <c r="IZV59" s="426"/>
      <c r="JAF59" s="426"/>
      <c r="JAP59" s="426"/>
      <c r="JAZ59" s="426"/>
      <c r="JBJ59" s="426"/>
      <c r="JBT59" s="426"/>
      <c r="JCD59" s="426"/>
      <c r="JCN59" s="426"/>
      <c r="JCX59" s="426"/>
      <c r="JDH59" s="426"/>
      <c r="JDR59" s="426"/>
      <c r="JEB59" s="426"/>
      <c r="JEL59" s="426"/>
      <c r="JEV59" s="426"/>
      <c r="JFF59" s="426"/>
      <c r="JFP59" s="426"/>
      <c r="JFZ59" s="426"/>
      <c r="JGJ59" s="426"/>
      <c r="JGT59" s="426"/>
      <c r="JHD59" s="426"/>
      <c r="JHN59" s="426"/>
      <c r="JHX59" s="426"/>
      <c r="JIH59" s="426"/>
      <c r="JIR59" s="426"/>
      <c r="JJB59" s="426"/>
      <c r="JJL59" s="426"/>
      <c r="JJV59" s="426"/>
      <c r="JKF59" s="426"/>
      <c r="JKP59" s="426"/>
      <c r="JKZ59" s="426"/>
      <c r="JLJ59" s="426"/>
      <c r="JLT59" s="426"/>
      <c r="JMD59" s="426"/>
      <c r="JMN59" s="426"/>
      <c r="JMX59" s="426"/>
      <c r="JNH59" s="426"/>
      <c r="JNR59" s="426"/>
      <c r="JOB59" s="426"/>
      <c r="JOL59" s="426"/>
      <c r="JOV59" s="426"/>
      <c r="JPF59" s="426"/>
      <c r="JPP59" s="426"/>
      <c r="JPZ59" s="426"/>
      <c r="JQJ59" s="426"/>
      <c r="JQT59" s="426"/>
      <c r="JRD59" s="426"/>
      <c r="JRN59" s="426"/>
      <c r="JRX59" s="426"/>
      <c r="JSH59" s="426"/>
      <c r="JSR59" s="426"/>
      <c r="JTB59" s="426"/>
      <c r="JTL59" s="426"/>
      <c r="JTV59" s="426"/>
      <c r="JUF59" s="426"/>
      <c r="JUP59" s="426"/>
      <c r="JUZ59" s="426"/>
      <c r="JVJ59" s="426"/>
      <c r="JVT59" s="426"/>
      <c r="JWD59" s="426"/>
      <c r="JWN59" s="426"/>
      <c r="JWX59" s="426"/>
      <c r="JXH59" s="426"/>
      <c r="JXR59" s="426"/>
      <c r="JYB59" s="426"/>
      <c r="JYL59" s="426"/>
      <c r="JYV59" s="426"/>
      <c r="JZF59" s="426"/>
      <c r="JZP59" s="426"/>
      <c r="JZZ59" s="426"/>
      <c r="KAJ59" s="426"/>
      <c r="KAT59" s="426"/>
      <c r="KBD59" s="426"/>
      <c r="KBN59" s="426"/>
      <c r="KBX59" s="426"/>
      <c r="KCH59" s="426"/>
      <c r="KCR59" s="426"/>
      <c r="KDB59" s="426"/>
      <c r="KDL59" s="426"/>
      <c r="KDV59" s="426"/>
      <c r="KEF59" s="426"/>
      <c r="KEP59" s="426"/>
      <c r="KEZ59" s="426"/>
      <c r="KFJ59" s="426"/>
      <c r="KFT59" s="426"/>
      <c r="KGD59" s="426"/>
      <c r="KGN59" s="426"/>
      <c r="KGX59" s="426"/>
      <c r="KHH59" s="426"/>
      <c r="KHR59" s="426"/>
      <c r="KIB59" s="426"/>
      <c r="KIL59" s="426"/>
      <c r="KIV59" s="426"/>
      <c r="KJF59" s="426"/>
      <c r="KJP59" s="426"/>
      <c r="KJZ59" s="426"/>
      <c r="KKJ59" s="426"/>
      <c r="KKT59" s="426"/>
      <c r="KLD59" s="426"/>
      <c r="KLN59" s="426"/>
      <c r="KLX59" s="426"/>
      <c r="KMH59" s="426"/>
      <c r="KMR59" s="426"/>
      <c r="KNB59" s="426"/>
      <c r="KNL59" s="426"/>
      <c r="KNV59" s="426"/>
      <c r="KOF59" s="426"/>
      <c r="KOP59" s="426"/>
      <c r="KOZ59" s="426"/>
      <c r="KPJ59" s="426"/>
      <c r="KPT59" s="426"/>
      <c r="KQD59" s="426"/>
      <c r="KQN59" s="426"/>
      <c r="KQX59" s="426"/>
      <c r="KRH59" s="426"/>
      <c r="KRR59" s="426"/>
      <c r="KSB59" s="426"/>
      <c r="KSL59" s="426"/>
      <c r="KSV59" s="426"/>
      <c r="KTF59" s="426"/>
      <c r="KTP59" s="426"/>
      <c r="KTZ59" s="426"/>
      <c r="KUJ59" s="426"/>
      <c r="KUT59" s="426"/>
      <c r="KVD59" s="426"/>
      <c r="KVN59" s="426"/>
      <c r="KVX59" s="426"/>
      <c r="KWH59" s="426"/>
      <c r="KWR59" s="426"/>
      <c r="KXB59" s="426"/>
      <c r="KXL59" s="426"/>
      <c r="KXV59" s="426"/>
      <c r="KYF59" s="426"/>
      <c r="KYP59" s="426"/>
      <c r="KYZ59" s="426"/>
      <c r="KZJ59" s="426"/>
      <c r="KZT59" s="426"/>
      <c r="LAD59" s="426"/>
      <c r="LAN59" s="426"/>
      <c r="LAX59" s="426"/>
      <c r="LBH59" s="426"/>
      <c r="LBR59" s="426"/>
      <c r="LCB59" s="426"/>
      <c r="LCL59" s="426"/>
      <c r="LCV59" s="426"/>
      <c r="LDF59" s="426"/>
      <c r="LDP59" s="426"/>
      <c r="LDZ59" s="426"/>
      <c r="LEJ59" s="426"/>
      <c r="LET59" s="426"/>
      <c r="LFD59" s="426"/>
      <c r="LFN59" s="426"/>
      <c r="LFX59" s="426"/>
      <c r="LGH59" s="426"/>
      <c r="LGR59" s="426"/>
      <c r="LHB59" s="426"/>
      <c r="LHL59" s="426"/>
      <c r="LHV59" s="426"/>
      <c r="LIF59" s="426"/>
      <c r="LIP59" s="426"/>
      <c r="LIZ59" s="426"/>
      <c r="LJJ59" s="426"/>
      <c r="LJT59" s="426"/>
      <c r="LKD59" s="426"/>
      <c r="LKN59" s="426"/>
      <c r="LKX59" s="426"/>
      <c r="LLH59" s="426"/>
      <c r="LLR59" s="426"/>
      <c r="LMB59" s="426"/>
      <c r="LML59" s="426"/>
      <c r="LMV59" s="426"/>
      <c r="LNF59" s="426"/>
      <c r="LNP59" s="426"/>
      <c r="LNZ59" s="426"/>
      <c r="LOJ59" s="426"/>
      <c r="LOT59" s="426"/>
      <c r="LPD59" s="426"/>
      <c r="LPN59" s="426"/>
      <c r="LPX59" s="426"/>
      <c r="LQH59" s="426"/>
      <c r="LQR59" s="426"/>
      <c r="LRB59" s="426"/>
      <c r="LRL59" s="426"/>
      <c r="LRV59" s="426"/>
      <c r="LSF59" s="426"/>
      <c r="LSP59" s="426"/>
      <c r="LSZ59" s="426"/>
      <c r="LTJ59" s="426"/>
      <c r="LTT59" s="426"/>
      <c r="LUD59" s="426"/>
      <c r="LUN59" s="426"/>
      <c r="LUX59" s="426"/>
      <c r="LVH59" s="426"/>
      <c r="LVR59" s="426"/>
      <c r="LWB59" s="426"/>
      <c r="LWL59" s="426"/>
      <c r="LWV59" s="426"/>
      <c r="LXF59" s="426"/>
      <c r="LXP59" s="426"/>
      <c r="LXZ59" s="426"/>
      <c r="LYJ59" s="426"/>
      <c r="LYT59" s="426"/>
      <c r="LZD59" s="426"/>
      <c r="LZN59" s="426"/>
      <c r="LZX59" s="426"/>
      <c r="MAH59" s="426"/>
      <c r="MAR59" s="426"/>
      <c r="MBB59" s="426"/>
      <c r="MBL59" s="426"/>
      <c r="MBV59" s="426"/>
      <c r="MCF59" s="426"/>
      <c r="MCP59" s="426"/>
      <c r="MCZ59" s="426"/>
      <c r="MDJ59" s="426"/>
      <c r="MDT59" s="426"/>
      <c r="MED59" s="426"/>
      <c r="MEN59" s="426"/>
      <c r="MEX59" s="426"/>
      <c r="MFH59" s="426"/>
      <c r="MFR59" s="426"/>
      <c r="MGB59" s="426"/>
      <c r="MGL59" s="426"/>
      <c r="MGV59" s="426"/>
      <c r="MHF59" s="426"/>
      <c r="MHP59" s="426"/>
      <c r="MHZ59" s="426"/>
      <c r="MIJ59" s="426"/>
      <c r="MIT59" s="426"/>
      <c r="MJD59" s="426"/>
      <c r="MJN59" s="426"/>
      <c r="MJX59" s="426"/>
      <c r="MKH59" s="426"/>
      <c r="MKR59" s="426"/>
      <c r="MLB59" s="426"/>
      <c r="MLL59" s="426"/>
      <c r="MLV59" s="426"/>
      <c r="MMF59" s="426"/>
      <c r="MMP59" s="426"/>
      <c r="MMZ59" s="426"/>
      <c r="MNJ59" s="426"/>
      <c r="MNT59" s="426"/>
      <c r="MOD59" s="426"/>
      <c r="MON59" s="426"/>
      <c r="MOX59" s="426"/>
      <c r="MPH59" s="426"/>
      <c r="MPR59" s="426"/>
      <c r="MQB59" s="426"/>
      <c r="MQL59" s="426"/>
      <c r="MQV59" s="426"/>
      <c r="MRF59" s="426"/>
      <c r="MRP59" s="426"/>
      <c r="MRZ59" s="426"/>
      <c r="MSJ59" s="426"/>
      <c r="MST59" s="426"/>
      <c r="MTD59" s="426"/>
      <c r="MTN59" s="426"/>
      <c r="MTX59" s="426"/>
      <c r="MUH59" s="426"/>
      <c r="MUR59" s="426"/>
      <c r="MVB59" s="426"/>
      <c r="MVL59" s="426"/>
      <c r="MVV59" s="426"/>
      <c r="MWF59" s="426"/>
      <c r="MWP59" s="426"/>
      <c r="MWZ59" s="426"/>
      <c r="MXJ59" s="426"/>
      <c r="MXT59" s="426"/>
      <c r="MYD59" s="426"/>
      <c r="MYN59" s="426"/>
      <c r="MYX59" s="426"/>
      <c r="MZH59" s="426"/>
      <c r="MZR59" s="426"/>
      <c r="NAB59" s="426"/>
      <c r="NAL59" s="426"/>
      <c r="NAV59" s="426"/>
      <c r="NBF59" s="426"/>
      <c r="NBP59" s="426"/>
      <c r="NBZ59" s="426"/>
      <c r="NCJ59" s="426"/>
      <c r="NCT59" s="426"/>
      <c r="NDD59" s="426"/>
      <c r="NDN59" s="426"/>
      <c r="NDX59" s="426"/>
      <c r="NEH59" s="426"/>
      <c r="NER59" s="426"/>
      <c r="NFB59" s="426"/>
      <c r="NFL59" s="426"/>
      <c r="NFV59" s="426"/>
      <c r="NGF59" s="426"/>
      <c r="NGP59" s="426"/>
      <c r="NGZ59" s="426"/>
      <c r="NHJ59" s="426"/>
      <c r="NHT59" s="426"/>
      <c r="NID59" s="426"/>
      <c r="NIN59" s="426"/>
      <c r="NIX59" s="426"/>
      <c r="NJH59" s="426"/>
      <c r="NJR59" s="426"/>
      <c r="NKB59" s="426"/>
      <c r="NKL59" s="426"/>
      <c r="NKV59" s="426"/>
      <c r="NLF59" s="426"/>
      <c r="NLP59" s="426"/>
      <c r="NLZ59" s="426"/>
      <c r="NMJ59" s="426"/>
      <c r="NMT59" s="426"/>
      <c r="NND59" s="426"/>
      <c r="NNN59" s="426"/>
      <c r="NNX59" s="426"/>
      <c r="NOH59" s="426"/>
      <c r="NOR59" s="426"/>
      <c r="NPB59" s="426"/>
      <c r="NPL59" s="426"/>
      <c r="NPV59" s="426"/>
      <c r="NQF59" s="426"/>
      <c r="NQP59" s="426"/>
      <c r="NQZ59" s="426"/>
      <c r="NRJ59" s="426"/>
      <c r="NRT59" s="426"/>
      <c r="NSD59" s="426"/>
      <c r="NSN59" s="426"/>
      <c r="NSX59" s="426"/>
      <c r="NTH59" s="426"/>
      <c r="NTR59" s="426"/>
      <c r="NUB59" s="426"/>
      <c r="NUL59" s="426"/>
      <c r="NUV59" s="426"/>
      <c r="NVF59" s="426"/>
      <c r="NVP59" s="426"/>
      <c r="NVZ59" s="426"/>
      <c r="NWJ59" s="426"/>
      <c r="NWT59" s="426"/>
      <c r="NXD59" s="426"/>
      <c r="NXN59" s="426"/>
      <c r="NXX59" s="426"/>
      <c r="NYH59" s="426"/>
      <c r="NYR59" s="426"/>
      <c r="NZB59" s="426"/>
      <c r="NZL59" s="426"/>
      <c r="NZV59" s="426"/>
      <c r="OAF59" s="426"/>
      <c r="OAP59" s="426"/>
      <c r="OAZ59" s="426"/>
      <c r="OBJ59" s="426"/>
      <c r="OBT59" s="426"/>
      <c r="OCD59" s="426"/>
      <c r="OCN59" s="426"/>
      <c r="OCX59" s="426"/>
      <c r="ODH59" s="426"/>
      <c r="ODR59" s="426"/>
      <c r="OEB59" s="426"/>
      <c r="OEL59" s="426"/>
      <c r="OEV59" s="426"/>
      <c r="OFF59" s="426"/>
      <c r="OFP59" s="426"/>
      <c r="OFZ59" s="426"/>
      <c r="OGJ59" s="426"/>
      <c r="OGT59" s="426"/>
      <c r="OHD59" s="426"/>
      <c r="OHN59" s="426"/>
      <c r="OHX59" s="426"/>
      <c r="OIH59" s="426"/>
      <c r="OIR59" s="426"/>
      <c r="OJB59" s="426"/>
      <c r="OJL59" s="426"/>
      <c r="OJV59" s="426"/>
      <c r="OKF59" s="426"/>
      <c r="OKP59" s="426"/>
      <c r="OKZ59" s="426"/>
      <c r="OLJ59" s="426"/>
      <c r="OLT59" s="426"/>
      <c r="OMD59" s="426"/>
      <c r="OMN59" s="426"/>
      <c r="OMX59" s="426"/>
      <c r="ONH59" s="426"/>
      <c r="ONR59" s="426"/>
      <c r="OOB59" s="426"/>
      <c r="OOL59" s="426"/>
      <c r="OOV59" s="426"/>
      <c r="OPF59" s="426"/>
      <c r="OPP59" s="426"/>
      <c r="OPZ59" s="426"/>
      <c r="OQJ59" s="426"/>
      <c r="OQT59" s="426"/>
      <c r="ORD59" s="426"/>
      <c r="ORN59" s="426"/>
      <c r="ORX59" s="426"/>
      <c r="OSH59" s="426"/>
      <c r="OSR59" s="426"/>
      <c r="OTB59" s="426"/>
      <c r="OTL59" s="426"/>
      <c r="OTV59" s="426"/>
      <c r="OUF59" s="426"/>
      <c r="OUP59" s="426"/>
      <c r="OUZ59" s="426"/>
      <c r="OVJ59" s="426"/>
      <c r="OVT59" s="426"/>
      <c r="OWD59" s="426"/>
      <c r="OWN59" s="426"/>
      <c r="OWX59" s="426"/>
      <c r="OXH59" s="426"/>
      <c r="OXR59" s="426"/>
      <c r="OYB59" s="426"/>
      <c r="OYL59" s="426"/>
      <c r="OYV59" s="426"/>
      <c r="OZF59" s="426"/>
      <c r="OZP59" s="426"/>
      <c r="OZZ59" s="426"/>
      <c r="PAJ59" s="426"/>
      <c r="PAT59" s="426"/>
      <c r="PBD59" s="426"/>
      <c r="PBN59" s="426"/>
      <c r="PBX59" s="426"/>
      <c r="PCH59" s="426"/>
      <c r="PCR59" s="426"/>
      <c r="PDB59" s="426"/>
      <c r="PDL59" s="426"/>
      <c r="PDV59" s="426"/>
      <c r="PEF59" s="426"/>
      <c r="PEP59" s="426"/>
      <c r="PEZ59" s="426"/>
      <c r="PFJ59" s="426"/>
      <c r="PFT59" s="426"/>
      <c r="PGD59" s="426"/>
      <c r="PGN59" s="426"/>
      <c r="PGX59" s="426"/>
      <c r="PHH59" s="426"/>
      <c r="PHR59" s="426"/>
      <c r="PIB59" s="426"/>
      <c r="PIL59" s="426"/>
      <c r="PIV59" s="426"/>
      <c r="PJF59" s="426"/>
      <c r="PJP59" s="426"/>
      <c r="PJZ59" s="426"/>
      <c r="PKJ59" s="426"/>
      <c r="PKT59" s="426"/>
      <c r="PLD59" s="426"/>
      <c r="PLN59" s="426"/>
      <c r="PLX59" s="426"/>
      <c r="PMH59" s="426"/>
      <c r="PMR59" s="426"/>
      <c r="PNB59" s="426"/>
      <c r="PNL59" s="426"/>
      <c r="PNV59" s="426"/>
      <c r="POF59" s="426"/>
      <c r="POP59" s="426"/>
      <c r="POZ59" s="426"/>
      <c r="PPJ59" s="426"/>
      <c r="PPT59" s="426"/>
      <c r="PQD59" s="426"/>
      <c r="PQN59" s="426"/>
      <c r="PQX59" s="426"/>
      <c r="PRH59" s="426"/>
      <c r="PRR59" s="426"/>
      <c r="PSB59" s="426"/>
      <c r="PSL59" s="426"/>
      <c r="PSV59" s="426"/>
      <c r="PTF59" s="426"/>
      <c r="PTP59" s="426"/>
      <c r="PTZ59" s="426"/>
      <c r="PUJ59" s="426"/>
      <c r="PUT59" s="426"/>
      <c r="PVD59" s="426"/>
      <c r="PVN59" s="426"/>
      <c r="PVX59" s="426"/>
      <c r="PWH59" s="426"/>
      <c r="PWR59" s="426"/>
      <c r="PXB59" s="426"/>
      <c r="PXL59" s="426"/>
      <c r="PXV59" s="426"/>
      <c r="PYF59" s="426"/>
      <c r="PYP59" s="426"/>
      <c r="PYZ59" s="426"/>
      <c r="PZJ59" s="426"/>
      <c r="PZT59" s="426"/>
      <c r="QAD59" s="426"/>
      <c r="QAN59" s="426"/>
      <c r="QAX59" s="426"/>
      <c r="QBH59" s="426"/>
      <c r="QBR59" s="426"/>
      <c r="QCB59" s="426"/>
      <c r="QCL59" s="426"/>
      <c r="QCV59" s="426"/>
      <c r="QDF59" s="426"/>
      <c r="QDP59" s="426"/>
      <c r="QDZ59" s="426"/>
      <c r="QEJ59" s="426"/>
      <c r="QET59" s="426"/>
      <c r="QFD59" s="426"/>
      <c r="QFN59" s="426"/>
      <c r="QFX59" s="426"/>
      <c r="QGH59" s="426"/>
      <c r="QGR59" s="426"/>
      <c r="QHB59" s="426"/>
      <c r="QHL59" s="426"/>
      <c r="QHV59" s="426"/>
      <c r="QIF59" s="426"/>
      <c r="QIP59" s="426"/>
      <c r="QIZ59" s="426"/>
      <c r="QJJ59" s="426"/>
      <c r="QJT59" s="426"/>
      <c r="QKD59" s="426"/>
      <c r="QKN59" s="426"/>
      <c r="QKX59" s="426"/>
      <c r="QLH59" s="426"/>
      <c r="QLR59" s="426"/>
      <c r="QMB59" s="426"/>
      <c r="QML59" s="426"/>
      <c r="QMV59" s="426"/>
      <c r="QNF59" s="426"/>
      <c r="QNP59" s="426"/>
      <c r="QNZ59" s="426"/>
      <c r="QOJ59" s="426"/>
      <c r="QOT59" s="426"/>
      <c r="QPD59" s="426"/>
      <c r="QPN59" s="426"/>
      <c r="QPX59" s="426"/>
      <c r="QQH59" s="426"/>
      <c r="QQR59" s="426"/>
      <c r="QRB59" s="426"/>
      <c r="QRL59" s="426"/>
      <c r="QRV59" s="426"/>
      <c r="QSF59" s="426"/>
      <c r="QSP59" s="426"/>
      <c r="QSZ59" s="426"/>
      <c r="QTJ59" s="426"/>
      <c r="QTT59" s="426"/>
      <c r="QUD59" s="426"/>
      <c r="QUN59" s="426"/>
      <c r="QUX59" s="426"/>
      <c r="QVH59" s="426"/>
      <c r="QVR59" s="426"/>
      <c r="QWB59" s="426"/>
      <c r="QWL59" s="426"/>
      <c r="QWV59" s="426"/>
      <c r="QXF59" s="426"/>
      <c r="QXP59" s="426"/>
      <c r="QXZ59" s="426"/>
      <c r="QYJ59" s="426"/>
      <c r="QYT59" s="426"/>
      <c r="QZD59" s="426"/>
      <c r="QZN59" s="426"/>
      <c r="QZX59" s="426"/>
      <c r="RAH59" s="426"/>
      <c r="RAR59" s="426"/>
      <c r="RBB59" s="426"/>
      <c r="RBL59" s="426"/>
      <c r="RBV59" s="426"/>
      <c r="RCF59" s="426"/>
      <c r="RCP59" s="426"/>
      <c r="RCZ59" s="426"/>
      <c r="RDJ59" s="426"/>
      <c r="RDT59" s="426"/>
      <c r="RED59" s="426"/>
      <c r="REN59" s="426"/>
      <c r="REX59" s="426"/>
      <c r="RFH59" s="426"/>
      <c r="RFR59" s="426"/>
      <c r="RGB59" s="426"/>
      <c r="RGL59" s="426"/>
      <c r="RGV59" s="426"/>
      <c r="RHF59" s="426"/>
      <c r="RHP59" s="426"/>
      <c r="RHZ59" s="426"/>
      <c r="RIJ59" s="426"/>
      <c r="RIT59" s="426"/>
      <c r="RJD59" s="426"/>
      <c r="RJN59" s="426"/>
      <c r="RJX59" s="426"/>
      <c r="RKH59" s="426"/>
      <c r="RKR59" s="426"/>
      <c r="RLB59" s="426"/>
      <c r="RLL59" s="426"/>
      <c r="RLV59" s="426"/>
      <c r="RMF59" s="426"/>
      <c r="RMP59" s="426"/>
      <c r="RMZ59" s="426"/>
      <c r="RNJ59" s="426"/>
      <c r="RNT59" s="426"/>
      <c r="ROD59" s="426"/>
      <c r="RON59" s="426"/>
      <c r="ROX59" s="426"/>
      <c r="RPH59" s="426"/>
      <c r="RPR59" s="426"/>
      <c r="RQB59" s="426"/>
      <c r="RQL59" s="426"/>
      <c r="RQV59" s="426"/>
      <c r="RRF59" s="426"/>
      <c r="RRP59" s="426"/>
      <c r="RRZ59" s="426"/>
      <c r="RSJ59" s="426"/>
      <c r="RST59" s="426"/>
      <c r="RTD59" s="426"/>
      <c r="RTN59" s="426"/>
      <c r="RTX59" s="426"/>
      <c r="RUH59" s="426"/>
      <c r="RUR59" s="426"/>
      <c r="RVB59" s="426"/>
      <c r="RVL59" s="426"/>
      <c r="RVV59" s="426"/>
      <c r="RWF59" s="426"/>
      <c r="RWP59" s="426"/>
      <c r="RWZ59" s="426"/>
      <c r="RXJ59" s="426"/>
      <c r="RXT59" s="426"/>
      <c r="RYD59" s="426"/>
      <c r="RYN59" s="426"/>
      <c r="RYX59" s="426"/>
      <c r="RZH59" s="426"/>
      <c r="RZR59" s="426"/>
      <c r="SAB59" s="426"/>
      <c r="SAL59" s="426"/>
      <c r="SAV59" s="426"/>
      <c r="SBF59" s="426"/>
      <c r="SBP59" s="426"/>
      <c r="SBZ59" s="426"/>
      <c r="SCJ59" s="426"/>
      <c r="SCT59" s="426"/>
      <c r="SDD59" s="426"/>
      <c r="SDN59" s="426"/>
      <c r="SDX59" s="426"/>
      <c r="SEH59" s="426"/>
      <c r="SER59" s="426"/>
      <c r="SFB59" s="426"/>
      <c r="SFL59" s="426"/>
      <c r="SFV59" s="426"/>
      <c r="SGF59" s="426"/>
      <c r="SGP59" s="426"/>
      <c r="SGZ59" s="426"/>
      <c r="SHJ59" s="426"/>
      <c r="SHT59" s="426"/>
      <c r="SID59" s="426"/>
      <c r="SIN59" s="426"/>
      <c r="SIX59" s="426"/>
      <c r="SJH59" s="426"/>
      <c r="SJR59" s="426"/>
      <c r="SKB59" s="426"/>
      <c r="SKL59" s="426"/>
      <c r="SKV59" s="426"/>
      <c r="SLF59" s="426"/>
      <c r="SLP59" s="426"/>
      <c r="SLZ59" s="426"/>
      <c r="SMJ59" s="426"/>
      <c r="SMT59" s="426"/>
      <c r="SND59" s="426"/>
      <c r="SNN59" s="426"/>
      <c r="SNX59" s="426"/>
      <c r="SOH59" s="426"/>
      <c r="SOR59" s="426"/>
      <c r="SPB59" s="426"/>
      <c r="SPL59" s="426"/>
      <c r="SPV59" s="426"/>
      <c r="SQF59" s="426"/>
      <c r="SQP59" s="426"/>
      <c r="SQZ59" s="426"/>
      <c r="SRJ59" s="426"/>
      <c r="SRT59" s="426"/>
      <c r="SSD59" s="426"/>
      <c r="SSN59" s="426"/>
      <c r="SSX59" s="426"/>
      <c r="STH59" s="426"/>
      <c r="STR59" s="426"/>
      <c r="SUB59" s="426"/>
      <c r="SUL59" s="426"/>
      <c r="SUV59" s="426"/>
      <c r="SVF59" s="426"/>
      <c r="SVP59" s="426"/>
      <c r="SVZ59" s="426"/>
      <c r="SWJ59" s="426"/>
      <c r="SWT59" s="426"/>
      <c r="SXD59" s="426"/>
      <c r="SXN59" s="426"/>
      <c r="SXX59" s="426"/>
      <c r="SYH59" s="426"/>
      <c r="SYR59" s="426"/>
      <c r="SZB59" s="426"/>
      <c r="SZL59" s="426"/>
      <c r="SZV59" s="426"/>
      <c r="TAF59" s="426"/>
      <c r="TAP59" s="426"/>
      <c r="TAZ59" s="426"/>
      <c r="TBJ59" s="426"/>
      <c r="TBT59" s="426"/>
      <c r="TCD59" s="426"/>
      <c r="TCN59" s="426"/>
      <c r="TCX59" s="426"/>
      <c r="TDH59" s="426"/>
      <c r="TDR59" s="426"/>
      <c r="TEB59" s="426"/>
      <c r="TEL59" s="426"/>
      <c r="TEV59" s="426"/>
      <c r="TFF59" s="426"/>
      <c r="TFP59" s="426"/>
      <c r="TFZ59" s="426"/>
      <c r="TGJ59" s="426"/>
      <c r="TGT59" s="426"/>
      <c r="THD59" s="426"/>
      <c r="THN59" s="426"/>
      <c r="THX59" s="426"/>
      <c r="TIH59" s="426"/>
      <c r="TIR59" s="426"/>
      <c r="TJB59" s="426"/>
      <c r="TJL59" s="426"/>
      <c r="TJV59" s="426"/>
      <c r="TKF59" s="426"/>
      <c r="TKP59" s="426"/>
      <c r="TKZ59" s="426"/>
      <c r="TLJ59" s="426"/>
      <c r="TLT59" s="426"/>
      <c r="TMD59" s="426"/>
      <c r="TMN59" s="426"/>
      <c r="TMX59" s="426"/>
      <c r="TNH59" s="426"/>
      <c r="TNR59" s="426"/>
      <c r="TOB59" s="426"/>
      <c r="TOL59" s="426"/>
      <c r="TOV59" s="426"/>
      <c r="TPF59" s="426"/>
      <c r="TPP59" s="426"/>
      <c r="TPZ59" s="426"/>
      <c r="TQJ59" s="426"/>
      <c r="TQT59" s="426"/>
      <c r="TRD59" s="426"/>
      <c r="TRN59" s="426"/>
      <c r="TRX59" s="426"/>
      <c r="TSH59" s="426"/>
      <c r="TSR59" s="426"/>
      <c r="TTB59" s="426"/>
      <c r="TTL59" s="426"/>
      <c r="TTV59" s="426"/>
      <c r="TUF59" s="426"/>
      <c r="TUP59" s="426"/>
      <c r="TUZ59" s="426"/>
      <c r="TVJ59" s="426"/>
      <c r="TVT59" s="426"/>
      <c r="TWD59" s="426"/>
      <c r="TWN59" s="426"/>
      <c r="TWX59" s="426"/>
      <c r="TXH59" s="426"/>
      <c r="TXR59" s="426"/>
      <c r="TYB59" s="426"/>
      <c r="TYL59" s="426"/>
      <c r="TYV59" s="426"/>
      <c r="TZF59" s="426"/>
      <c r="TZP59" s="426"/>
      <c r="TZZ59" s="426"/>
      <c r="UAJ59" s="426"/>
      <c r="UAT59" s="426"/>
      <c r="UBD59" s="426"/>
      <c r="UBN59" s="426"/>
      <c r="UBX59" s="426"/>
      <c r="UCH59" s="426"/>
      <c r="UCR59" s="426"/>
      <c r="UDB59" s="426"/>
      <c r="UDL59" s="426"/>
      <c r="UDV59" s="426"/>
      <c r="UEF59" s="426"/>
      <c r="UEP59" s="426"/>
      <c r="UEZ59" s="426"/>
      <c r="UFJ59" s="426"/>
      <c r="UFT59" s="426"/>
      <c r="UGD59" s="426"/>
      <c r="UGN59" s="426"/>
      <c r="UGX59" s="426"/>
      <c r="UHH59" s="426"/>
      <c r="UHR59" s="426"/>
      <c r="UIB59" s="426"/>
      <c r="UIL59" s="426"/>
      <c r="UIV59" s="426"/>
      <c r="UJF59" s="426"/>
      <c r="UJP59" s="426"/>
      <c r="UJZ59" s="426"/>
      <c r="UKJ59" s="426"/>
      <c r="UKT59" s="426"/>
      <c r="ULD59" s="426"/>
      <c r="ULN59" s="426"/>
      <c r="ULX59" s="426"/>
      <c r="UMH59" s="426"/>
      <c r="UMR59" s="426"/>
      <c r="UNB59" s="426"/>
      <c r="UNL59" s="426"/>
      <c r="UNV59" s="426"/>
      <c r="UOF59" s="426"/>
      <c r="UOP59" s="426"/>
      <c r="UOZ59" s="426"/>
      <c r="UPJ59" s="426"/>
      <c r="UPT59" s="426"/>
      <c r="UQD59" s="426"/>
      <c r="UQN59" s="426"/>
      <c r="UQX59" s="426"/>
      <c r="URH59" s="426"/>
      <c r="URR59" s="426"/>
      <c r="USB59" s="426"/>
      <c r="USL59" s="426"/>
      <c r="USV59" s="426"/>
      <c r="UTF59" s="426"/>
      <c r="UTP59" s="426"/>
      <c r="UTZ59" s="426"/>
      <c r="UUJ59" s="426"/>
      <c r="UUT59" s="426"/>
      <c r="UVD59" s="426"/>
      <c r="UVN59" s="426"/>
      <c r="UVX59" s="426"/>
      <c r="UWH59" s="426"/>
      <c r="UWR59" s="426"/>
      <c r="UXB59" s="426"/>
      <c r="UXL59" s="426"/>
      <c r="UXV59" s="426"/>
      <c r="UYF59" s="426"/>
      <c r="UYP59" s="426"/>
      <c r="UYZ59" s="426"/>
      <c r="UZJ59" s="426"/>
      <c r="UZT59" s="426"/>
      <c r="VAD59" s="426"/>
      <c r="VAN59" s="426"/>
      <c r="VAX59" s="426"/>
      <c r="VBH59" s="426"/>
      <c r="VBR59" s="426"/>
      <c r="VCB59" s="426"/>
      <c r="VCL59" s="426"/>
      <c r="VCV59" s="426"/>
      <c r="VDF59" s="426"/>
      <c r="VDP59" s="426"/>
      <c r="VDZ59" s="426"/>
      <c r="VEJ59" s="426"/>
      <c r="VET59" s="426"/>
      <c r="VFD59" s="426"/>
      <c r="VFN59" s="426"/>
      <c r="VFX59" s="426"/>
      <c r="VGH59" s="426"/>
      <c r="VGR59" s="426"/>
      <c r="VHB59" s="426"/>
      <c r="VHL59" s="426"/>
      <c r="VHV59" s="426"/>
      <c r="VIF59" s="426"/>
      <c r="VIP59" s="426"/>
      <c r="VIZ59" s="426"/>
      <c r="VJJ59" s="426"/>
      <c r="VJT59" s="426"/>
      <c r="VKD59" s="426"/>
      <c r="VKN59" s="426"/>
      <c r="VKX59" s="426"/>
      <c r="VLH59" s="426"/>
      <c r="VLR59" s="426"/>
      <c r="VMB59" s="426"/>
      <c r="VML59" s="426"/>
      <c r="VMV59" s="426"/>
      <c r="VNF59" s="426"/>
      <c r="VNP59" s="426"/>
      <c r="VNZ59" s="426"/>
      <c r="VOJ59" s="426"/>
      <c r="VOT59" s="426"/>
      <c r="VPD59" s="426"/>
      <c r="VPN59" s="426"/>
      <c r="VPX59" s="426"/>
      <c r="VQH59" s="426"/>
      <c r="VQR59" s="426"/>
      <c r="VRB59" s="426"/>
      <c r="VRL59" s="426"/>
      <c r="VRV59" s="426"/>
      <c r="VSF59" s="426"/>
      <c r="VSP59" s="426"/>
      <c r="VSZ59" s="426"/>
      <c r="VTJ59" s="426"/>
      <c r="VTT59" s="426"/>
      <c r="VUD59" s="426"/>
      <c r="VUN59" s="426"/>
      <c r="VUX59" s="426"/>
      <c r="VVH59" s="426"/>
      <c r="VVR59" s="426"/>
      <c r="VWB59" s="426"/>
      <c r="VWL59" s="426"/>
      <c r="VWV59" s="426"/>
      <c r="VXF59" s="426"/>
      <c r="VXP59" s="426"/>
      <c r="VXZ59" s="426"/>
      <c r="VYJ59" s="426"/>
      <c r="VYT59" s="426"/>
      <c r="VZD59" s="426"/>
      <c r="VZN59" s="426"/>
      <c r="VZX59" s="426"/>
      <c r="WAH59" s="426"/>
      <c r="WAR59" s="426"/>
      <c r="WBB59" s="426"/>
      <c r="WBL59" s="426"/>
      <c r="WBV59" s="426"/>
      <c r="WCF59" s="426"/>
      <c r="WCP59" s="426"/>
      <c r="WCZ59" s="426"/>
      <c r="WDJ59" s="426"/>
      <c r="WDT59" s="426"/>
      <c r="WED59" s="426"/>
      <c r="WEN59" s="426"/>
      <c r="WEX59" s="426"/>
      <c r="WFH59" s="426"/>
      <c r="WFR59" s="426"/>
      <c r="WGB59" s="426"/>
      <c r="WGL59" s="426"/>
      <c r="WGV59" s="426"/>
      <c r="WHF59" s="426"/>
      <c r="WHP59" s="426"/>
      <c r="WHZ59" s="426"/>
      <c r="WIJ59" s="426"/>
      <c r="WIT59" s="426"/>
      <c r="WJD59" s="426"/>
      <c r="WJN59" s="426"/>
      <c r="WJX59" s="426"/>
      <c r="WKH59" s="426"/>
      <c r="WKR59" s="426"/>
      <c r="WLB59" s="426"/>
      <c r="WLL59" s="426"/>
      <c r="WLV59" s="426"/>
      <c r="WMF59" s="426"/>
      <c r="WMP59" s="426"/>
      <c r="WMZ59" s="426"/>
      <c r="WNJ59" s="426"/>
      <c r="WNT59" s="426"/>
      <c r="WOD59" s="426"/>
      <c r="WON59" s="426"/>
      <c r="WOX59" s="426"/>
      <c r="WPH59" s="426"/>
      <c r="WPR59" s="426"/>
      <c r="WQB59" s="426"/>
      <c r="WQL59" s="426"/>
      <c r="WQV59" s="426"/>
      <c r="WRF59" s="426"/>
      <c r="WRP59" s="426"/>
      <c r="WRZ59" s="426"/>
      <c r="WSJ59" s="426"/>
      <c r="WST59" s="426"/>
      <c r="WTD59" s="426"/>
      <c r="WTN59" s="426"/>
      <c r="WTX59" s="426"/>
      <c r="WUH59" s="426"/>
      <c r="WUR59" s="426"/>
      <c r="WVB59" s="426"/>
      <c r="WVL59" s="426"/>
      <c r="WVV59" s="426"/>
      <c r="WWF59" s="426"/>
      <c r="WWP59" s="426"/>
      <c r="WWZ59" s="426"/>
      <c r="WXJ59" s="426"/>
      <c r="WXT59" s="426"/>
      <c r="WYD59" s="426"/>
      <c r="WYN59" s="426"/>
      <c r="WYX59" s="426"/>
      <c r="WZH59" s="426"/>
      <c r="WZR59" s="426"/>
      <c r="XAB59" s="426"/>
      <c r="XAL59" s="426"/>
      <c r="XAV59" s="426"/>
      <c r="XBF59" s="426"/>
      <c r="XBP59" s="426"/>
      <c r="XBZ59" s="426"/>
      <c r="XCJ59" s="426"/>
      <c r="XCT59" s="426"/>
      <c r="XDD59" s="426"/>
      <c r="XDN59" s="426"/>
      <c r="XDX59" s="426"/>
      <c r="XEH59" s="426"/>
      <c r="XER59" s="426"/>
      <c r="XFB59" s="426"/>
    </row>
    <row r="60" spans="1:1022 1032:2042 2052:3072 3082:4092 4102:5112 5122:6142 6152:7162 7172:8192 8202:9212 9222:10232 10242:11262 11272:12282 12292:13312 13322:14332 14342:15352 15362:16382" s="29" customFormat="1" ht="12" customHeight="1">
      <c r="A60" s="426" t="s">
        <v>509</v>
      </c>
      <c r="B60" s="426"/>
      <c r="C60" s="638">
        <v>26.999999999999996</v>
      </c>
      <c r="D60" s="639">
        <v>71.7</v>
      </c>
      <c r="E60" s="639">
        <v>-66.650000000000006</v>
      </c>
      <c r="F60" s="639">
        <v>-41.199999999999989</v>
      </c>
      <c r="G60" s="639">
        <v>-78.300000000000011</v>
      </c>
      <c r="H60" s="639">
        <v>-144.4</v>
      </c>
      <c r="I60" s="639">
        <v>-74.8</v>
      </c>
      <c r="J60" s="639">
        <v>85.8</v>
      </c>
      <c r="K60" s="639">
        <v>17.639999999999997</v>
      </c>
      <c r="M60" s="647"/>
      <c r="N60" s="48"/>
      <c r="O60" s="48"/>
      <c r="P60" s="48"/>
      <c r="Q60" s="649"/>
    </row>
    <row r="61" spans="1:1022 1032:2042 2052:3072 3082:4092 4102:5112 5122:6142 6152:7162 7172:8192 8202:9212 9222:10232 10242:11262 11272:12282 12292:13312 13322:14332 14342:15352 15362:16382" s="29" customFormat="1" ht="12" customHeight="1">
      <c r="A61" s="426" t="s">
        <v>510</v>
      </c>
      <c r="B61" s="426"/>
      <c r="C61" s="638">
        <v>58.495118068999872</v>
      </c>
      <c r="D61" s="639">
        <v>-234.70651551899996</v>
      </c>
      <c r="E61" s="639">
        <v>156.20069862979972</v>
      </c>
      <c r="F61" s="639">
        <v>-61.027811099600044</v>
      </c>
      <c r="G61" s="639">
        <v>-253.3463459644997</v>
      </c>
      <c r="H61" s="639">
        <v>-285.2074222120001</v>
      </c>
      <c r="I61" s="639">
        <v>-67.497213500000058</v>
      </c>
      <c r="J61" s="639">
        <v>46.801605289999991</v>
      </c>
      <c r="K61" s="639">
        <v>14.045394699999916</v>
      </c>
      <c r="M61" s="647"/>
      <c r="N61" s="48"/>
      <c r="O61" s="48"/>
      <c r="P61" s="48"/>
      <c r="Q61" s="649"/>
    </row>
    <row r="62" spans="1:1022 1032:2042 2052:3072 3082:4092 4102:5112 5122:6142 6152:7162 7172:8192 8202:9212 9222:10232 10242:11262 11272:12282 12292:13312 13322:14332 14342:15352 15362:16382" s="29" customFormat="1" ht="12" customHeight="1">
      <c r="A62" s="426" t="s">
        <v>511</v>
      </c>
      <c r="B62" s="426"/>
      <c r="C62" s="638">
        <v>35.96681705000001</v>
      </c>
      <c r="D62" s="639">
        <v>77.508570459999987</v>
      </c>
      <c r="E62" s="639">
        <v>180.15693023</v>
      </c>
      <c r="F62" s="639">
        <v>-106.72641497999997</v>
      </c>
      <c r="G62" s="639">
        <v>-18.906879900000035</v>
      </c>
      <c r="H62" s="639">
        <v>48.037271699999991</v>
      </c>
      <c r="I62" s="639">
        <v>0.76176568343257856</v>
      </c>
      <c r="J62" s="639">
        <v>-9.4102217643363133</v>
      </c>
      <c r="K62" s="639">
        <v>29.991942109843418</v>
      </c>
      <c r="M62" s="647"/>
      <c r="N62" s="48"/>
      <c r="O62" s="48"/>
      <c r="P62" s="48"/>
      <c r="Q62" s="649"/>
    </row>
    <row r="63" spans="1:1022 1032:2042 2052:3072 3082:4092 4102:5112 5122:6142 6152:7162 7172:8192 8202:9212 9222:10232 10242:11262 11272:12282 12292:13312 13322:14332 14342:15352 15362:16382" s="29" customFormat="1" ht="12" customHeight="1">
      <c r="A63" s="426" t="s">
        <v>512</v>
      </c>
      <c r="B63" s="426"/>
      <c r="C63" s="638">
        <v>-325.71429405662394</v>
      </c>
      <c r="D63" s="639">
        <v>858.85241002135922</v>
      </c>
      <c r="E63" s="639">
        <v>382.3239653621614</v>
      </c>
      <c r="F63" s="639">
        <v>-978.26382412201087</v>
      </c>
      <c r="G63" s="639">
        <v>-120.22534402968148</v>
      </c>
      <c r="H63" s="639">
        <v>469.28275470348041</v>
      </c>
      <c r="I63" s="639">
        <v>-109.5328538856082</v>
      </c>
      <c r="J63" s="639">
        <v>391.89043032247577</v>
      </c>
      <c r="K63" s="639">
        <v>11.842339591302093</v>
      </c>
      <c r="M63" s="647"/>
      <c r="N63" s="48"/>
      <c r="O63" s="48"/>
      <c r="P63" s="48"/>
    </row>
    <row r="64" spans="1:1022 1032:2042 2052:3072 3082:4092 4102:5112 5122:6142 6152:7162 7172:8192 8202:9212 9222:10232 10242:11262 11272:12282 12292:13312 13322:14332 14342:15352 15362:16382" s="29" customFormat="1" ht="12" customHeight="1">
      <c r="A64" s="426" t="s">
        <v>513</v>
      </c>
      <c r="B64" s="426"/>
      <c r="C64" s="638">
        <v>52.642999999999986</v>
      </c>
      <c r="D64" s="639">
        <v>-3.7369999999999948</v>
      </c>
      <c r="E64" s="639">
        <v>-604.40300000000002</v>
      </c>
      <c r="F64" s="639">
        <v>369.18600000000004</v>
      </c>
      <c r="G64" s="639">
        <v>428.39100000000002</v>
      </c>
      <c r="H64" s="639">
        <v>628.9559999999999</v>
      </c>
      <c r="I64" s="639">
        <v>99.692000000000007</v>
      </c>
      <c r="J64" s="639">
        <v>147.02800000000002</v>
      </c>
      <c r="K64" s="639">
        <v>-211.53299999999999</v>
      </c>
      <c r="M64" s="647"/>
      <c r="N64" s="48"/>
      <c r="O64" s="48"/>
      <c r="P64" s="48"/>
      <c r="Q64" s="649"/>
    </row>
    <row r="65" spans="1:26" s="29" customFormat="1" ht="12" customHeight="1">
      <c r="A65" s="1808" t="s">
        <v>514</v>
      </c>
      <c r="B65" s="1809"/>
      <c r="C65" s="638">
        <v>208.845</v>
      </c>
      <c r="D65" s="639">
        <v>526.57500000000005</v>
      </c>
      <c r="E65" s="639">
        <v>-846.94</v>
      </c>
      <c r="F65" s="639">
        <v>783.02</v>
      </c>
      <c r="G65" s="639">
        <v>996.71</v>
      </c>
      <c r="H65" s="639">
        <v>-138.37499999999997</v>
      </c>
      <c r="I65" s="639">
        <v>124.96000000000004</v>
      </c>
      <c r="J65" s="639">
        <v>274.08000000000004</v>
      </c>
      <c r="K65" s="639">
        <v>58.560000000000059</v>
      </c>
      <c r="M65" s="647"/>
      <c r="N65" s="48"/>
      <c r="O65" s="48"/>
      <c r="P65" s="48"/>
      <c r="Q65" s="649"/>
    </row>
    <row r="66" spans="1:26" s="29" customFormat="1" ht="12" customHeight="1">
      <c r="A66" s="1470" t="s">
        <v>86</v>
      </c>
      <c r="B66" s="1470"/>
      <c r="C66" s="650">
        <v>1277.4337934004968</v>
      </c>
      <c r="D66" s="651">
        <v>2463.654345544342</v>
      </c>
      <c r="E66" s="652">
        <v>255.50064468695433</v>
      </c>
      <c r="F66" s="652">
        <v>705.56039584922109</v>
      </c>
      <c r="G66" s="652">
        <v>1624.2655262189091</v>
      </c>
      <c r="H66" s="652">
        <v>1561.9129632356301</v>
      </c>
      <c r="I66" s="651">
        <v>704.31379993219366</v>
      </c>
      <c r="J66" s="652">
        <v>1584.943535874507</v>
      </c>
      <c r="K66" s="652">
        <v>532.44604301713321</v>
      </c>
      <c r="M66" s="647"/>
      <c r="N66" s="48"/>
      <c r="O66" s="48"/>
      <c r="P66" s="48"/>
    </row>
    <row r="67" spans="1:26" s="29" customFormat="1" ht="12" customHeight="1">
      <c r="A67" s="426"/>
      <c r="B67" s="426"/>
      <c r="C67" s="57"/>
      <c r="D67" s="57"/>
      <c r="E67" s="57"/>
      <c r="F67" s="57"/>
      <c r="G67" s="57"/>
      <c r="H67" s="57"/>
      <c r="I67" s="57"/>
      <c r="J67" s="57"/>
      <c r="K67" s="57"/>
      <c r="N67" s="48"/>
      <c r="O67" s="48"/>
      <c r="P67" s="48"/>
      <c r="Q67" s="649"/>
    </row>
    <row r="68" spans="1:26" s="25" customFormat="1" ht="12" customHeight="1">
      <c r="A68" s="240" t="s">
        <v>292</v>
      </c>
      <c r="B68" s="240"/>
      <c r="C68" s="386"/>
      <c r="D68" s="1757"/>
      <c r="E68" s="386"/>
      <c r="F68" s="386"/>
      <c r="G68" s="386"/>
      <c r="H68" s="386"/>
      <c r="I68" s="386"/>
      <c r="J68" s="386"/>
      <c r="K68" s="386"/>
      <c r="M68" s="55"/>
      <c r="N68" s="48"/>
      <c r="O68" s="48"/>
      <c r="P68" s="48"/>
      <c r="Q68" s="645"/>
    </row>
    <row r="69" spans="1:26" s="29" customFormat="1" ht="13.5" customHeight="1">
      <c r="A69" s="213" t="s">
        <v>213</v>
      </c>
      <c r="B69" s="653"/>
      <c r="C69" s="653"/>
      <c r="D69" s="653"/>
      <c r="E69" s="653"/>
      <c r="F69" s="568" t="s">
        <v>269</v>
      </c>
      <c r="G69" s="610" t="s">
        <v>270</v>
      </c>
      <c r="H69" s="610" t="s">
        <v>271</v>
      </c>
      <c r="I69" s="610" t="s">
        <v>272</v>
      </c>
      <c r="J69" s="610" t="s">
        <v>273</v>
      </c>
      <c r="K69" s="388" t="s">
        <v>274</v>
      </c>
      <c r="L69" s="654"/>
      <c r="O69" s="48"/>
      <c r="P69" s="48"/>
      <c r="Q69" s="48"/>
    </row>
    <row r="70" spans="1:26" s="29" customFormat="1" ht="12" customHeight="1">
      <c r="A70" s="426" t="s">
        <v>506</v>
      </c>
      <c r="B70" s="655"/>
      <c r="C70" s="655"/>
      <c r="D70" s="655"/>
      <c r="E70" s="655"/>
      <c r="F70" s="656">
        <v>1552</v>
      </c>
      <c r="G70" s="657">
        <v>2852.1293784257196</v>
      </c>
      <c r="H70" s="657">
        <v>2228.1696041731061</v>
      </c>
      <c r="I70" s="657">
        <v>2353.5260166236185</v>
      </c>
      <c r="J70" s="657">
        <v>2171.8926369416449</v>
      </c>
      <c r="K70" s="1471">
        <v>2004.001856850809</v>
      </c>
      <c r="L70" s="658"/>
      <c r="M70" s="659"/>
      <c r="O70" s="48"/>
      <c r="P70" s="48"/>
      <c r="Q70" s="48"/>
      <c r="R70" s="645"/>
    </row>
    <row r="71" spans="1:26" s="29" customFormat="1" ht="21" customHeight="1">
      <c r="A71" s="648" t="s">
        <v>507</v>
      </c>
      <c r="B71" s="648"/>
      <c r="C71" s="660"/>
      <c r="D71" s="660"/>
      <c r="E71" s="660"/>
      <c r="F71" s="656">
        <v>725</v>
      </c>
      <c r="G71" s="657">
        <v>760.74041151732968</v>
      </c>
      <c r="H71" s="657">
        <v>181.91793701980436</v>
      </c>
      <c r="I71" s="657">
        <v>319.43178339917711</v>
      </c>
      <c r="J71" s="657">
        <v>387.9800712580589</v>
      </c>
      <c r="K71" s="661">
        <v>496.97880924009456</v>
      </c>
      <c r="L71" s="660"/>
      <c r="M71" s="659"/>
      <c r="O71" s="48"/>
      <c r="P71" s="48"/>
      <c r="Q71" s="48"/>
      <c r="R71" s="649"/>
    </row>
    <row r="72" spans="1:26" s="29" customFormat="1" ht="12" customHeight="1">
      <c r="A72" s="648" t="s">
        <v>508</v>
      </c>
      <c r="B72" s="648"/>
      <c r="C72" s="660"/>
      <c r="D72" s="660"/>
      <c r="E72" s="660"/>
      <c r="F72" s="656">
        <v>110</v>
      </c>
      <c r="G72" s="657">
        <v>-163.92283827</v>
      </c>
      <c r="H72" s="657">
        <v>218.57484888000002</v>
      </c>
      <c r="I72" s="657">
        <v>36.556908019999973</v>
      </c>
      <c r="J72" s="657"/>
      <c r="K72" s="661"/>
      <c r="L72" s="660"/>
      <c r="M72" s="659"/>
      <c r="O72" s="48"/>
      <c r="P72" s="48"/>
      <c r="Q72" s="48"/>
      <c r="R72" s="649"/>
    </row>
    <row r="73" spans="1:26" s="29" customFormat="1" ht="12" customHeight="1">
      <c r="A73" s="426" t="s">
        <v>509</v>
      </c>
      <c r="B73" s="426"/>
      <c r="C73" s="660"/>
      <c r="D73" s="660"/>
      <c r="E73" s="660"/>
      <c r="F73" s="656">
        <v>99</v>
      </c>
      <c r="G73" s="657">
        <v>-330.55</v>
      </c>
      <c r="H73" s="657">
        <v>182.07</v>
      </c>
      <c r="I73" s="657">
        <v>-12.899999999999945</v>
      </c>
      <c r="J73" s="657">
        <v>444.83000000000004</v>
      </c>
      <c r="K73" s="661">
        <v>78</v>
      </c>
      <c r="L73" s="658"/>
      <c r="M73" s="659"/>
      <c r="O73" s="48"/>
      <c r="P73" s="48"/>
      <c r="Q73" s="48"/>
      <c r="R73" s="649"/>
    </row>
    <row r="74" spans="1:26" s="29" customFormat="1" ht="12" customHeight="1">
      <c r="A74" s="426" t="s">
        <v>510</v>
      </c>
      <c r="B74" s="426"/>
      <c r="C74" s="660"/>
      <c r="D74" s="660"/>
      <c r="E74" s="660"/>
      <c r="F74" s="656">
        <v>-176</v>
      </c>
      <c r="G74" s="657">
        <v>-443.38088064630011</v>
      </c>
      <c r="H74" s="657">
        <v>74.344873889999903</v>
      </c>
      <c r="I74" s="657">
        <v>-20.042181176999975</v>
      </c>
      <c r="J74" s="657">
        <v>185.20066110149946</v>
      </c>
      <c r="K74" s="661">
        <v>-8.5691937533339342</v>
      </c>
      <c r="L74" s="658"/>
      <c r="M74" s="659"/>
      <c r="O74" s="48"/>
      <c r="P74" s="426"/>
      <c r="Q74" s="426"/>
      <c r="R74" s="660"/>
      <c r="S74" s="660"/>
      <c r="T74" s="660"/>
      <c r="U74" s="662"/>
      <c r="V74" s="662"/>
      <c r="W74" s="57"/>
      <c r="X74" s="57"/>
      <c r="Y74" s="57"/>
      <c r="Z74" s="57"/>
    </row>
    <row r="75" spans="1:26" s="29" customFormat="1" ht="12" customHeight="1">
      <c r="A75" s="426" t="s">
        <v>511</v>
      </c>
      <c r="B75" s="426"/>
      <c r="C75" s="660"/>
      <c r="D75" s="660"/>
      <c r="E75" s="660"/>
      <c r="F75" s="656">
        <v>113</v>
      </c>
      <c r="G75" s="657">
        <v>102.56090704999998</v>
      </c>
      <c r="H75" s="657">
        <v>262.31989272634962</v>
      </c>
      <c r="I75" s="657">
        <v>-64.822168338031133</v>
      </c>
      <c r="J75" s="657">
        <v>73.509243389687342</v>
      </c>
      <c r="K75" s="661">
        <v>235.80132327910135</v>
      </c>
      <c r="L75" s="658"/>
      <c r="M75" s="659"/>
      <c r="O75" s="48"/>
      <c r="P75" s="48"/>
      <c r="Q75" s="48"/>
      <c r="R75" s="649"/>
    </row>
    <row r="76" spans="1:26" s="29" customFormat="1" ht="12" customHeight="1">
      <c r="A76" s="426" t="s">
        <v>512</v>
      </c>
      <c r="B76" s="426"/>
      <c r="C76" s="662"/>
      <c r="D76" s="662"/>
      <c r="E76" s="662"/>
      <c r="F76" s="656">
        <v>533</v>
      </c>
      <c r="G76" s="657">
        <v>-246.88244808605069</v>
      </c>
      <c r="H76" s="657">
        <v>296.24414032054597</v>
      </c>
      <c r="I76" s="657">
        <v>1909.5537556253748</v>
      </c>
      <c r="J76" s="657">
        <v>-207.0597540284586</v>
      </c>
      <c r="K76" s="661">
        <v>-826.91634367081588</v>
      </c>
      <c r="L76" s="663"/>
      <c r="M76" s="659"/>
      <c r="O76" s="48"/>
      <c r="P76" s="48"/>
      <c r="Q76" s="48"/>
    </row>
    <row r="77" spans="1:26" s="29" customFormat="1" ht="12" customHeight="1">
      <c r="A77" s="426" t="s">
        <v>513</v>
      </c>
      <c r="B77" s="426"/>
      <c r="C77" s="660"/>
      <c r="D77" s="660"/>
      <c r="E77" s="660"/>
      <c r="F77" s="656">
        <v>49</v>
      </c>
      <c r="G77" s="657">
        <v>822.13000000000011</v>
      </c>
      <c r="H77" s="657">
        <v>-309.74300000000005</v>
      </c>
      <c r="I77" s="657">
        <v>526.08600000000013</v>
      </c>
      <c r="J77" s="657">
        <v>269.93400000000003</v>
      </c>
      <c r="K77" s="661">
        <v>-1358.2719999999999</v>
      </c>
      <c r="L77" s="658"/>
      <c r="M77" s="659"/>
      <c r="O77" s="48"/>
      <c r="P77" s="48"/>
      <c r="Q77" s="48"/>
      <c r="R77" s="649"/>
    </row>
    <row r="78" spans="1:26" s="29" customFormat="1" ht="12" customHeight="1">
      <c r="A78" s="426" t="s">
        <v>514</v>
      </c>
      <c r="B78" s="426"/>
      <c r="C78" s="660"/>
      <c r="D78" s="660"/>
      <c r="E78" s="660"/>
      <c r="F78" s="656">
        <v>735</v>
      </c>
      <c r="G78" s="657">
        <v>794.41499999999996</v>
      </c>
      <c r="H78" s="657">
        <v>486.64000000000016</v>
      </c>
      <c r="I78" s="657">
        <v>854.98999999999785</v>
      </c>
      <c r="J78" s="657">
        <v>-143.31999999999883</v>
      </c>
      <c r="K78" s="661">
        <v>721.05000000000064</v>
      </c>
      <c r="L78" s="658"/>
      <c r="M78" s="659"/>
      <c r="O78" s="48"/>
      <c r="P78" s="48"/>
      <c r="Q78" s="48"/>
      <c r="R78" s="649"/>
    </row>
    <row r="79" spans="1:26" s="29" customFormat="1" ht="12" customHeight="1">
      <c r="A79" s="1470" t="s">
        <v>86</v>
      </c>
      <c r="B79" s="1470"/>
      <c r="C79" s="1472"/>
      <c r="D79" s="1472"/>
      <c r="E79" s="1472"/>
      <c r="F79" s="650">
        <v>3741</v>
      </c>
      <c r="G79" s="651">
        <v>4147.2395299907166</v>
      </c>
      <c r="H79" s="651">
        <v>3620.5382970098053</v>
      </c>
      <c r="I79" s="651">
        <v>5902.4939728931695</v>
      </c>
      <c r="J79" s="651">
        <v>3183.1270955335663</v>
      </c>
      <c r="K79" s="651">
        <v>1342.0744519458558</v>
      </c>
      <c r="L79" s="664"/>
      <c r="M79" s="659"/>
      <c r="N79" s="397"/>
      <c r="O79" s="48"/>
      <c r="P79" s="48"/>
      <c r="Q79" s="48"/>
    </row>
    <row r="80" spans="1:26" s="45" customFormat="1" ht="7.5" customHeight="1">
      <c r="A80" s="478"/>
      <c r="B80" s="478"/>
      <c r="C80" s="478"/>
      <c r="D80" s="478"/>
      <c r="E80" s="478"/>
      <c r="F80" s="478"/>
      <c r="G80" s="478"/>
      <c r="H80" s="478"/>
      <c r="I80" s="478"/>
      <c r="J80" s="478"/>
      <c r="K80" s="304"/>
    </row>
    <row r="81" spans="1:17" s="29" customFormat="1" ht="12" customHeight="1">
      <c r="A81" s="1807" t="s">
        <v>515</v>
      </c>
      <c r="B81" s="1807"/>
      <c r="C81" s="1807"/>
      <c r="D81" s="1807"/>
      <c r="E81" s="1807"/>
      <c r="F81" s="1807"/>
      <c r="G81" s="1807"/>
      <c r="H81" s="1807"/>
      <c r="I81" s="1807"/>
      <c r="J81" s="1807"/>
      <c r="K81" s="1807"/>
    </row>
    <row r="82" spans="1:17" s="29" customFormat="1" ht="20.100000000000001" customHeight="1">
      <c r="A82" s="1807"/>
      <c r="B82" s="1807"/>
      <c r="C82" s="1807"/>
      <c r="D82" s="1807"/>
      <c r="E82" s="1807"/>
      <c r="F82" s="1807"/>
      <c r="G82" s="1807"/>
      <c r="H82" s="1807"/>
      <c r="I82" s="1807"/>
      <c r="J82" s="1807"/>
      <c r="K82" s="1807"/>
    </row>
    <row r="83" spans="1:17" s="23" customFormat="1" ht="22.5" customHeight="1">
      <c r="A83" s="197"/>
      <c r="B83" s="197"/>
      <c r="C83" s="197"/>
      <c r="D83" s="408"/>
      <c r="E83" s="408"/>
      <c r="F83" s="408"/>
      <c r="G83" s="408"/>
      <c r="H83" s="408"/>
      <c r="I83" s="408"/>
      <c r="J83" s="408"/>
      <c r="K83" s="408"/>
      <c r="M83" s="58"/>
      <c r="P83" s="27"/>
    </row>
    <row r="84" spans="1:17" s="24" customFormat="1" ht="18.75" customHeight="1">
      <c r="A84" s="409" t="s">
        <v>516</v>
      </c>
      <c r="B84" s="409"/>
      <c r="C84" s="305"/>
      <c r="D84" s="385"/>
      <c r="E84" s="385"/>
      <c r="F84" s="385"/>
      <c r="G84" s="385"/>
      <c r="H84" s="385"/>
      <c r="I84" s="385"/>
      <c r="J84" s="385"/>
      <c r="K84" s="385"/>
      <c r="M84" s="306"/>
      <c r="N84" s="48"/>
      <c r="O84" s="48"/>
    </row>
    <row r="85" spans="1:17" s="25" customFormat="1" ht="12" customHeight="1">
      <c r="A85" s="386"/>
      <c r="B85" s="386"/>
      <c r="C85" s="386"/>
      <c r="D85" s="386"/>
      <c r="E85" s="386"/>
      <c r="F85" s="386"/>
      <c r="G85" s="386"/>
      <c r="H85" s="386"/>
      <c r="I85" s="386"/>
      <c r="J85" s="386"/>
      <c r="K85" s="386"/>
      <c r="M85" s="48"/>
      <c r="N85" s="48"/>
      <c r="O85" s="48"/>
      <c r="P85" s="48"/>
      <c r="Q85" s="645"/>
    </row>
    <row r="86" spans="1:17" s="25" customFormat="1" ht="16.350000000000001" customHeight="1">
      <c r="A86" s="307" t="s">
        <v>517</v>
      </c>
      <c r="B86" s="307"/>
      <c r="C86" s="386"/>
      <c r="D86" s="386"/>
      <c r="E86" s="386"/>
      <c r="F86" s="386"/>
      <c r="G86" s="386"/>
      <c r="H86" s="386"/>
      <c r="I86" s="386"/>
      <c r="J86" s="386"/>
      <c r="K86" s="386"/>
      <c r="M86" s="48"/>
      <c r="N86" s="48"/>
      <c r="O86" s="48"/>
      <c r="P86" s="48"/>
      <c r="Q86" s="645"/>
    </row>
    <row r="87" spans="1:17" s="25" customFormat="1" ht="8.1" customHeight="1">
      <c r="A87" s="272"/>
      <c r="B87" s="272"/>
      <c r="C87" s="386"/>
      <c r="D87" s="386"/>
      <c r="E87" s="386"/>
      <c r="F87" s="386"/>
      <c r="G87" s="386"/>
      <c r="H87" s="386"/>
      <c r="I87" s="386"/>
      <c r="J87" s="386"/>
      <c r="K87" s="386"/>
      <c r="M87" s="48"/>
      <c r="N87" s="48"/>
      <c r="O87" s="48"/>
      <c r="P87" s="48"/>
      <c r="Q87" s="645"/>
    </row>
    <row r="88" spans="1:17" s="25" customFormat="1" ht="12" customHeight="1">
      <c r="A88" s="308" t="s">
        <v>1618</v>
      </c>
      <c r="B88" s="308"/>
      <c r="C88" s="386"/>
      <c r="D88" s="386"/>
      <c r="E88" s="386"/>
      <c r="F88" s="386"/>
      <c r="G88" s="386"/>
      <c r="H88" s="386"/>
      <c r="I88" s="386"/>
      <c r="J88" s="386"/>
      <c r="K88" s="386"/>
      <c r="M88" s="55"/>
      <c r="N88" s="48"/>
      <c r="O88" s="48"/>
      <c r="P88" s="48"/>
      <c r="Q88" s="645"/>
    </row>
    <row r="89" spans="1:17" s="29" customFormat="1" ht="13.5" customHeight="1">
      <c r="A89" s="213" t="s">
        <v>518</v>
      </c>
      <c r="B89" s="213"/>
      <c r="C89" s="387" t="s">
        <v>214</v>
      </c>
      <c r="D89" s="388" t="s">
        <v>215</v>
      </c>
      <c r="E89" s="388" t="s">
        <v>216</v>
      </c>
      <c r="F89" s="388" t="s">
        <v>217</v>
      </c>
      <c r="G89" s="388" t="s">
        <v>218</v>
      </c>
      <c r="H89" s="388" t="s">
        <v>219</v>
      </c>
      <c r="I89" s="388" t="s">
        <v>220</v>
      </c>
      <c r="J89" s="388" t="s">
        <v>221</v>
      </c>
      <c r="K89" s="388" t="s">
        <v>222</v>
      </c>
      <c r="L89" s="666"/>
      <c r="M89" s="666"/>
      <c r="N89" s="666"/>
    </row>
    <row r="90" spans="1:17" s="29" customFormat="1" ht="12" customHeight="1">
      <c r="A90" s="404" t="s">
        <v>519</v>
      </c>
      <c r="B90" s="404"/>
      <c r="C90" s="1473">
        <v>3691.0217146299997</v>
      </c>
      <c r="D90" s="1460">
        <v>3907.0260585199999</v>
      </c>
      <c r="E90" s="1460">
        <v>3765.9024491300002</v>
      </c>
      <c r="F90" s="1460">
        <v>3698.1475719</v>
      </c>
      <c r="G90" s="1460">
        <v>3406.87135459</v>
      </c>
      <c r="H90" s="1460">
        <v>3588.9078521200004</v>
      </c>
      <c r="I90" s="1460">
        <v>3477.9695396299976</v>
      </c>
      <c r="J90" s="1460">
        <v>3410.9551646700002</v>
      </c>
      <c r="K90" s="1460">
        <v>3344.4436162600014</v>
      </c>
    </row>
    <row r="91" spans="1:17" s="29" customFormat="1" ht="12" customHeight="1">
      <c r="A91" s="398" t="s">
        <v>520</v>
      </c>
      <c r="B91" s="398"/>
      <c r="C91" s="667">
        <v>6.7259564899990352</v>
      </c>
      <c r="D91" s="403">
        <v>273.62749514999928</v>
      </c>
      <c r="E91" s="403">
        <v>151.08953942999989</v>
      </c>
      <c r="F91" s="403">
        <v>492.59664462999973</v>
      </c>
      <c r="G91" s="403">
        <v>232.84427100999972</v>
      </c>
      <c r="H91" s="403">
        <v>292.57389278000005</v>
      </c>
      <c r="I91" s="403">
        <v>548.95797089999962</v>
      </c>
      <c r="J91" s="403">
        <v>559.49741528999971</v>
      </c>
      <c r="K91" s="403">
        <v>811.08331059000182</v>
      </c>
      <c r="L91" s="26"/>
    </row>
    <row r="92" spans="1:17" s="29" customFormat="1" ht="12" customHeight="1">
      <c r="A92" s="404" t="s">
        <v>521</v>
      </c>
      <c r="B92" s="404"/>
      <c r="C92" s="1473">
        <v>2.3540847714996622</v>
      </c>
      <c r="D92" s="1460">
        <v>95.769623302499738</v>
      </c>
      <c r="E92" s="1460">
        <v>52.881338800499961</v>
      </c>
      <c r="F92" s="1460">
        <v>172.4088256204999</v>
      </c>
      <c r="G92" s="1460">
        <v>81.495494853499892</v>
      </c>
      <c r="H92" s="1460">
        <v>102.40086247300002</v>
      </c>
      <c r="I92" s="1460">
        <v>192.13528981499985</v>
      </c>
      <c r="J92" s="1460">
        <v>195.82409535149989</v>
      </c>
      <c r="K92" s="1460">
        <v>283.87915870650062</v>
      </c>
      <c r="L92" s="26"/>
    </row>
    <row r="93" spans="1:17" s="29" customFormat="1" ht="12" customHeight="1">
      <c r="A93" s="1810" t="s">
        <v>522</v>
      </c>
      <c r="B93" s="1811"/>
      <c r="C93" s="668">
        <v>-60.664203999999977</v>
      </c>
      <c r="D93" s="393">
        <v>-60.664204000000005</v>
      </c>
      <c r="E93" s="393">
        <v>-60.664203999999998</v>
      </c>
      <c r="F93" s="393">
        <v>-60.664203999999977</v>
      </c>
      <c r="G93" s="393">
        <v>-60.664203999999991</v>
      </c>
      <c r="H93" s="393">
        <v>-60.664203999999991</v>
      </c>
      <c r="I93" s="393">
        <v>-60.664203999999991</v>
      </c>
      <c r="J93" s="393">
        <v>-60.664203999999984</v>
      </c>
      <c r="K93" s="393">
        <v>-60.664203999999998</v>
      </c>
      <c r="L93" s="26"/>
    </row>
    <row r="94" spans="1:17" s="29" customFormat="1" ht="12" customHeight="1">
      <c r="A94" s="636" t="s">
        <v>523</v>
      </c>
      <c r="B94" s="636"/>
      <c r="C94" s="668">
        <v>40.826119228500318</v>
      </c>
      <c r="D94" s="393">
        <v>-8.2614193024997249</v>
      </c>
      <c r="E94" s="393">
        <v>20.540881199500035</v>
      </c>
      <c r="F94" s="393">
        <v>-75.903507620499909</v>
      </c>
      <c r="G94" s="393">
        <v>75.852754146500104</v>
      </c>
      <c r="H94" s="393">
        <v>-14.287946473000027</v>
      </c>
      <c r="I94" s="393">
        <v>1.4914185000129976E-2</v>
      </c>
      <c r="J94" s="393">
        <v>-15.490891351499911</v>
      </c>
      <c r="K94" s="393">
        <v>-2.895470650061327E-2</v>
      </c>
      <c r="L94" s="26"/>
    </row>
    <row r="95" spans="1:17" s="29" customFormat="1" ht="12" customHeight="1">
      <c r="A95" s="1777" t="s">
        <v>1616</v>
      </c>
      <c r="B95" s="1430"/>
      <c r="C95" s="669">
        <v>-17.484000000000002</v>
      </c>
      <c r="D95" s="390">
        <v>26.844000000000001</v>
      </c>
      <c r="E95" s="390">
        <v>12.758016</v>
      </c>
      <c r="F95" s="390">
        <v>35.841114000000005</v>
      </c>
      <c r="G95" s="390">
        <v>96.684044999999998</v>
      </c>
      <c r="H95" s="390">
        <v>27.448712</v>
      </c>
      <c r="I95" s="390">
        <v>131.48599999999999</v>
      </c>
      <c r="J95" s="390">
        <v>119.669</v>
      </c>
      <c r="K95" s="390">
        <v>223.18600000000001</v>
      </c>
      <c r="L95" s="26"/>
    </row>
    <row r="96" spans="1:17" s="27" customFormat="1" ht="12" customHeight="1">
      <c r="A96" s="447"/>
      <c r="B96" s="447"/>
      <c r="C96" s="447"/>
      <c r="D96" s="447"/>
      <c r="E96" s="447"/>
      <c r="F96" s="447"/>
      <c r="G96" s="447"/>
      <c r="H96" s="447"/>
      <c r="I96" s="447"/>
      <c r="J96" s="447"/>
      <c r="K96" s="447"/>
      <c r="M96" s="48"/>
      <c r="N96" s="48"/>
      <c r="O96" s="48"/>
      <c r="P96" s="48"/>
      <c r="Q96" s="645"/>
    </row>
    <row r="97" spans="1:17" s="25" customFormat="1" ht="12" customHeight="1">
      <c r="A97" s="308" t="s">
        <v>524</v>
      </c>
      <c r="B97" s="308"/>
      <c r="C97" s="386"/>
      <c r="D97" s="386"/>
      <c r="E97" s="386"/>
      <c r="F97" s="386"/>
      <c r="G97" s="386"/>
      <c r="H97" s="386"/>
      <c r="I97" s="386"/>
      <c r="J97" s="386"/>
      <c r="K97" s="386"/>
      <c r="M97" s="55"/>
      <c r="N97" s="48"/>
      <c r="O97" s="48"/>
      <c r="P97" s="48"/>
      <c r="Q97" s="645"/>
    </row>
    <row r="98" spans="1:17" s="27" customFormat="1" ht="11.25" customHeight="1">
      <c r="A98" s="670"/>
      <c r="B98" s="1440" t="s">
        <v>295</v>
      </c>
      <c r="C98" s="1441" t="s">
        <v>296</v>
      </c>
      <c r="D98" s="1441" t="s">
        <v>297</v>
      </c>
      <c r="E98" s="1441" t="s">
        <v>298</v>
      </c>
      <c r="F98" s="1441" t="s">
        <v>295</v>
      </c>
      <c r="G98" s="1441" t="s">
        <v>296</v>
      </c>
      <c r="H98" s="1441" t="s">
        <v>299</v>
      </c>
      <c r="I98" s="1441" t="s">
        <v>297</v>
      </c>
      <c r="J98" s="1441" t="s">
        <v>298</v>
      </c>
      <c r="K98" s="1441" t="s">
        <v>295</v>
      </c>
      <c r="L98" s="666"/>
      <c r="M98" s="55"/>
      <c r="N98" s="48"/>
      <c r="O98" s="48"/>
      <c r="P98" s="48"/>
      <c r="Q98" s="645"/>
    </row>
    <row r="99" spans="1:17" s="29" customFormat="1" ht="12" customHeight="1">
      <c r="A99" s="213" t="s">
        <v>518</v>
      </c>
      <c r="B99" s="486" t="s">
        <v>300</v>
      </c>
      <c r="C99" s="487" t="s">
        <v>300</v>
      </c>
      <c r="D99" s="487" t="s">
        <v>270</v>
      </c>
      <c r="E99" s="487" t="s">
        <v>270</v>
      </c>
      <c r="F99" s="487" t="s">
        <v>270</v>
      </c>
      <c r="G99" s="487" t="s">
        <v>270</v>
      </c>
      <c r="H99" s="487" t="s">
        <v>270</v>
      </c>
      <c r="I99" s="487" t="s">
        <v>271</v>
      </c>
      <c r="J99" s="487" t="s">
        <v>271</v>
      </c>
      <c r="K99" s="487" t="s">
        <v>271</v>
      </c>
    </row>
    <row r="100" spans="1:17" s="29" customFormat="1" ht="12" customHeight="1">
      <c r="A100" s="1654" t="s">
        <v>1617</v>
      </c>
      <c r="B100" s="1473">
        <v>3070.4574753369966</v>
      </c>
      <c r="C100" s="1460">
        <v>3067.2080689669979</v>
      </c>
      <c r="D100" s="1460">
        <v>2972.6023767369993</v>
      </c>
      <c r="E100" s="1460">
        <v>3197.3437456800007</v>
      </c>
      <c r="F100" s="1460">
        <v>3024.9349200595011</v>
      </c>
      <c r="G100" s="1460">
        <v>2930.034917936001</v>
      </c>
      <c r="H100" s="1460">
        <v>2828.0168273446252</v>
      </c>
      <c r="I100" s="1460">
        <v>2968.7611257744998</v>
      </c>
      <c r="J100" s="1460">
        <v>3589.5706975170015</v>
      </c>
      <c r="K100" s="1460">
        <v>3393.8226210000003</v>
      </c>
      <c r="N100" s="26"/>
      <c r="O100" s="671"/>
    </row>
    <row r="101" spans="1:17" s="29" customFormat="1" ht="12" customHeight="1">
      <c r="A101" s="392" t="s">
        <v>525</v>
      </c>
      <c r="B101" s="668"/>
      <c r="C101" s="393">
        <v>282.29399999999998</v>
      </c>
      <c r="D101" s="393">
        <v>282.29399999999998</v>
      </c>
      <c r="E101" s="393"/>
      <c r="F101" s="393"/>
      <c r="G101" s="393">
        <v>801.90592334999985</v>
      </c>
      <c r="H101" s="393">
        <v>801.90592334999985</v>
      </c>
      <c r="I101" s="393">
        <v>801.90592334999985</v>
      </c>
      <c r="J101" s="393"/>
      <c r="K101" s="393"/>
      <c r="N101" s="26"/>
      <c r="O101" s="671"/>
    </row>
    <row r="102" spans="1:17" s="29" customFormat="1" ht="12" customHeight="1">
      <c r="A102" s="392" t="s">
        <v>526</v>
      </c>
      <c r="B102" s="668">
        <v>1467.2169999999999</v>
      </c>
      <c r="C102" s="393">
        <v>1467.2169999999999</v>
      </c>
      <c r="D102" s="393">
        <v>1467.2169999999999</v>
      </c>
      <c r="E102" s="393">
        <v>1467.2169999999999</v>
      </c>
      <c r="F102" s="393">
        <v>1467.2169999999999</v>
      </c>
      <c r="G102" s="393">
        <v>1467.2169999999999</v>
      </c>
      <c r="H102" s="393">
        <v>1467.2169999999999</v>
      </c>
      <c r="I102" s="393">
        <v>1467.2169999999999</v>
      </c>
      <c r="J102" s="393">
        <v>1467.2169999999999</v>
      </c>
      <c r="K102" s="393">
        <v>1467.2169999999999</v>
      </c>
    </row>
    <row r="103" spans="1:17" s="29" customFormat="1" ht="12" customHeight="1">
      <c r="A103" s="392" t="s">
        <v>527</v>
      </c>
      <c r="B103" s="668">
        <v>1312.4592519999999</v>
      </c>
      <c r="C103" s="393">
        <v>1373.1234559999998</v>
      </c>
      <c r="D103" s="393">
        <v>1433.787844</v>
      </c>
      <c r="E103" s="393">
        <v>1494.4520479999999</v>
      </c>
      <c r="F103" s="393">
        <v>1555.1162519999998</v>
      </c>
      <c r="G103" s="393">
        <v>1615.7804559999997</v>
      </c>
      <c r="H103" s="393">
        <v>1676.4448440000001</v>
      </c>
      <c r="I103" s="393">
        <v>1676.4448440000001</v>
      </c>
      <c r="J103" s="393">
        <v>1737.109048</v>
      </c>
      <c r="K103" s="393">
        <v>1797.773252</v>
      </c>
    </row>
    <row r="104" spans="1:17" s="29" customFormat="1" ht="12" customHeight="1">
      <c r="A104" s="636" t="s">
        <v>528</v>
      </c>
      <c r="B104" s="668">
        <v>-411.88899785899594</v>
      </c>
      <c r="C104" s="393">
        <v>0.98885851100271793</v>
      </c>
      <c r="D104" s="393">
        <v>8.0858249265018003</v>
      </c>
      <c r="E104" s="393">
        <v>-17.819764317000136</v>
      </c>
      <c r="F104" s="393">
        <v>89.119744032999961</v>
      </c>
      <c r="G104" s="393">
        <v>0.42157395300000644</v>
      </c>
      <c r="H104" s="393">
        <v>14.325564071375766</v>
      </c>
      <c r="I104" s="393">
        <v>14.325641875499286</v>
      </c>
      <c r="J104" s="393">
        <v>0.13178948299901094</v>
      </c>
      <c r="K104" s="393">
        <v>-0.5883329999999205</v>
      </c>
    </row>
    <row r="105" spans="1:17" s="29" customFormat="1" ht="12" customHeight="1">
      <c r="A105" s="1430" t="s">
        <v>529</v>
      </c>
      <c r="B105" s="669">
        <v>5438.2447294780004</v>
      </c>
      <c r="C105" s="390">
        <v>6190.8313834780001</v>
      </c>
      <c r="D105" s="390">
        <v>6163.9870456635008</v>
      </c>
      <c r="E105" s="390">
        <v>6141.1930293630003</v>
      </c>
      <c r="F105" s="390">
        <v>6136.3879160925007</v>
      </c>
      <c r="G105" s="390">
        <v>6815.3598712390003</v>
      </c>
      <c r="H105" s="390">
        <v>6787.9101587660007</v>
      </c>
      <c r="I105" s="390">
        <v>6928.6545350000006</v>
      </c>
      <c r="J105" s="390">
        <v>6794.0285350000004</v>
      </c>
      <c r="K105" s="390">
        <v>6658.2245400000002</v>
      </c>
    </row>
    <row r="106" spans="1:17" s="27" customFormat="1" ht="7.5" customHeight="1">
      <c r="A106" s="447"/>
      <c r="B106" s="447"/>
      <c r="C106" s="447"/>
      <c r="D106" s="447"/>
      <c r="E106" s="447"/>
      <c r="F106" s="447"/>
      <c r="G106" s="447"/>
      <c r="H106" s="447"/>
      <c r="I106" s="447"/>
      <c r="J106" s="447"/>
      <c r="K106" s="447"/>
      <c r="M106" s="48"/>
      <c r="N106" s="48"/>
      <c r="O106" s="48"/>
      <c r="P106" s="48"/>
      <c r="Q106" s="645"/>
    </row>
    <row r="107" spans="1:17" s="25" customFormat="1" ht="12" customHeight="1">
      <c r="A107" s="1807" t="s">
        <v>530</v>
      </c>
      <c r="B107" s="1807"/>
      <c r="C107" s="1807"/>
      <c r="D107" s="1807"/>
      <c r="E107" s="1807"/>
      <c r="F107" s="1807"/>
      <c r="G107" s="1807"/>
      <c r="H107" s="1807"/>
      <c r="I107" s="1807"/>
      <c r="J107" s="1807"/>
      <c r="K107" s="1807"/>
      <c r="L107" s="666"/>
      <c r="M107" s="55"/>
      <c r="N107" s="48"/>
      <c r="O107" s="48"/>
      <c r="P107" s="48"/>
      <c r="Q107" s="645"/>
    </row>
    <row r="108" spans="1:17" s="25" customFormat="1" ht="12" customHeight="1">
      <c r="A108" s="1812" t="s">
        <v>1615</v>
      </c>
      <c r="B108" s="1812"/>
      <c r="C108" s="1812"/>
      <c r="D108" s="1812"/>
      <c r="E108" s="1812"/>
      <c r="F108" s="1812"/>
      <c r="G108" s="1812"/>
      <c r="H108" s="1812"/>
      <c r="I108" s="1812"/>
      <c r="J108" s="1812"/>
      <c r="K108" s="386"/>
      <c r="M108" s="48"/>
      <c r="N108" s="48"/>
      <c r="O108" s="48"/>
      <c r="P108" s="48"/>
      <c r="Q108" s="645"/>
    </row>
    <row r="109" spans="1:17" s="25" customFormat="1" ht="12" customHeight="1">
      <c r="A109" s="1776"/>
      <c r="B109" s="1776"/>
      <c r="C109" s="1776"/>
      <c r="D109" s="1776"/>
      <c r="E109" s="1776"/>
      <c r="F109" s="1776"/>
      <c r="G109" s="1776"/>
      <c r="H109" s="1776"/>
      <c r="I109" s="1776"/>
      <c r="J109" s="1776"/>
      <c r="K109" s="386"/>
      <c r="M109" s="48"/>
      <c r="N109" s="48"/>
      <c r="O109" s="48"/>
      <c r="P109" s="48"/>
      <c r="Q109" s="645"/>
    </row>
    <row r="110" spans="1:17" s="25" customFormat="1" ht="12" customHeight="1">
      <c r="A110" s="309" t="s">
        <v>531</v>
      </c>
      <c r="B110" s="309"/>
      <c r="C110" s="386"/>
      <c r="D110" s="386"/>
      <c r="E110" s="386"/>
      <c r="F110" s="386"/>
      <c r="G110" s="386"/>
      <c r="H110" s="386"/>
      <c r="I110" s="386"/>
      <c r="J110" s="386"/>
      <c r="K110" s="386"/>
      <c r="M110" s="55"/>
      <c r="N110" s="48"/>
      <c r="O110" s="48"/>
      <c r="P110" s="48"/>
      <c r="Q110" s="645"/>
    </row>
    <row r="111" spans="1:17" s="29" customFormat="1" ht="13.5" customHeight="1">
      <c r="A111" s="218" t="s">
        <v>213</v>
      </c>
      <c r="B111" s="218"/>
      <c r="C111" s="387" t="s">
        <v>214</v>
      </c>
      <c r="D111" s="388" t="s">
        <v>215</v>
      </c>
      <c r="E111" s="388" t="s">
        <v>216</v>
      </c>
      <c r="F111" s="388" t="s">
        <v>217</v>
      </c>
      <c r="G111" s="388" t="s">
        <v>218</v>
      </c>
      <c r="H111" s="388" t="s">
        <v>219</v>
      </c>
      <c r="I111" s="388" t="s">
        <v>220</v>
      </c>
      <c r="J111" s="388" t="s">
        <v>221</v>
      </c>
      <c r="K111" s="388" t="s">
        <v>222</v>
      </c>
      <c r="O111" s="672"/>
    </row>
    <row r="112" spans="1:17" s="29" customFormat="1" ht="12" customHeight="1">
      <c r="A112" s="404" t="s">
        <v>532</v>
      </c>
      <c r="B112" s="404"/>
      <c r="C112" s="1473">
        <v>3691.0217146299997</v>
      </c>
      <c r="D112" s="1460">
        <v>3907.0260585199999</v>
      </c>
      <c r="E112" s="1460">
        <v>3765.9024491300002</v>
      </c>
      <c r="F112" s="1460">
        <v>3698.1475719</v>
      </c>
      <c r="G112" s="1460">
        <v>3406.87135459</v>
      </c>
      <c r="H112" s="1460">
        <v>3588.9078521200004</v>
      </c>
      <c r="I112" s="1460">
        <v>3477.9695396299976</v>
      </c>
      <c r="J112" s="1460">
        <v>3410.9551646700002</v>
      </c>
      <c r="K112" s="1460">
        <v>3344.4436162600014</v>
      </c>
      <c r="O112" s="615"/>
    </row>
    <row r="113" spans="1:19" s="29" customFormat="1" ht="12" customHeight="1">
      <c r="A113" s="392" t="s">
        <v>533</v>
      </c>
      <c r="B113" s="392"/>
      <c r="C113" s="668">
        <v>-3642.2651661700006</v>
      </c>
      <c r="D113" s="393">
        <v>-3657.9931883600007</v>
      </c>
      <c r="E113" s="393">
        <v>-3398.5000537200003</v>
      </c>
      <c r="F113" s="393">
        <v>-2930.0861453000002</v>
      </c>
      <c r="G113" s="393">
        <v>-2817.2552038100002</v>
      </c>
      <c r="H113" s="393">
        <v>-3214.9382827100003</v>
      </c>
      <c r="I113" s="393">
        <v>-2094.2409437999977</v>
      </c>
      <c r="J113" s="393">
        <v>-1949.6248388600006</v>
      </c>
      <c r="K113" s="393">
        <v>-1656.1815984099994</v>
      </c>
      <c r="O113" s="615"/>
    </row>
    <row r="114" spans="1:19" s="29" customFormat="1" ht="12" customHeight="1">
      <c r="A114" s="673" t="s">
        <v>534</v>
      </c>
      <c r="B114" s="673"/>
      <c r="C114" s="668">
        <v>255.74972909000002</v>
      </c>
      <c r="D114" s="393">
        <v>-128.56152557999999</v>
      </c>
      <c r="E114" s="393">
        <v>-499.57928390999996</v>
      </c>
      <c r="F114" s="393">
        <v>89.747129419999979</v>
      </c>
      <c r="G114" s="393">
        <v>231.56050195999998</v>
      </c>
      <c r="H114" s="393">
        <v>410.28007836999996</v>
      </c>
      <c r="I114" s="393">
        <v>-935.04064414000038</v>
      </c>
      <c r="J114" s="393">
        <v>-771.30061586999977</v>
      </c>
      <c r="K114" s="393">
        <v>-837.22531626000011</v>
      </c>
      <c r="O114" s="615"/>
    </row>
    <row r="115" spans="1:19" s="29" customFormat="1" ht="12" customHeight="1">
      <c r="A115" s="674" t="s">
        <v>535</v>
      </c>
      <c r="B115" s="674"/>
      <c r="C115" s="1473">
        <v>304.50627754999908</v>
      </c>
      <c r="D115" s="1460">
        <v>120.47134457999923</v>
      </c>
      <c r="E115" s="1460">
        <v>-132.17688850000013</v>
      </c>
      <c r="F115" s="1460">
        <v>857.80855601999974</v>
      </c>
      <c r="G115" s="1460">
        <v>821.17665273999978</v>
      </c>
      <c r="H115" s="1460">
        <v>784.24964778000003</v>
      </c>
      <c r="I115" s="1460">
        <v>448.68795168999952</v>
      </c>
      <c r="J115" s="1460">
        <v>690.02970993999975</v>
      </c>
      <c r="K115" s="1460">
        <v>851.03670159000183</v>
      </c>
      <c r="L115" s="675"/>
      <c r="O115" s="615"/>
    </row>
    <row r="116" spans="1:19" s="29" customFormat="1" ht="12" customHeight="1">
      <c r="A116" s="673" t="s">
        <v>536</v>
      </c>
      <c r="B116" s="673"/>
      <c r="C116" s="668">
        <v>-53.348322030000006</v>
      </c>
      <c r="D116" s="393">
        <v>-50.232787540000004</v>
      </c>
      <c r="E116" s="393">
        <v>-71.467480199999983</v>
      </c>
      <c r="F116" s="393">
        <v>-54.601696580000002</v>
      </c>
      <c r="G116" s="676">
        <v>-58.878434950000013</v>
      </c>
      <c r="H116" s="676">
        <v>-70.232499000000004</v>
      </c>
      <c r="I116" s="393">
        <v>11.859418859999993</v>
      </c>
      <c r="J116" s="393">
        <v>-0.96634544000000522</v>
      </c>
      <c r="K116" s="393">
        <v>-0.30236600000000002</v>
      </c>
      <c r="O116" s="615"/>
    </row>
    <row r="117" spans="1:19" s="29" customFormat="1" ht="12" customHeight="1">
      <c r="A117" s="677" t="s">
        <v>537</v>
      </c>
      <c r="B117" s="677"/>
      <c r="C117" s="667">
        <v>-270.62166889000002</v>
      </c>
      <c r="D117" s="403">
        <v>295.47023805000003</v>
      </c>
      <c r="E117" s="403">
        <v>408.71485745000001</v>
      </c>
      <c r="F117" s="403">
        <v>-143.64415914000003</v>
      </c>
      <c r="G117" s="403">
        <v>-452.62378338000002</v>
      </c>
      <c r="H117" s="403">
        <v>-318.16960825000001</v>
      </c>
      <c r="I117" s="403">
        <v>216.55571873999997</v>
      </c>
      <c r="J117" s="403">
        <v>51.501360439999999</v>
      </c>
      <c r="K117" s="403">
        <v>192.31317899999999</v>
      </c>
      <c r="O117" s="615"/>
    </row>
    <row r="118" spans="1:19" s="29" customFormat="1" ht="12" customHeight="1">
      <c r="A118" s="678" t="s">
        <v>234</v>
      </c>
      <c r="B118" s="937"/>
      <c r="C118" s="668">
        <v>-19.46371337000096</v>
      </c>
      <c r="D118" s="393">
        <v>365.70879508999928</v>
      </c>
      <c r="E118" s="393">
        <v>205.0704887499999</v>
      </c>
      <c r="F118" s="393">
        <v>659.56270029999973</v>
      </c>
      <c r="G118" s="393">
        <v>309.67443440999972</v>
      </c>
      <c r="H118" s="393">
        <v>395.84754053000006</v>
      </c>
      <c r="I118" s="393">
        <v>677.1030892899995</v>
      </c>
      <c r="J118" s="393">
        <v>740.56472493999968</v>
      </c>
      <c r="K118" s="393">
        <v>1043.0475145900018</v>
      </c>
      <c r="O118" s="615"/>
    </row>
    <row r="119" spans="1:19" s="29" customFormat="1" ht="12" customHeight="1">
      <c r="A119" s="679" t="s">
        <v>235</v>
      </c>
      <c r="B119" s="937"/>
      <c r="C119" s="668">
        <v>26.189669859999995</v>
      </c>
      <c r="D119" s="393">
        <v>-92.081299939999994</v>
      </c>
      <c r="E119" s="393">
        <v>-53.980949320000001</v>
      </c>
      <c r="F119" s="393">
        <v>-166.96605567</v>
      </c>
      <c r="G119" s="393">
        <v>-76.830163399999989</v>
      </c>
      <c r="H119" s="393">
        <v>-103.27364774999999</v>
      </c>
      <c r="I119" s="393">
        <v>-128.14511838999988</v>
      </c>
      <c r="J119" s="393">
        <v>-181.06730965</v>
      </c>
      <c r="K119" s="393">
        <v>-231.964204</v>
      </c>
      <c r="O119" s="615"/>
    </row>
    <row r="120" spans="1:19" s="29" customFormat="1" ht="12" customHeight="1">
      <c r="A120" s="680" t="s">
        <v>520</v>
      </c>
      <c r="B120" s="680"/>
      <c r="C120" s="681">
        <v>6.7259564899990352</v>
      </c>
      <c r="D120" s="405">
        <v>273.62749514999928</v>
      </c>
      <c r="E120" s="405">
        <v>151.08953942999989</v>
      </c>
      <c r="F120" s="405">
        <v>492.59664462999973</v>
      </c>
      <c r="G120" s="405">
        <v>232.84427100999972</v>
      </c>
      <c r="H120" s="405">
        <v>292.57389278000005</v>
      </c>
      <c r="I120" s="405">
        <v>548.95797089999962</v>
      </c>
      <c r="J120" s="405">
        <v>559.49741528999971</v>
      </c>
      <c r="K120" s="405">
        <v>811.08331059000182</v>
      </c>
      <c r="O120" s="615"/>
    </row>
    <row r="121" spans="1:19" s="29" customFormat="1" ht="7.5" customHeight="1">
      <c r="A121" s="1430"/>
      <c r="B121" s="1430"/>
      <c r="C121" s="1474"/>
      <c r="D121" s="1474"/>
      <c r="E121" s="1474"/>
      <c r="F121" s="1474"/>
      <c r="G121" s="1474"/>
      <c r="H121" s="1474"/>
      <c r="I121" s="1474">
        <v>0</v>
      </c>
      <c r="J121" s="1474"/>
      <c r="K121" s="1474"/>
      <c r="O121" s="615"/>
    </row>
    <row r="122" spans="1:19" s="29" customFormat="1" ht="12" customHeight="1">
      <c r="A122" s="392" t="s">
        <v>538</v>
      </c>
      <c r="B122" s="392"/>
      <c r="C122" s="544">
        <v>74.780584500210352</v>
      </c>
      <c r="D122" s="545">
        <v>71</v>
      </c>
      <c r="E122" s="545">
        <v>67.100000000000009</v>
      </c>
      <c r="F122" s="545">
        <v>56.899999999999991</v>
      </c>
      <c r="G122" s="545">
        <v>58.3</v>
      </c>
      <c r="H122" s="545">
        <v>67.7</v>
      </c>
      <c r="I122" s="545">
        <v>60.214470539117848</v>
      </c>
      <c r="J122" s="545">
        <v>57.157738660825302</v>
      </c>
      <c r="K122" s="545">
        <v>49.520392281633399</v>
      </c>
      <c r="O122" s="682"/>
      <c r="P122" s="26"/>
      <c r="S122" s="683"/>
    </row>
    <row r="123" spans="1:19" s="29" customFormat="1" ht="12" customHeight="1">
      <c r="A123" s="392" t="s">
        <v>352</v>
      </c>
      <c r="B123" s="392"/>
      <c r="C123" s="544">
        <v>25.463583821917869</v>
      </c>
      <c r="D123" s="545">
        <v>24</v>
      </c>
      <c r="E123" s="545">
        <v>25</v>
      </c>
      <c r="F123" s="545">
        <v>23.9</v>
      </c>
      <c r="G123" s="545">
        <v>26.1</v>
      </c>
      <c r="H123" s="545">
        <v>23.5</v>
      </c>
      <c r="I123" s="545">
        <v>25.274007021738171</v>
      </c>
      <c r="J123" s="545">
        <v>23.509226318358301</v>
      </c>
      <c r="K123" s="545">
        <v>24.667939152838201</v>
      </c>
      <c r="O123" s="682"/>
      <c r="P123" s="26"/>
    </row>
    <row r="124" spans="1:19" s="29" customFormat="1" ht="12" customHeight="1">
      <c r="A124" s="392" t="s">
        <v>539</v>
      </c>
      <c r="B124" s="392"/>
      <c r="C124" s="544">
        <v>100.24416832212823</v>
      </c>
      <c r="D124" s="545">
        <v>95</v>
      </c>
      <c r="E124" s="545">
        <v>92.100000000000009</v>
      </c>
      <c r="F124" s="545">
        <v>80.800000000000011</v>
      </c>
      <c r="G124" s="545">
        <v>84.399999999999991</v>
      </c>
      <c r="H124" s="545">
        <v>91.2</v>
      </c>
      <c r="I124" s="545">
        <v>85.488477560856026</v>
      </c>
      <c r="J124" s="545">
        <v>80.666964979183504</v>
      </c>
      <c r="K124" s="545">
        <v>74.188331434471706</v>
      </c>
      <c r="O124" s="682"/>
      <c r="P124" s="26"/>
    </row>
    <row r="125" spans="1:19" s="29" customFormat="1" ht="12" customHeight="1">
      <c r="A125" s="392" t="s">
        <v>540</v>
      </c>
      <c r="B125" s="392"/>
      <c r="C125" s="602">
        <v>8772.7356438199913</v>
      </c>
      <c r="D125" s="393">
        <v>8763.451625619995</v>
      </c>
      <c r="E125" s="393">
        <v>8493.1496478199988</v>
      </c>
      <c r="F125" s="393">
        <v>9135.2678448000024</v>
      </c>
      <c r="G125" s="393">
        <v>8642.6712001700034</v>
      </c>
      <c r="H125" s="393">
        <v>8371.5283369600038</v>
      </c>
      <c r="I125" s="393">
        <v>8482.1746450699993</v>
      </c>
      <c r="J125" s="393">
        <v>10255.916278620005</v>
      </c>
      <c r="K125" s="393">
        <v>9696.6360600000007</v>
      </c>
      <c r="O125" s="615"/>
    </row>
    <row r="126" spans="1:19" s="29" customFormat="1" ht="12" customHeight="1">
      <c r="A126" s="392" t="s">
        <v>353</v>
      </c>
      <c r="B126" s="392"/>
      <c r="C126" s="544">
        <v>0.47033423270817204</v>
      </c>
      <c r="D126" s="545">
        <v>12.68511641744662</v>
      </c>
      <c r="E126" s="545">
        <v>5.6718490449785479</v>
      </c>
      <c r="F126" s="545">
        <v>22.16664792848966</v>
      </c>
      <c r="G126" s="545">
        <v>12.894827043800374</v>
      </c>
      <c r="H126" s="545">
        <v>14.227154375762781</v>
      </c>
      <c r="I126" s="545">
        <v>23.820246544096875</v>
      </c>
      <c r="J126" s="545">
        <v>22.424848326172398</v>
      </c>
      <c r="K126" s="545">
        <v>35.0536849669042</v>
      </c>
      <c r="O126" s="682"/>
    </row>
    <row r="127" spans="1:19" s="29" customFormat="1" ht="12" customHeight="1">
      <c r="A127" s="392" t="s">
        <v>541</v>
      </c>
      <c r="B127" s="392"/>
      <c r="C127" s="544">
        <v>-1.2</v>
      </c>
      <c r="D127" s="545">
        <v>1.4000000000000001</v>
      </c>
      <c r="E127" s="545">
        <v>1.7999999999999998</v>
      </c>
      <c r="F127" s="545">
        <v>-0.49999999999999978</v>
      </c>
      <c r="G127" s="545">
        <v>-1.9000000000000004</v>
      </c>
      <c r="H127" s="545">
        <v>-1.3</v>
      </c>
      <c r="I127" s="545">
        <v>1.1999999999999997</v>
      </c>
      <c r="J127" s="545">
        <v>0.5</v>
      </c>
      <c r="K127" s="545">
        <v>1.1000000000000001</v>
      </c>
      <c r="O127" s="682"/>
    </row>
    <row r="128" spans="1:19" s="29" customFormat="1" ht="12" customHeight="1">
      <c r="A128" s="684" t="s">
        <v>542</v>
      </c>
      <c r="B128" s="684"/>
      <c r="C128" s="667">
        <v>196</v>
      </c>
      <c r="D128" s="403">
        <v>196</v>
      </c>
      <c r="E128" s="403">
        <v>223</v>
      </c>
      <c r="F128" s="403">
        <v>218.00000000000003</v>
      </c>
      <c r="G128" s="403">
        <v>204.70000000000002</v>
      </c>
      <c r="H128" s="403">
        <v>206.99999999999997</v>
      </c>
      <c r="I128" s="403">
        <v>261</v>
      </c>
      <c r="J128" s="403">
        <v>245</v>
      </c>
      <c r="K128" s="403">
        <v>245</v>
      </c>
      <c r="O128" s="615"/>
    </row>
    <row r="129" spans="1:17" s="29" customFormat="1" ht="7.5" customHeight="1">
      <c r="A129" s="392"/>
      <c r="B129" s="392"/>
      <c r="C129" s="611"/>
      <c r="D129" s="611"/>
      <c r="E129" s="611"/>
      <c r="F129" s="611"/>
      <c r="G129" s="310"/>
      <c r="H129" s="611"/>
      <c r="I129" s="611"/>
      <c r="J129" s="611"/>
      <c r="K129" s="641"/>
      <c r="O129" s="615"/>
    </row>
    <row r="130" spans="1:17" s="10" customFormat="1" ht="12.75" customHeight="1">
      <c r="A130" s="407" t="s">
        <v>543</v>
      </c>
      <c r="B130" s="407"/>
      <c r="C130" s="407"/>
      <c r="D130" s="407"/>
      <c r="E130" s="407"/>
      <c r="F130" s="407"/>
      <c r="G130" s="407"/>
      <c r="H130" s="407"/>
      <c r="I130" s="407"/>
      <c r="J130" s="407"/>
      <c r="K130" s="407"/>
      <c r="L130" s="685"/>
      <c r="P130" s="27"/>
      <c r="Q130" s="27"/>
    </row>
    <row r="131" spans="1:17" s="10" customFormat="1" ht="12.75" customHeight="1">
      <c r="A131" s="407" t="s">
        <v>544</v>
      </c>
      <c r="B131" s="407"/>
      <c r="C131" s="407"/>
      <c r="D131" s="407"/>
      <c r="E131" s="407"/>
      <c r="F131" s="407"/>
      <c r="G131" s="407"/>
      <c r="H131" s="407"/>
      <c r="I131" s="407"/>
      <c r="J131" s="407"/>
      <c r="K131" s="407"/>
      <c r="L131" s="685"/>
      <c r="Q131" s="27"/>
    </row>
  </sheetData>
  <sheetProtection formatCells="0" insertRows="0" deleteRows="0"/>
  <mergeCells count="12">
    <mergeCell ref="A108:J108"/>
    <mergeCell ref="A46:B46"/>
    <mergeCell ref="A45:B45"/>
    <mergeCell ref="A41:B41"/>
    <mergeCell ref="A21:B21"/>
    <mergeCell ref="A17:B17"/>
    <mergeCell ref="A52:K52"/>
    <mergeCell ref="A82:K82"/>
    <mergeCell ref="A107:K107"/>
    <mergeCell ref="A81:K81"/>
    <mergeCell ref="A65:B65"/>
    <mergeCell ref="A93:B9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2Q23</oddHeader>
  </headerFooter>
  <rowBreaks count="2" manualBreakCount="2">
    <brk id="52" max="9" man="1"/>
    <brk id="82"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0"/>
  <sheetViews>
    <sheetView showGridLines="0" zoomScale="150" zoomScaleNormal="150" workbookViewId="0"/>
  </sheetViews>
  <sheetFormatPr baseColWidth="10" defaultColWidth="8.69921875" defaultRowHeight="13.8"/>
  <cols>
    <col min="1" max="1" width="31.3984375" customWidth="1"/>
    <col min="2" max="10" width="5.69921875" customWidth="1"/>
  </cols>
  <sheetData>
    <row r="1" spans="1:10" s="23" customFormat="1" ht="22.5" customHeight="1">
      <c r="A1" s="187"/>
      <c r="B1" s="408"/>
      <c r="C1" s="408"/>
      <c r="D1" s="408"/>
      <c r="E1" s="408"/>
      <c r="F1" s="408"/>
      <c r="G1" s="408"/>
      <c r="H1" s="408"/>
      <c r="I1" s="408"/>
      <c r="J1" s="408"/>
    </row>
    <row r="2" spans="1:10" s="24" customFormat="1" ht="18.75" customHeight="1">
      <c r="A2" s="409" t="s">
        <v>545</v>
      </c>
      <c r="B2" s="385"/>
      <c r="C2" s="385"/>
      <c r="D2" s="385"/>
      <c r="E2" s="385"/>
      <c r="F2" s="385"/>
      <c r="G2" s="385"/>
      <c r="H2" s="385"/>
      <c r="I2" s="385"/>
      <c r="J2" s="385"/>
    </row>
    <row r="3" spans="1:10" s="27" customFormat="1" ht="12" customHeight="1">
      <c r="A3" s="447"/>
      <c r="B3" s="447"/>
      <c r="C3" s="447"/>
      <c r="D3" s="447"/>
      <c r="E3" s="447"/>
      <c r="F3" s="447"/>
      <c r="G3" s="447"/>
      <c r="H3" s="447"/>
      <c r="I3" s="447"/>
      <c r="J3" s="447"/>
    </row>
    <row r="4" spans="1:10" s="29" customFormat="1" ht="13.5" customHeight="1">
      <c r="A4" s="213" t="s">
        <v>213</v>
      </c>
      <c r="B4" s="387" t="s">
        <v>214</v>
      </c>
      <c r="C4" s="388" t="s">
        <v>215</v>
      </c>
      <c r="D4" s="388" t="s">
        <v>216</v>
      </c>
      <c r="E4" s="388" t="s">
        <v>217</v>
      </c>
      <c r="F4" s="388" t="s">
        <v>218</v>
      </c>
      <c r="G4" s="388" t="s">
        <v>219</v>
      </c>
      <c r="H4" s="388" t="s">
        <v>220</v>
      </c>
      <c r="I4" s="388" t="s">
        <v>221</v>
      </c>
      <c r="J4" s="388" t="s">
        <v>222</v>
      </c>
    </row>
    <row r="5" spans="1:10" s="29" customFormat="1" ht="12" customHeight="1">
      <c r="A5" s="404" t="s">
        <v>546</v>
      </c>
      <c r="B5" s="1459">
        <v>-2906.4991600903809</v>
      </c>
      <c r="C5" s="1460">
        <v>-2742.7881991375734</v>
      </c>
      <c r="D5" s="1460">
        <v>-2923.7959482321726</v>
      </c>
      <c r="E5" s="1460">
        <v>-2653.2020552507643</v>
      </c>
      <c r="F5" s="1460">
        <v>-2635.6075088252169</v>
      </c>
      <c r="G5" s="1460">
        <v>-2406.6728820414523</v>
      </c>
      <c r="H5" s="1460">
        <v>-2600.4199945785372</v>
      </c>
      <c r="I5" s="1460">
        <v>-2341.4681765462979</v>
      </c>
      <c r="J5" s="1460">
        <v>-2362.1760430624299</v>
      </c>
    </row>
    <row r="6" spans="1:10" s="29" customFormat="1" ht="12" customHeight="1">
      <c r="A6" s="392" t="s">
        <v>547</v>
      </c>
      <c r="B6" s="602">
        <v>-552.80289478567693</v>
      </c>
      <c r="C6" s="393">
        <v>-547.72935682413208</v>
      </c>
      <c r="D6" s="393">
        <v>-600.84667663461096</v>
      </c>
      <c r="E6" s="393">
        <v>-475.80823663367795</v>
      </c>
      <c r="F6" s="393">
        <v>-464.47562195796598</v>
      </c>
      <c r="G6" s="393">
        <v>-442.441126041377</v>
      </c>
      <c r="H6" s="393">
        <v>-463.40312854404999</v>
      </c>
      <c r="I6" s="393">
        <v>-431.78568709446</v>
      </c>
      <c r="J6" s="393">
        <v>-427.98152342959099</v>
      </c>
    </row>
    <row r="7" spans="1:10" s="29" customFormat="1" ht="12" customHeight="1">
      <c r="A7" s="392" t="s">
        <v>548</v>
      </c>
      <c r="B7" s="602">
        <v>-414.98439480832201</v>
      </c>
      <c r="C7" s="393">
        <v>-468.73953156986198</v>
      </c>
      <c r="D7" s="393">
        <v>-478.05476089939901</v>
      </c>
      <c r="E7" s="393">
        <v>-280.61665710562505</v>
      </c>
      <c r="F7" s="393">
        <v>-333.35413400893304</v>
      </c>
      <c r="G7" s="393">
        <v>-280.78754130026897</v>
      </c>
      <c r="H7" s="393">
        <v>-403.12551246480001</v>
      </c>
      <c r="I7" s="393">
        <v>-343.03714186722999</v>
      </c>
      <c r="J7" s="393">
        <v>-481.87537131637202</v>
      </c>
    </row>
    <row r="8" spans="1:10" s="29" customFormat="1" ht="12" customHeight="1">
      <c r="A8" s="686" t="s">
        <v>549</v>
      </c>
      <c r="B8" s="602">
        <v>-1.2783955165800001</v>
      </c>
      <c r="C8" s="393">
        <v>-17.567131187120001</v>
      </c>
      <c r="D8" s="393">
        <v>-9.9292963469780009</v>
      </c>
      <c r="E8" s="393">
        <v>-8.490956267096001</v>
      </c>
      <c r="F8" s="393">
        <v>-0.57439761317000004</v>
      </c>
      <c r="G8" s="393">
        <v>1.46304870371</v>
      </c>
      <c r="H8" s="393">
        <v>-19.619604444410001</v>
      </c>
      <c r="I8" s="393">
        <v>-1.2610632543009799</v>
      </c>
      <c r="J8" s="393">
        <v>-37.473448911924002</v>
      </c>
    </row>
    <row r="9" spans="1:10" s="29" customFormat="1" ht="12" customHeight="1">
      <c r="A9" s="398" t="s">
        <v>550</v>
      </c>
      <c r="B9" s="617">
        <v>-135.35607624166499</v>
      </c>
      <c r="C9" s="403">
        <v>-164.39089224623598</v>
      </c>
      <c r="D9" s="403">
        <v>-213.26330833839899</v>
      </c>
      <c r="E9" s="403">
        <v>-159.46063213134499</v>
      </c>
      <c r="F9" s="393">
        <v>-150.71354372418202</v>
      </c>
      <c r="G9" s="403">
        <v>-173.40507784201299</v>
      </c>
      <c r="H9" s="403">
        <v>-219.67688538941397</v>
      </c>
      <c r="I9" s="403">
        <v>-184.74548495159502</v>
      </c>
      <c r="J9" s="403">
        <v>-170.465724095615</v>
      </c>
    </row>
    <row r="10" spans="1:10" s="29" customFormat="1" ht="12" customHeight="1">
      <c r="A10" s="1430" t="s">
        <v>551</v>
      </c>
      <c r="B10" s="633">
        <v>-4010.9209214426296</v>
      </c>
      <c r="C10" s="390">
        <v>-3941.2151109649199</v>
      </c>
      <c r="D10" s="390">
        <v>-4225.8899904515602</v>
      </c>
      <c r="E10" s="390">
        <v>-3577.5785373884996</v>
      </c>
      <c r="F10" s="390">
        <v>-3584.7252061294698</v>
      </c>
      <c r="G10" s="390">
        <v>-3301.8435785214001</v>
      </c>
      <c r="H10" s="390">
        <v>-3706.2451254212201</v>
      </c>
      <c r="I10" s="390">
        <v>-3302.29755371389</v>
      </c>
      <c r="J10" s="390">
        <v>-3479.9721108159301</v>
      </c>
    </row>
    <row r="11" spans="1:10" s="29" customFormat="1" ht="12" customHeight="1">
      <c r="A11" s="404" t="s">
        <v>552</v>
      </c>
      <c r="B11" s="1459">
        <v>-135.08048569690598</v>
      </c>
      <c r="C11" s="1460">
        <v>-197.96976495984399</v>
      </c>
      <c r="D11" s="1460">
        <v>-235.24610959373302</v>
      </c>
      <c r="E11" s="1460">
        <v>-175.37374050214751</v>
      </c>
      <c r="F11" s="393">
        <v>-194.75775296590001</v>
      </c>
      <c r="G11" s="1460">
        <v>-159.78512907446799</v>
      </c>
      <c r="H11" s="1460">
        <v>-264.06968299817447</v>
      </c>
      <c r="I11" s="1460">
        <v>-135.47837146553098</v>
      </c>
      <c r="J11" s="1460">
        <v>-132.310341987969</v>
      </c>
    </row>
    <row r="12" spans="1:10" s="29" customFormat="1" ht="12" customHeight="1">
      <c r="A12" s="392" t="s">
        <v>553</v>
      </c>
      <c r="B12" s="602">
        <v>-1316.4563080391063</v>
      </c>
      <c r="C12" s="393">
        <v>-1237.4484835850021</v>
      </c>
      <c r="D12" s="393">
        <v>-1159.9103193598523</v>
      </c>
      <c r="E12" s="393">
        <v>-1079.871694719566</v>
      </c>
      <c r="F12" s="393">
        <v>-1078.5585162364471</v>
      </c>
      <c r="G12" s="393">
        <v>-1048.0766990065372</v>
      </c>
      <c r="H12" s="393">
        <v>-967.77630035616596</v>
      </c>
      <c r="I12" s="393">
        <v>-923.95996762437494</v>
      </c>
      <c r="J12" s="393">
        <v>-1044.3466337818199</v>
      </c>
    </row>
    <row r="13" spans="1:10" s="29" customFormat="1" ht="12" customHeight="1">
      <c r="A13" s="392" t="s">
        <v>554</v>
      </c>
      <c r="B13" s="602">
        <v>-26.778554260016996</v>
      </c>
      <c r="C13" s="393">
        <v>-34.637905643620002</v>
      </c>
      <c r="D13" s="393">
        <v>-37.637893150575998</v>
      </c>
      <c r="E13" s="393">
        <v>-36.485671001076696</v>
      </c>
      <c r="F13" s="393">
        <v>-45.334289060594202</v>
      </c>
      <c r="G13" s="393">
        <v>-34.252561941364</v>
      </c>
      <c r="H13" s="393">
        <v>-36.688465492389199</v>
      </c>
      <c r="I13" s="393">
        <v>-30.514855568712701</v>
      </c>
      <c r="J13" s="393">
        <v>-27.9286406418178</v>
      </c>
    </row>
    <row r="14" spans="1:10" s="29" customFormat="1" ht="12" customHeight="1">
      <c r="A14" s="392" t="s">
        <v>555</v>
      </c>
      <c r="B14" s="602">
        <v>-5.9460305476180002</v>
      </c>
      <c r="C14" s="393">
        <v>-5.8409114236260002</v>
      </c>
      <c r="D14" s="393">
        <v>-6.5564327394969997</v>
      </c>
      <c r="E14" s="393">
        <v>-4.0228846896799997</v>
      </c>
      <c r="F14" s="393">
        <v>-8.5014203377230011</v>
      </c>
      <c r="G14" s="393">
        <v>-8.6447517294770009</v>
      </c>
      <c r="H14" s="393">
        <v>-17.109601544387999</v>
      </c>
      <c r="I14" s="393">
        <v>-5.4376342648050002</v>
      </c>
      <c r="J14" s="393">
        <v>-5.9324654761389999</v>
      </c>
    </row>
    <row r="15" spans="1:10" s="29" customFormat="1" ht="12" customHeight="1">
      <c r="A15" s="392" t="s">
        <v>556</v>
      </c>
      <c r="B15" s="602">
        <v>-236.20869526196498</v>
      </c>
      <c r="C15" s="393">
        <v>-235.06035172617601</v>
      </c>
      <c r="D15" s="393">
        <v>-228.06517560941901</v>
      </c>
      <c r="E15" s="393">
        <v>-191.40789927033703</v>
      </c>
      <c r="F15" s="393">
        <v>-243.36553047367599</v>
      </c>
      <c r="G15" s="393">
        <v>-177.810226301244</v>
      </c>
      <c r="H15" s="393">
        <v>-188.65340301375201</v>
      </c>
      <c r="I15" s="393">
        <v>-161.42002513044301</v>
      </c>
      <c r="J15" s="393">
        <v>-164.47769916497001</v>
      </c>
    </row>
    <row r="16" spans="1:10" s="29" customFormat="1" ht="12" customHeight="1">
      <c r="A16" s="392" t="s">
        <v>557</v>
      </c>
      <c r="B16" s="602">
        <v>-76.883773349831003</v>
      </c>
      <c r="C16" s="393">
        <v>-27.457876328338003</v>
      </c>
      <c r="D16" s="393">
        <v>-89.202410706400002</v>
      </c>
      <c r="E16" s="393">
        <v>-40.892182412091003</v>
      </c>
      <c r="F16" s="393">
        <v>-41.599163116987</v>
      </c>
      <c r="G16" s="393">
        <v>-11.955373960331</v>
      </c>
      <c r="H16" s="393">
        <v>-37.501623284493995</v>
      </c>
      <c r="I16" s="393">
        <v>-10.255181035684002</v>
      </c>
      <c r="J16" s="393">
        <v>-4.9371789130500003</v>
      </c>
    </row>
    <row r="17" spans="1:10" s="29" customFormat="1" ht="12" customHeight="1">
      <c r="A17" s="392" t="s">
        <v>558</v>
      </c>
      <c r="B17" s="602">
        <v>-8.8100000000000001E-3</v>
      </c>
      <c r="C17" s="393">
        <v>-1.907E-2</v>
      </c>
      <c r="D17" s="393">
        <v>-1.8920000000000003E-2</v>
      </c>
      <c r="E17" s="393">
        <v>-1.932E-2</v>
      </c>
      <c r="F17" s="393">
        <v>-1.2999999999999999E-2</v>
      </c>
      <c r="G17" s="393">
        <v>-1.29E-2</v>
      </c>
      <c r="H17" s="393">
        <v>-7.1399999999999996E-3</v>
      </c>
      <c r="I17" s="393">
        <v>0</v>
      </c>
      <c r="J17" s="393">
        <v>-1.7900000000000001E-3</v>
      </c>
    </row>
    <row r="18" spans="1:10" s="29" customFormat="1" ht="12" customHeight="1">
      <c r="A18" s="392" t="s">
        <v>559</v>
      </c>
      <c r="B18" s="602">
        <v>-14.672285642126001</v>
      </c>
      <c r="C18" s="393">
        <v>-19.196666712620001</v>
      </c>
      <c r="D18" s="393">
        <v>-34.413095346927996</v>
      </c>
      <c r="E18" s="393">
        <v>-12.99418542165</v>
      </c>
      <c r="F18" s="393">
        <v>-10.619982690338</v>
      </c>
      <c r="G18" s="393">
        <v>-15.953042952882001</v>
      </c>
      <c r="H18" s="393">
        <v>-24.492386044526</v>
      </c>
      <c r="I18" s="393">
        <v>-9.8606937930210012</v>
      </c>
      <c r="J18" s="393">
        <v>-10.940263920866</v>
      </c>
    </row>
    <row r="19" spans="1:10" s="29" customFormat="1" ht="12" customHeight="1">
      <c r="A19" s="392" t="s">
        <v>560</v>
      </c>
      <c r="B19" s="602">
        <v>-122.69722438270104</v>
      </c>
      <c r="C19" s="393">
        <v>-110.12812548235603</v>
      </c>
      <c r="D19" s="393">
        <v>-129.57549003470604</v>
      </c>
      <c r="E19" s="393">
        <v>-107.82098950969599</v>
      </c>
      <c r="F19" s="393">
        <v>-98.454271134648991</v>
      </c>
      <c r="G19" s="393">
        <v>-90.721191129127988</v>
      </c>
      <c r="H19" s="393">
        <v>-108.03761155955299</v>
      </c>
      <c r="I19" s="393">
        <v>-96.893748683688003</v>
      </c>
      <c r="J19" s="393">
        <v>-110.289621062769</v>
      </c>
    </row>
    <row r="20" spans="1:10" s="29" customFormat="1" ht="18" customHeight="1">
      <c r="A20" s="459" t="s">
        <v>561</v>
      </c>
      <c r="B20" s="638">
        <v>-8.2678092866440007</v>
      </c>
      <c r="C20" s="639">
        <v>-8.4976069112179999</v>
      </c>
      <c r="D20" s="639">
        <v>-8.7236653598169998</v>
      </c>
      <c r="E20" s="639">
        <v>-7.1216515113250001</v>
      </c>
      <c r="F20" s="639">
        <v>-8.2644254167660005</v>
      </c>
      <c r="G20" s="639">
        <v>-7.5061728257339997</v>
      </c>
      <c r="H20" s="639">
        <v>-15.204464925921</v>
      </c>
      <c r="I20" s="639">
        <v>-12.493325340999</v>
      </c>
      <c r="J20" s="639">
        <v>-14.231160853846001</v>
      </c>
    </row>
    <row r="21" spans="1:10" s="29" customFormat="1" ht="12" customHeight="1">
      <c r="A21" s="687" t="s">
        <v>562</v>
      </c>
      <c r="B21" s="617">
        <v>-193.9378278569944</v>
      </c>
      <c r="C21" s="403">
        <v>-179.23327472247612</v>
      </c>
      <c r="D21" s="403">
        <v>-313.8606462445311</v>
      </c>
      <c r="E21" s="403">
        <v>-156.37143254150368</v>
      </c>
      <c r="F21" s="393">
        <v>-200.20287718530136</v>
      </c>
      <c r="G21" s="403">
        <v>-107.68176048227899</v>
      </c>
      <c r="H21" s="403">
        <v>-196.81462924295798</v>
      </c>
      <c r="I21" s="403">
        <v>-221.26155686177236</v>
      </c>
      <c r="J21" s="403">
        <v>-208.15599588397001</v>
      </c>
    </row>
    <row r="22" spans="1:10" s="29" customFormat="1" ht="12" customHeight="1">
      <c r="A22" s="1430" t="s">
        <v>563</v>
      </c>
      <c r="B22" s="633">
        <v>-2135.6742178527497</v>
      </c>
      <c r="C22" s="390">
        <v>-2055.4816989728797</v>
      </c>
      <c r="D22" s="390">
        <v>-2243.1982080949201</v>
      </c>
      <c r="E22" s="390">
        <v>-1812.38343762562</v>
      </c>
      <c r="F22" s="390">
        <v>-1929.71588453288</v>
      </c>
      <c r="G22" s="390">
        <v>-1662.35016459344</v>
      </c>
      <c r="H22" s="390">
        <v>-1856.35530846233</v>
      </c>
      <c r="I22" s="390">
        <v>-1607.57535976903</v>
      </c>
      <c r="J22" s="390">
        <v>-1723.5517916872202</v>
      </c>
    </row>
    <row r="23" spans="1:10" s="29" customFormat="1" ht="12" customHeight="1">
      <c r="A23" s="404" t="s">
        <v>564</v>
      </c>
      <c r="B23" s="1459">
        <v>0</v>
      </c>
      <c r="C23" s="401">
        <v>0</v>
      </c>
      <c r="D23" s="400">
        <v>-2.2930000000000001</v>
      </c>
      <c r="E23" s="400">
        <v>0</v>
      </c>
      <c r="F23" s="400">
        <v>0</v>
      </c>
      <c r="G23" s="400">
        <v>0</v>
      </c>
      <c r="H23" s="400">
        <v>-6.6609999999999996</v>
      </c>
      <c r="I23" s="400">
        <v>0</v>
      </c>
      <c r="J23" s="400">
        <v>0</v>
      </c>
    </row>
    <row r="24" spans="1:10" s="29" customFormat="1" ht="12" customHeight="1">
      <c r="A24" s="688" t="s">
        <v>257</v>
      </c>
      <c r="B24" s="617">
        <v>-936.67134528747101</v>
      </c>
      <c r="C24" s="393">
        <v>-979.37468337603605</v>
      </c>
      <c r="D24" s="393">
        <v>-894.29394053856299</v>
      </c>
      <c r="E24" s="393">
        <v>-882.19137483025202</v>
      </c>
      <c r="F24" s="393">
        <v>-855.51100861702105</v>
      </c>
      <c r="G24" s="403">
        <v>-830.84860911777605</v>
      </c>
      <c r="H24" s="403">
        <v>-857.93315639967409</v>
      </c>
      <c r="I24" s="403">
        <v>-841.84440953050103</v>
      </c>
      <c r="J24" s="393">
        <v>-834.70250004615696</v>
      </c>
    </row>
    <row r="25" spans="1:10" s="29" customFormat="1" ht="12" customHeight="1">
      <c r="A25" s="1475" t="s">
        <v>565</v>
      </c>
      <c r="B25" s="689">
        <v>-936.67134528747101</v>
      </c>
      <c r="C25" s="690">
        <v>-979.37468337603605</v>
      </c>
      <c r="D25" s="690">
        <v>-896.586940538563</v>
      </c>
      <c r="E25" s="690">
        <v>-882.19137483025202</v>
      </c>
      <c r="F25" s="690">
        <v>-855.51100861702105</v>
      </c>
      <c r="G25" s="690">
        <v>-830.84860911777605</v>
      </c>
      <c r="H25" s="690">
        <v>-864.59415639967403</v>
      </c>
      <c r="I25" s="690">
        <v>-841.84440953050103</v>
      </c>
      <c r="J25" s="690">
        <v>-834.70250004615707</v>
      </c>
    </row>
    <row r="26" spans="1:10" s="29" customFormat="1" ht="12" customHeight="1">
      <c r="A26" s="1454" t="s">
        <v>258</v>
      </c>
      <c r="B26" s="606">
        <v>-7083.2664845828494</v>
      </c>
      <c r="C26" s="405">
        <v>-6976.0714933138306</v>
      </c>
      <c r="D26" s="405">
        <v>-7365.6751390850495</v>
      </c>
      <c r="E26" s="405">
        <v>-6272.1533498443696</v>
      </c>
      <c r="F26" s="405">
        <v>-6369.9520992793596</v>
      </c>
      <c r="G26" s="405">
        <v>-5795.04235223263</v>
      </c>
      <c r="H26" s="405">
        <v>-6427.1945902832194</v>
      </c>
      <c r="I26" s="405">
        <v>-5751.7173230134204</v>
      </c>
      <c r="J26" s="405">
        <v>-6038.2264025493096</v>
      </c>
    </row>
    <row r="27" spans="1:10" s="29" customFormat="1" ht="12" customHeight="1">
      <c r="A27" s="691"/>
      <c r="B27" s="692"/>
      <c r="C27" s="692"/>
      <c r="D27" s="692"/>
      <c r="E27" s="692"/>
      <c r="F27" s="692"/>
      <c r="G27" s="692"/>
      <c r="H27" s="692"/>
      <c r="I27" s="692"/>
      <c r="J27" s="692"/>
    </row>
    <row r="28" spans="1:10" s="25" customFormat="1" ht="12" customHeight="1">
      <c r="A28" s="240" t="s">
        <v>566</v>
      </c>
      <c r="B28" s="386"/>
      <c r="C28" s="386"/>
      <c r="D28" s="386"/>
      <c r="E28" s="386"/>
      <c r="F28" s="386"/>
      <c r="G28" s="386"/>
      <c r="H28" s="386"/>
      <c r="I28" s="386"/>
      <c r="J28" s="386"/>
    </row>
    <row r="29" spans="1:10" s="29" customFormat="1" ht="13.5" customHeight="1">
      <c r="A29" s="213" t="s">
        <v>213</v>
      </c>
      <c r="B29" s="448"/>
      <c r="C29" s="448"/>
      <c r="D29" s="448"/>
      <c r="E29" s="568" t="s">
        <v>269</v>
      </c>
      <c r="F29" s="610" t="s">
        <v>270</v>
      </c>
      <c r="G29" s="610" t="s">
        <v>271</v>
      </c>
      <c r="H29" s="610" t="s">
        <v>272</v>
      </c>
      <c r="I29" s="610" t="s">
        <v>273</v>
      </c>
      <c r="J29" s="388" t="s">
        <v>274</v>
      </c>
    </row>
    <row r="30" spans="1:10" s="29" customFormat="1" ht="12" customHeight="1">
      <c r="A30" s="404" t="s">
        <v>546</v>
      </c>
      <c r="B30" s="616"/>
      <c r="C30" s="616"/>
      <c r="D30" s="616"/>
      <c r="E30" s="1459">
        <v>-5649.2873592279548</v>
      </c>
      <c r="F30" s="1460">
        <v>-10619.278394349602</v>
      </c>
      <c r="G30" s="1460">
        <v>-9555.4636099671334</v>
      </c>
      <c r="H30" s="1460">
        <v>-9021.876812813518</v>
      </c>
      <c r="I30" s="1460">
        <v>-8596.5777304458406</v>
      </c>
      <c r="J30" s="1460">
        <v>-8321.6942917685556</v>
      </c>
    </row>
    <row r="31" spans="1:10" s="29" customFormat="1" ht="12" customHeight="1">
      <c r="A31" s="392" t="s">
        <v>547</v>
      </c>
      <c r="B31" s="611"/>
      <c r="C31" s="611"/>
      <c r="D31" s="611"/>
      <c r="E31" s="602">
        <v>-1100.532251609809</v>
      </c>
      <c r="F31" s="393">
        <v>-1983.5716612676349</v>
      </c>
      <c r="G31" s="393">
        <v>-1742.6321584594721</v>
      </c>
      <c r="H31" s="393">
        <v>-1590.084974952644</v>
      </c>
      <c r="I31" s="393">
        <v>-1551.075167779667</v>
      </c>
      <c r="J31" s="393">
        <v>-1503.7049242518299</v>
      </c>
    </row>
    <row r="32" spans="1:10" s="29" customFormat="1" ht="12" customHeight="1">
      <c r="A32" s="392" t="s">
        <v>548</v>
      </c>
      <c r="B32" s="611"/>
      <c r="C32" s="611"/>
      <c r="D32" s="611"/>
      <c r="E32" s="602">
        <v>-883.72392637818393</v>
      </c>
      <c r="F32" s="393">
        <v>-1372.8130933142302</v>
      </c>
      <c r="G32" s="393">
        <v>-1630.78238647182</v>
      </c>
      <c r="H32" s="393">
        <v>-1466.754201206232</v>
      </c>
      <c r="I32" s="393">
        <v>-1609.937374663795</v>
      </c>
      <c r="J32" s="393">
        <v>-1261.5614576449966</v>
      </c>
    </row>
    <row r="33" spans="1:10" s="29" customFormat="1" ht="12" customHeight="1">
      <c r="A33" s="686" t="s">
        <v>549</v>
      </c>
      <c r="B33" s="611"/>
      <c r="C33" s="611"/>
      <c r="D33" s="611"/>
      <c r="E33" s="602">
        <v>-18.845526703700003</v>
      </c>
      <c r="F33" s="393">
        <v>-17.531601523533997</v>
      </c>
      <c r="G33" s="393">
        <v>-141.75299256381501</v>
      </c>
      <c r="H33" s="393">
        <v>-80.563311925714004</v>
      </c>
      <c r="I33" s="393">
        <v>-69.316655420345995</v>
      </c>
      <c r="J33" s="393">
        <v>-123.35858542059999</v>
      </c>
    </row>
    <row r="34" spans="1:10" s="29" customFormat="1" ht="12" customHeight="1">
      <c r="A34" s="398" t="s">
        <v>550</v>
      </c>
      <c r="B34" s="613"/>
      <c r="C34" s="613"/>
      <c r="D34" s="613"/>
      <c r="E34" s="617">
        <v>-299.74696848790097</v>
      </c>
      <c r="F34" s="403">
        <v>-696.84256203593895</v>
      </c>
      <c r="G34" s="403">
        <v>-755.24872151716011</v>
      </c>
      <c r="H34" s="403">
        <v>-714.09697471013897</v>
      </c>
      <c r="I34" s="403">
        <v>-776.23779882026599</v>
      </c>
      <c r="J34" s="403">
        <v>-654.14275994451202</v>
      </c>
    </row>
    <row r="35" spans="1:10" s="29" customFormat="1" ht="12" customHeight="1">
      <c r="A35" s="1430" t="s">
        <v>551</v>
      </c>
      <c r="B35" s="1474"/>
      <c r="C35" s="1474"/>
      <c r="D35" s="1474"/>
      <c r="E35" s="633">
        <v>-7952.1360324075504</v>
      </c>
      <c r="F35" s="390">
        <v>-14690.037312490898</v>
      </c>
      <c r="G35" s="390">
        <v>-13825.8798689794</v>
      </c>
      <c r="H35" s="390">
        <v>-12873.3762756083</v>
      </c>
      <c r="I35" s="390">
        <v>-12603.1447271299</v>
      </c>
      <c r="J35" s="390">
        <v>-11864.4620190305</v>
      </c>
    </row>
    <row r="36" spans="1:10" s="29" customFormat="1" ht="12" customHeight="1">
      <c r="A36" s="404" t="s">
        <v>552</v>
      </c>
      <c r="B36" s="616"/>
      <c r="C36" s="616"/>
      <c r="D36" s="616"/>
      <c r="E36" s="1459">
        <v>-333.05025065674999</v>
      </c>
      <c r="F36" s="1460">
        <v>-765.16273213624856</v>
      </c>
      <c r="G36" s="1460">
        <v>-640.28786255154944</v>
      </c>
      <c r="H36" s="1460">
        <v>-540.43951817975585</v>
      </c>
      <c r="I36" s="1460">
        <v>-592.54925637430244</v>
      </c>
      <c r="J36" s="1460">
        <v>-659.87493162821602</v>
      </c>
    </row>
    <row r="37" spans="1:10" s="29" customFormat="1" ht="12" customHeight="1">
      <c r="A37" s="392" t="s">
        <v>553</v>
      </c>
      <c r="B37" s="611"/>
      <c r="C37" s="611"/>
      <c r="D37" s="611"/>
      <c r="E37" s="602">
        <v>-2553.9047916241084</v>
      </c>
      <c r="F37" s="393">
        <v>-4366.4172293224019</v>
      </c>
      <c r="G37" s="393">
        <v>-3923.2310341576381</v>
      </c>
      <c r="H37" s="393">
        <v>-3806.5564283764079</v>
      </c>
      <c r="I37" s="393">
        <v>-3886.3427501450601</v>
      </c>
      <c r="J37" s="393">
        <v>-3775.1046292835736</v>
      </c>
    </row>
    <row r="38" spans="1:10" s="29" customFormat="1" ht="12" customHeight="1">
      <c r="A38" s="392" t="s">
        <v>554</v>
      </c>
      <c r="B38" s="611"/>
      <c r="C38" s="611"/>
      <c r="D38" s="611"/>
      <c r="E38" s="602">
        <v>-61.416459903637005</v>
      </c>
      <c r="F38" s="393">
        <v>-153.710415153611</v>
      </c>
      <c r="G38" s="393">
        <v>-131.73912113779849</v>
      </c>
      <c r="H38" s="393">
        <v>-147.737122160783</v>
      </c>
      <c r="I38" s="393">
        <v>-151.332645785892</v>
      </c>
      <c r="J38" s="393">
        <v>-172.56404076171998</v>
      </c>
    </row>
    <row r="39" spans="1:10" s="29" customFormat="1" ht="12" customHeight="1">
      <c r="A39" s="392" t="s">
        <v>555</v>
      </c>
      <c r="B39" s="611"/>
      <c r="C39" s="611"/>
      <c r="D39" s="611"/>
      <c r="E39" s="602">
        <v>-11.786941971244</v>
      </c>
      <c r="F39" s="393">
        <v>-27.725489496376998</v>
      </c>
      <c r="G39" s="393">
        <v>-40.474082589388999</v>
      </c>
      <c r="H39" s="393">
        <v>-29.380982174821998</v>
      </c>
      <c r="I39" s="393">
        <v>-29.728668197954001</v>
      </c>
      <c r="J39" s="393">
        <v>-42.802969562771096</v>
      </c>
    </row>
    <row r="40" spans="1:10" s="29" customFormat="1" ht="12" customHeight="1">
      <c r="A40" s="392" t="s">
        <v>556</v>
      </c>
      <c r="B40" s="611"/>
      <c r="C40" s="611"/>
      <c r="D40" s="611"/>
      <c r="E40" s="602">
        <v>-471.26904698814099</v>
      </c>
      <c r="F40" s="393">
        <v>-840.64883165467597</v>
      </c>
      <c r="G40" s="393">
        <v>-674.75135226640202</v>
      </c>
      <c r="H40" s="393">
        <v>-692.75167838218101</v>
      </c>
      <c r="I40" s="393">
        <v>-821.18585639890102</v>
      </c>
      <c r="J40" s="393">
        <v>-749.03046779531996</v>
      </c>
    </row>
    <row r="41" spans="1:10" s="29" customFormat="1" ht="12" customHeight="1">
      <c r="A41" s="392" t="s">
        <v>557</v>
      </c>
      <c r="B41" s="611"/>
      <c r="C41" s="611"/>
      <c r="D41" s="611"/>
      <c r="E41" s="602">
        <v>-104.34164967816901</v>
      </c>
      <c r="F41" s="393">
        <v>-183.64913019580899</v>
      </c>
      <c r="G41" s="393">
        <v>-55.038039335682001</v>
      </c>
      <c r="H41" s="393">
        <v>-72.870327331062001</v>
      </c>
      <c r="I41" s="393">
        <v>-265.80772087252598</v>
      </c>
      <c r="J41" s="393">
        <v>-261.02311951602502</v>
      </c>
    </row>
    <row r="42" spans="1:10" s="29" customFormat="1" ht="12" customHeight="1">
      <c r="A42" s="392" t="s">
        <v>558</v>
      </c>
      <c r="B42" s="611"/>
      <c r="C42" s="611"/>
      <c r="D42" s="611"/>
      <c r="E42" s="602">
        <v>-2.7879999999999999E-2</v>
      </c>
      <c r="F42" s="393">
        <v>-6.4140000000000003E-2</v>
      </c>
      <c r="G42" s="393">
        <v>-8.9300000000000004E-3</v>
      </c>
      <c r="H42" s="393">
        <v>-116.5775</v>
      </c>
      <c r="I42" s="393">
        <v>-170.89545999999999</v>
      </c>
      <c r="J42" s="393">
        <v>-178.81945000000002</v>
      </c>
    </row>
    <row r="43" spans="1:10" s="29" customFormat="1" ht="12" customHeight="1">
      <c r="A43" s="392" t="s">
        <v>559</v>
      </c>
      <c r="B43" s="611"/>
      <c r="C43" s="611"/>
      <c r="D43" s="611"/>
      <c r="E43" s="602">
        <v>-33.868952354746</v>
      </c>
      <c r="F43" s="393">
        <v>-73.980306411797997</v>
      </c>
      <c r="G43" s="393">
        <v>-53.132283236700999</v>
      </c>
      <c r="H43" s="393">
        <v>-41.525833188779998</v>
      </c>
      <c r="I43" s="393">
        <v>-61.038336221363004</v>
      </c>
      <c r="J43" s="393">
        <v>-66.350465052653206</v>
      </c>
    </row>
    <row r="44" spans="1:10" s="29" customFormat="1" ht="12" customHeight="1">
      <c r="A44" s="392" t="s">
        <v>560</v>
      </c>
      <c r="B44" s="611"/>
      <c r="C44" s="611"/>
      <c r="D44" s="611"/>
      <c r="E44" s="602">
        <v>-232.82534986505692</v>
      </c>
      <c r="F44" s="393">
        <v>-426.57194180817788</v>
      </c>
      <c r="G44" s="393">
        <v>-408.958465715187</v>
      </c>
      <c r="H44" s="393">
        <v>-415.1144042747909</v>
      </c>
      <c r="I44" s="393">
        <v>-429.48530464447697</v>
      </c>
      <c r="J44" s="393">
        <v>-1096.0445437662981</v>
      </c>
    </row>
    <row r="45" spans="1:10" s="29" customFormat="1" ht="18" customHeight="1">
      <c r="A45" s="459" t="s">
        <v>561</v>
      </c>
      <c r="B45" s="57"/>
      <c r="C45" s="57"/>
      <c r="D45" s="57"/>
      <c r="E45" s="638">
        <v>-16.765416197861999</v>
      </c>
      <c r="F45" s="639">
        <v>-31.615915113642</v>
      </c>
      <c r="G45" s="639">
        <v>-59.200449898861002</v>
      </c>
      <c r="H45" s="639">
        <v>-58.622231661755997</v>
      </c>
      <c r="I45" s="639">
        <v>-68.692037796478004</v>
      </c>
      <c r="J45" s="639">
        <v>-71.224133009954002</v>
      </c>
    </row>
    <row r="46" spans="1:10" s="29" customFormat="1" ht="12" customHeight="1">
      <c r="A46" s="687" t="s">
        <v>567</v>
      </c>
      <c r="B46" s="613"/>
      <c r="C46" s="613"/>
      <c r="D46" s="613"/>
      <c r="E46" s="617">
        <v>-373.19017257947058</v>
      </c>
      <c r="F46" s="403">
        <v>-778.11671645361503</v>
      </c>
      <c r="G46" s="403">
        <v>-858.34484747010185</v>
      </c>
      <c r="H46" s="403">
        <v>-1285.9284758627628</v>
      </c>
      <c r="I46" s="403">
        <v>-994.54538979417703</v>
      </c>
      <c r="J46" s="403">
        <v>-716.10019557876012</v>
      </c>
    </row>
    <row r="47" spans="1:10" s="29" customFormat="1" ht="12" customHeight="1">
      <c r="A47" s="1430" t="s">
        <v>563</v>
      </c>
      <c r="B47" s="1474"/>
      <c r="C47" s="1474"/>
      <c r="D47" s="1474"/>
      <c r="E47" s="633">
        <v>-4191.1559168256199</v>
      </c>
      <c r="F47" s="390">
        <v>-7647.6476948468598</v>
      </c>
      <c r="G47" s="390">
        <v>-6845.1664683593099</v>
      </c>
      <c r="H47" s="390">
        <v>-7207.5045015931</v>
      </c>
      <c r="I47" s="390">
        <v>-7471.6034262311305</v>
      </c>
      <c r="J47" s="390">
        <v>-7788.9389459552904</v>
      </c>
    </row>
    <row r="48" spans="1:10" s="29" customFormat="1" ht="12" customHeight="1">
      <c r="A48" s="404" t="s">
        <v>568</v>
      </c>
      <c r="B48" s="693"/>
      <c r="C48" s="693"/>
      <c r="D48" s="693"/>
      <c r="E48" s="694">
        <v>0</v>
      </c>
      <c r="F48" s="401">
        <v>-2.2930000000000001</v>
      </c>
      <c r="G48" s="401">
        <v>-6.6609999999999996</v>
      </c>
      <c r="H48" s="401">
        <v>-9.7870000000000008</v>
      </c>
      <c r="I48" s="401">
        <v>0</v>
      </c>
      <c r="J48" s="401">
        <v>-2.4346665200027901E-4</v>
      </c>
    </row>
    <row r="49" spans="1:12" s="29" customFormat="1" ht="12" customHeight="1">
      <c r="A49" s="688" t="s">
        <v>257</v>
      </c>
      <c r="B49" s="613"/>
      <c r="C49" s="613"/>
      <c r="D49" s="613"/>
      <c r="E49" s="602">
        <v>-1916.04602866351</v>
      </c>
      <c r="F49" s="393">
        <v>-3462.8449331036095</v>
      </c>
      <c r="G49" s="393">
        <v>-3356.4984236923801</v>
      </c>
      <c r="H49" s="393">
        <v>-3310.4189637333102</v>
      </c>
      <c r="I49" s="393">
        <v>-3057.9684648584202</v>
      </c>
      <c r="J49" s="393">
        <v>-2403.8208930102546</v>
      </c>
    </row>
    <row r="50" spans="1:12" s="29" customFormat="1" ht="12" customHeight="1">
      <c r="A50" s="1475" t="s">
        <v>565</v>
      </c>
      <c r="B50" s="1476"/>
      <c r="C50" s="1476"/>
      <c r="D50" s="1476"/>
      <c r="E50" s="695">
        <v>-1916.04602866351</v>
      </c>
      <c r="F50" s="690">
        <v>-3465.1379331036096</v>
      </c>
      <c r="G50" s="690">
        <v>-3363.1594236923802</v>
      </c>
      <c r="H50" s="690">
        <v>-3320.20596373331</v>
      </c>
      <c r="I50" s="690">
        <v>-3057.9684648584202</v>
      </c>
      <c r="J50" s="690">
        <v>-2403.8208930104979</v>
      </c>
    </row>
    <row r="51" spans="1:12" s="29" customFormat="1" ht="12" customHeight="1">
      <c r="A51" s="1454" t="s">
        <v>258</v>
      </c>
      <c r="B51" s="1461"/>
      <c r="C51" s="1461"/>
      <c r="D51" s="1461"/>
      <c r="E51" s="606">
        <v>-14059.337977896699</v>
      </c>
      <c r="F51" s="405">
        <v>-25802.822940441401</v>
      </c>
      <c r="G51" s="405">
        <v>-24034.205761031099</v>
      </c>
      <c r="H51" s="405">
        <v>-23401.086740934701</v>
      </c>
      <c r="I51" s="405">
        <v>-23132.7166182195</v>
      </c>
      <c r="J51" s="405">
        <v>-22057.222101462899</v>
      </c>
    </row>
    <row r="52" spans="1:12" s="23" customFormat="1" ht="7.5" customHeight="1">
      <c r="A52" s="444"/>
      <c r="B52" s="444"/>
      <c r="C52" s="444"/>
      <c r="D52" s="444"/>
      <c r="E52" s="444"/>
      <c r="F52" s="444"/>
      <c r="G52" s="444"/>
      <c r="H52" s="444"/>
      <c r="I52" s="444"/>
      <c r="J52" s="444"/>
    </row>
    <row r="53" spans="1:12" s="61" customFormat="1" ht="9" customHeight="1">
      <c r="A53" s="1807" t="s">
        <v>209</v>
      </c>
      <c r="B53" s="1807"/>
      <c r="C53" s="1807"/>
      <c r="D53" s="1807"/>
      <c r="E53" s="1807"/>
      <c r="F53" s="1807"/>
      <c r="G53" s="1807"/>
      <c r="H53" s="1807"/>
      <c r="I53" s="1807"/>
      <c r="J53" s="1807"/>
      <c r="K53" s="696" t="s">
        <v>209</v>
      </c>
    </row>
    <row r="54" spans="1:12" s="61" customFormat="1" ht="10.5" customHeight="1">
      <c r="A54" s="697"/>
      <c r="B54" s="697"/>
      <c r="C54" s="697"/>
      <c r="D54" s="697"/>
      <c r="E54" s="697"/>
      <c r="F54" s="697"/>
      <c r="G54" s="697"/>
      <c r="H54" s="697"/>
      <c r="I54" s="697"/>
      <c r="J54" s="697"/>
      <c r="K54" s="291" t="s">
        <v>209</v>
      </c>
      <c r="L54" s="291" t="s">
        <v>209</v>
      </c>
    </row>
    <row r="55" spans="1:12" s="23" customFormat="1" ht="22.5" customHeight="1">
      <c r="A55" s="197"/>
      <c r="B55" s="408"/>
      <c r="C55" s="408"/>
      <c r="D55" s="408"/>
      <c r="E55" s="408"/>
      <c r="F55" s="408"/>
      <c r="G55" s="408"/>
      <c r="H55" s="408"/>
      <c r="I55" s="408"/>
      <c r="J55" s="408"/>
    </row>
    <row r="56" spans="1:12" s="24" customFormat="1" ht="18.75" customHeight="1">
      <c r="A56" s="409" t="s">
        <v>569</v>
      </c>
      <c r="B56" s="409"/>
      <c r="C56" s="409"/>
      <c r="D56" s="409"/>
      <c r="E56" s="409"/>
      <c r="F56" s="409"/>
      <c r="G56" s="409"/>
      <c r="H56" s="409"/>
      <c r="I56" s="409"/>
      <c r="J56" s="409"/>
    </row>
    <row r="57" spans="1:12" s="27" customFormat="1" ht="12" customHeight="1">
      <c r="A57" s="447"/>
      <c r="B57" s="447"/>
      <c r="C57" s="447"/>
      <c r="D57" s="447"/>
      <c r="E57" s="447"/>
      <c r="F57" s="447"/>
      <c r="G57" s="447"/>
      <c r="H57" s="447"/>
      <c r="I57" s="447"/>
      <c r="J57" s="447"/>
    </row>
    <row r="58" spans="1:12" s="29" customFormat="1" ht="11.25" customHeight="1">
      <c r="A58" s="267"/>
      <c r="B58" s="1477" t="s">
        <v>295</v>
      </c>
      <c r="C58" s="1478" t="s">
        <v>296</v>
      </c>
      <c r="D58" s="1478" t="s">
        <v>297</v>
      </c>
      <c r="E58" s="1478" t="s">
        <v>298</v>
      </c>
      <c r="F58" s="1478" t="s">
        <v>295</v>
      </c>
      <c r="G58" s="1478" t="s">
        <v>296</v>
      </c>
      <c r="H58" s="1478" t="s">
        <v>297</v>
      </c>
      <c r="I58" s="1478" t="s">
        <v>298</v>
      </c>
      <c r="J58" s="1478" t="s">
        <v>295</v>
      </c>
    </row>
    <row r="59" spans="1:12" s="29" customFormat="1" ht="12" customHeight="1">
      <c r="A59" s="218" t="s">
        <v>570</v>
      </c>
      <c r="B59" s="698" t="s">
        <v>300</v>
      </c>
      <c r="C59" s="699" t="s">
        <v>300</v>
      </c>
      <c r="D59" s="699" t="s">
        <v>270</v>
      </c>
      <c r="E59" s="699" t="s">
        <v>270</v>
      </c>
      <c r="F59" s="699" t="s">
        <v>270</v>
      </c>
      <c r="G59" s="699" t="s">
        <v>270</v>
      </c>
      <c r="H59" s="699" t="s">
        <v>271</v>
      </c>
      <c r="I59" s="699" t="s">
        <v>271</v>
      </c>
      <c r="J59" s="699" t="s">
        <v>271</v>
      </c>
    </row>
    <row r="60" spans="1:12" s="59" customFormat="1" ht="12" customHeight="1">
      <c r="A60" s="1679" t="s">
        <v>571</v>
      </c>
      <c r="B60" s="681">
        <v>10434</v>
      </c>
      <c r="C60" s="405">
        <v>10299</v>
      </c>
      <c r="D60" s="405">
        <v>10351</v>
      </c>
      <c r="E60" s="405">
        <v>10240.848595454545</v>
      </c>
      <c r="F60" s="405">
        <v>10072.166638095239</v>
      </c>
      <c r="G60" s="405">
        <v>9851</v>
      </c>
      <c r="H60" s="405">
        <v>9410.0585999999985</v>
      </c>
      <c r="I60" s="405">
        <v>9260.3100818181811</v>
      </c>
      <c r="J60" s="405">
        <v>9151.0227227272717</v>
      </c>
    </row>
    <row r="61" spans="1:12" s="60" customFormat="1" ht="10.5" customHeight="1">
      <c r="A61" s="292"/>
      <c r="B61" s="700"/>
      <c r="C61" s="293"/>
      <c r="D61" s="294"/>
      <c r="E61" s="294"/>
      <c r="F61" s="294"/>
      <c r="G61" s="294"/>
      <c r="H61" s="294"/>
      <c r="I61" s="294"/>
      <c r="J61" s="294"/>
    </row>
    <row r="62" spans="1:12" s="60" customFormat="1" ht="10.5" customHeight="1">
      <c r="A62" s="295" t="s">
        <v>572</v>
      </c>
      <c r="B62" s="1479"/>
      <c r="C62" s="294"/>
      <c r="D62" s="294"/>
      <c r="E62" s="294"/>
      <c r="F62" s="294"/>
      <c r="G62" s="294"/>
      <c r="H62" s="294"/>
      <c r="I62" s="294"/>
      <c r="J62" s="294"/>
    </row>
    <row r="63" spans="1:12" s="60" customFormat="1" ht="10.5" customHeight="1">
      <c r="A63" s="296" t="s">
        <v>573</v>
      </c>
      <c r="B63" s="297">
        <v>3121.7399999999889</v>
      </c>
      <c r="C63" s="294"/>
      <c r="D63" s="294"/>
      <c r="E63" s="294"/>
      <c r="F63" s="294"/>
      <c r="G63" s="294"/>
      <c r="H63" s="294"/>
      <c r="I63" s="294"/>
      <c r="J63" s="294"/>
    </row>
    <row r="64" spans="1:12" s="60" customFormat="1" ht="10.5" customHeight="1">
      <c r="A64" s="296" t="s">
        <v>574</v>
      </c>
      <c r="B64" s="297">
        <v>2216.9600000000009</v>
      </c>
      <c r="C64" s="294"/>
      <c r="D64" s="294"/>
      <c r="E64" s="294"/>
      <c r="F64" s="294"/>
      <c r="G64" s="294"/>
      <c r="H64" s="294"/>
      <c r="I64" s="294"/>
      <c r="J64" s="294"/>
    </row>
    <row r="65" spans="1:10" s="60" customFormat="1" ht="10.5" customHeight="1">
      <c r="A65" s="296" t="s">
        <v>575</v>
      </c>
      <c r="B65" s="297">
        <v>1858.950000000001</v>
      </c>
      <c r="C65" s="294"/>
      <c r="D65" s="294"/>
      <c r="E65" s="294"/>
      <c r="F65" s="294"/>
      <c r="G65" s="294"/>
      <c r="H65" s="294"/>
      <c r="I65" s="294"/>
      <c r="J65" s="294"/>
    </row>
    <row r="66" spans="1:10" s="60" customFormat="1" ht="10.5" customHeight="1">
      <c r="A66" s="296" t="s">
        <v>576</v>
      </c>
      <c r="B66" s="297">
        <v>820.35</v>
      </c>
      <c r="C66" s="294"/>
      <c r="D66" s="294"/>
      <c r="E66" s="294"/>
      <c r="F66" s="294"/>
      <c r="G66" s="294"/>
      <c r="H66" s="294"/>
      <c r="I66" s="294"/>
      <c r="J66" s="294"/>
    </row>
    <row r="67" spans="1:10" s="60" customFormat="1" ht="10.5" customHeight="1">
      <c r="A67" s="296" t="s">
        <v>577</v>
      </c>
      <c r="B67" s="297">
        <v>832.53000000000054</v>
      </c>
      <c r="C67" s="294"/>
      <c r="D67" s="294"/>
      <c r="E67" s="294"/>
      <c r="F67" s="294"/>
      <c r="G67" s="294"/>
      <c r="H67" s="294"/>
      <c r="I67" s="294"/>
      <c r="J67" s="294"/>
    </row>
    <row r="68" spans="1:10" s="60" customFormat="1" ht="10.5" customHeight="1">
      <c r="A68" s="296" t="s">
        <v>578</v>
      </c>
      <c r="B68" s="297">
        <v>638.37</v>
      </c>
      <c r="C68" s="294"/>
      <c r="D68" s="294"/>
      <c r="E68" s="294"/>
      <c r="F68" s="294"/>
      <c r="G68" s="294"/>
      <c r="H68" s="294"/>
      <c r="I68" s="294"/>
      <c r="J68" s="294"/>
    </row>
    <row r="69" spans="1:10" s="60" customFormat="1" ht="10.5" customHeight="1">
      <c r="A69" s="296" t="s">
        <v>579</v>
      </c>
      <c r="B69" s="297">
        <v>398.65</v>
      </c>
      <c r="C69" s="294"/>
      <c r="D69" s="294"/>
      <c r="E69" s="294"/>
      <c r="F69" s="294"/>
      <c r="G69" s="294"/>
      <c r="H69" s="294"/>
      <c r="I69" s="294"/>
      <c r="J69" s="294"/>
    </row>
    <row r="70" spans="1:10" s="60" customFormat="1" ht="10.5" customHeight="1">
      <c r="A70" s="296" t="s">
        <v>580</v>
      </c>
      <c r="B70" s="297">
        <v>147.61000000000001</v>
      </c>
      <c r="C70" s="294"/>
      <c r="D70" s="294"/>
      <c r="E70" s="294"/>
      <c r="F70" s="294"/>
      <c r="G70" s="294"/>
      <c r="H70" s="294"/>
      <c r="I70" s="294"/>
      <c r="J70" s="294"/>
    </row>
    <row r="71" spans="1:10" s="60" customFormat="1" ht="10.5" customHeight="1">
      <c r="A71" s="296" t="s">
        <v>581</v>
      </c>
      <c r="B71" s="297">
        <v>156.47000000000003</v>
      </c>
      <c r="C71" s="294"/>
      <c r="D71" s="294"/>
      <c r="E71" s="294"/>
      <c r="F71" s="294"/>
      <c r="G71" s="294"/>
      <c r="H71" s="294"/>
      <c r="I71" s="294"/>
      <c r="J71" s="294"/>
    </row>
    <row r="72" spans="1:10" s="60" customFormat="1" ht="10.5" customHeight="1">
      <c r="A72" s="298" t="s">
        <v>582</v>
      </c>
      <c r="B72" s="299">
        <v>242.20000000000005</v>
      </c>
      <c r="C72" s="294"/>
      <c r="D72" s="294"/>
      <c r="E72" s="294"/>
      <c r="F72" s="294"/>
      <c r="G72" s="294"/>
      <c r="H72" s="294"/>
      <c r="I72" s="294"/>
      <c r="J72" s="294"/>
    </row>
    <row r="73" spans="1:10" s="23" customFormat="1" ht="22.5" customHeight="1">
      <c r="A73" s="300"/>
      <c r="B73" s="300"/>
      <c r="C73" s="300"/>
      <c r="D73" s="300"/>
      <c r="E73" s="300"/>
      <c r="F73" s="300"/>
      <c r="G73" s="300"/>
      <c r="H73" s="300"/>
      <c r="I73" s="300"/>
      <c r="J73" s="300"/>
    </row>
    <row r="74" spans="1:10" s="24" customFormat="1" ht="18.75" customHeight="1">
      <c r="A74" s="409" t="s">
        <v>583</v>
      </c>
      <c r="B74" s="385"/>
      <c r="C74" s="385"/>
      <c r="D74" s="385"/>
      <c r="E74" s="385"/>
      <c r="F74" s="385"/>
      <c r="G74" s="385"/>
      <c r="H74" s="385"/>
      <c r="I74" s="385"/>
      <c r="J74" s="385"/>
    </row>
    <row r="75" spans="1:10" s="27" customFormat="1" ht="12" customHeight="1">
      <c r="A75" s="447"/>
      <c r="B75" s="447"/>
      <c r="C75" s="447"/>
      <c r="D75" s="447"/>
      <c r="E75" s="447"/>
      <c r="F75" s="447"/>
      <c r="G75" s="447"/>
      <c r="H75" s="447"/>
      <c r="I75" s="447"/>
      <c r="J75" s="447"/>
    </row>
    <row r="76" spans="1:10" s="29" customFormat="1" ht="13.5" customHeight="1">
      <c r="A76" s="218" t="s">
        <v>213</v>
      </c>
      <c r="B76" s="387" t="s">
        <v>214</v>
      </c>
      <c r="C76" s="388" t="s">
        <v>215</v>
      </c>
      <c r="D76" s="388" t="s">
        <v>216</v>
      </c>
      <c r="E76" s="388" t="s">
        <v>217</v>
      </c>
      <c r="F76" s="388" t="s">
        <v>218</v>
      </c>
      <c r="G76" s="388" t="s">
        <v>219</v>
      </c>
      <c r="H76" s="388" t="s">
        <v>220</v>
      </c>
      <c r="I76" s="388" t="s">
        <v>221</v>
      </c>
      <c r="J76" s="388" t="s">
        <v>222</v>
      </c>
    </row>
    <row r="77" spans="1:10" s="29" customFormat="1" ht="12" customHeight="1">
      <c r="A77" s="1480" t="s">
        <v>584</v>
      </c>
      <c r="B77" s="602">
        <v>-443.10669383733097</v>
      </c>
      <c r="C77" s="393">
        <v>-422</v>
      </c>
      <c r="D77" s="393">
        <v>-320.59515204617702</v>
      </c>
      <c r="E77" s="393">
        <v>-312.82227382374504</v>
      </c>
      <c r="F77" s="393">
        <v>-322.23793514359301</v>
      </c>
      <c r="G77" s="393">
        <v>-357.46520822060097</v>
      </c>
      <c r="H77" s="393">
        <v>-296</v>
      </c>
      <c r="I77" s="393">
        <v>-280.259346065697</v>
      </c>
      <c r="J77" s="393">
        <v>-189.058400790121</v>
      </c>
    </row>
    <row r="78" spans="1:10" s="29" customFormat="1" ht="12" customHeight="1">
      <c r="A78" s="392" t="s">
        <v>585</v>
      </c>
      <c r="B78" s="602">
        <v>-553.90640248507509</v>
      </c>
      <c r="C78" s="393">
        <v>-536</v>
      </c>
      <c r="D78" s="393">
        <v>-501.60196521504696</v>
      </c>
      <c r="E78" s="393">
        <v>-305.96249880219403</v>
      </c>
      <c r="F78" s="393">
        <v>-522.40255741714304</v>
      </c>
      <c r="G78" s="393">
        <v>-492.21102756520901</v>
      </c>
      <c r="H78" s="393">
        <v>-549</v>
      </c>
      <c r="I78" s="393">
        <v>-535.02103645747707</v>
      </c>
      <c r="J78" s="393">
        <v>-648.95446996480791</v>
      </c>
    </row>
    <row r="79" spans="1:10" s="29" customFormat="1" ht="12" customHeight="1">
      <c r="A79" s="392" t="s">
        <v>586</v>
      </c>
      <c r="B79" s="602">
        <v>8.1321499999999993</v>
      </c>
      <c r="C79" s="393">
        <v>8</v>
      </c>
      <c r="D79" s="393">
        <v>8.2584599999999995</v>
      </c>
      <c r="E79" s="393">
        <v>8.2584499999999998</v>
      </c>
      <c r="F79" s="393">
        <v>8.2584599999999995</v>
      </c>
      <c r="G79" s="393">
        <v>8.2584499999999998</v>
      </c>
      <c r="H79" s="393">
        <v>8</v>
      </c>
      <c r="I79" s="393">
        <v>7.9768699999999999</v>
      </c>
      <c r="J79" s="393">
        <v>7.9768699999999999</v>
      </c>
    </row>
    <row r="80" spans="1:10" s="29" customFormat="1" ht="12" customHeight="1">
      <c r="A80" s="392" t="s">
        <v>587</v>
      </c>
      <c r="B80" s="602">
        <v>-327.5753617167</v>
      </c>
      <c r="C80" s="393">
        <v>-288</v>
      </c>
      <c r="D80" s="393">
        <v>-345.97166209862803</v>
      </c>
      <c r="E80" s="393">
        <v>-469.34537209362708</v>
      </c>
      <c r="F80" s="393">
        <v>-242.17648367571098</v>
      </c>
      <c r="G80" s="393">
        <v>-206.65891322072696</v>
      </c>
      <c r="H80" s="393">
        <v>-130</v>
      </c>
      <c r="I80" s="393">
        <v>-116.65645510120099</v>
      </c>
      <c r="J80" s="393">
        <v>-214.31063302689401</v>
      </c>
    </row>
    <row r="81" spans="1:10" s="29" customFormat="1" ht="12" customHeight="1">
      <c r="A81" s="1430" t="s">
        <v>94</v>
      </c>
      <c r="B81" s="633">
        <v>-1316.456308039106</v>
      </c>
      <c r="C81" s="390">
        <v>-1237</v>
      </c>
      <c r="D81" s="390">
        <v>-1159.9103193598523</v>
      </c>
      <c r="E81" s="390">
        <v>-1079.871694719566</v>
      </c>
      <c r="F81" s="390">
        <v>-1078.5585162364471</v>
      </c>
      <c r="G81" s="390">
        <v>-1048.076699006537</v>
      </c>
      <c r="H81" s="390">
        <v>-968</v>
      </c>
      <c r="I81" s="390">
        <v>-923.95996762437505</v>
      </c>
      <c r="J81" s="390">
        <v>-1044.3466337818229</v>
      </c>
    </row>
    <row r="82" spans="1:10" s="29" customFormat="1" ht="12" customHeight="1">
      <c r="A82" s="392" t="s">
        <v>588</v>
      </c>
      <c r="B82" s="602">
        <v>-117.87502147868301</v>
      </c>
      <c r="C82" s="393">
        <v>-123</v>
      </c>
      <c r="D82" s="393">
        <v>-134.44375186747101</v>
      </c>
      <c r="E82" s="393">
        <v>-146.22161054148998</v>
      </c>
      <c r="F82" s="393">
        <v>-137.261101285731</v>
      </c>
      <c r="G82" s="393">
        <v>-129.281114413605</v>
      </c>
      <c r="H82" s="393">
        <v>-140</v>
      </c>
      <c r="I82" s="393">
        <v>-135.228942140459</v>
      </c>
      <c r="J82" s="393">
        <v>-156.23741635989299</v>
      </c>
    </row>
    <row r="83" spans="1:10" s="29" customFormat="1" ht="12" customHeight="1">
      <c r="A83" s="392" t="s">
        <v>589</v>
      </c>
      <c r="B83" s="602">
        <v>1.478874</v>
      </c>
      <c r="C83" s="393">
        <v>-1</v>
      </c>
      <c r="D83" s="393">
        <v>-11.89659</v>
      </c>
      <c r="E83" s="393">
        <v>1.3556010000000001</v>
      </c>
      <c r="F83" s="393">
        <v>2.7756019999999997</v>
      </c>
      <c r="G83" s="393">
        <v>0</v>
      </c>
      <c r="H83" s="393" t="s">
        <v>590</v>
      </c>
      <c r="I83" s="393">
        <v>2.2000000000000002</v>
      </c>
      <c r="J83" s="393">
        <v>-2.37852</v>
      </c>
    </row>
    <row r="84" spans="1:10" s="29" customFormat="1" ht="12" customHeight="1">
      <c r="A84" s="1430" t="s">
        <v>591</v>
      </c>
      <c r="B84" s="633">
        <v>-116.39614747868301</v>
      </c>
      <c r="C84" s="390">
        <v>-124</v>
      </c>
      <c r="D84" s="390">
        <v>-146.34034186747101</v>
      </c>
      <c r="E84" s="390">
        <v>-144.86600954149</v>
      </c>
      <c r="F84" s="390">
        <v>-134.48549928573101</v>
      </c>
      <c r="G84" s="390">
        <v>-129.281114413605</v>
      </c>
      <c r="H84" s="390">
        <v>-140</v>
      </c>
      <c r="I84" s="390">
        <v>-133.02894214045901</v>
      </c>
      <c r="J84" s="390">
        <v>-158.61593635989297</v>
      </c>
    </row>
    <row r="85" spans="1:10" s="43" customFormat="1" ht="12" customHeight="1">
      <c r="A85" s="1454" t="s">
        <v>592</v>
      </c>
      <c r="B85" s="701">
        <v>-1432.8524555177889</v>
      </c>
      <c r="C85" s="702">
        <v>-1361</v>
      </c>
      <c r="D85" s="702">
        <v>-1306.250661227323</v>
      </c>
      <c r="E85" s="702">
        <v>-1224.7377042610563</v>
      </c>
      <c r="F85" s="702">
        <v>-1213.0440155221781</v>
      </c>
      <c r="G85" s="702">
        <v>-1177.3578134201421</v>
      </c>
      <c r="H85" s="702">
        <v>-1108</v>
      </c>
      <c r="I85" s="702">
        <v>-1056.988909764834</v>
      </c>
      <c r="J85" s="702">
        <v>-1202.962570141716</v>
      </c>
    </row>
    <row r="86" spans="1:10" s="45" customFormat="1" ht="7.5" customHeight="1">
      <c r="A86" s="301"/>
      <c r="B86" s="302"/>
      <c r="C86" s="302"/>
      <c r="D86" s="302"/>
      <c r="E86" s="302"/>
      <c r="F86" s="302"/>
      <c r="G86" s="302"/>
      <c r="H86" s="302"/>
      <c r="I86" s="703"/>
      <c r="J86" s="703"/>
    </row>
    <row r="87" spans="1:10" s="29" customFormat="1" ht="12" customHeight="1">
      <c r="A87" s="1430" t="s">
        <v>593</v>
      </c>
      <c r="B87" s="633">
        <v>1492.8</v>
      </c>
      <c r="C87" s="390">
        <v>1458.2</v>
      </c>
      <c r="D87" s="390">
        <v>1379.7</v>
      </c>
      <c r="E87" s="390">
        <v>1172.9000000000001</v>
      </c>
      <c r="F87" s="390">
        <v>1262.972</v>
      </c>
      <c r="G87" s="390">
        <v>1222</v>
      </c>
      <c r="H87" s="390">
        <v>1206.241</v>
      </c>
      <c r="I87" s="390">
        <v>1164.7389989000001</v>
      </c>
      <c r="J87" s="390">
        <v>888.26816495600099</v>
      </c>
    </row>
    <row r="88" spans="1:10" s="45" customFormat="1" ht="7.5" customHeight="1">
      <c r="A88" s="301"/>
      <c r="B88" s="303"/>
      <c r="C88" s="303"/>
      <c r="D88" s="303"/>
      <c r="E88" s="303"/>
      <c r="F88" s="303"/>
      <c r="G88" s="303"/>
      <c r="H88" s="303"/>
      <c r="I88" s="303"/>
      <c r="J88" s="303"/>
    </row>
    <row r="89" spans="1:10" s="49" customFormat="1" ht="12" customHeight="1">
      <c r="A89" s="1814" t="s">
        <v>594</v>
      </c>
      <c r="B89" s="1814"/>
      <c r="C89" s="1814"/>
      <c r="D89" s="1814"/>
      <c r="E89" s="1814"/>
      <c r="F89" s="1814"/>
      <c r="G89" s="1814"/>
      <c r="H89" s="1814"/>
      <c r="I89" s="1814"/>
      <c r="J89" s="1814"/>
    </row>
    <row r="90" spans="1:10" s="53"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&amp;L&amp;"Arial,Normal"&amp;8FACTBOOK DNB - 2Q23&amp;R&amp;8CHAPTER 1 – DNB GROUP</oddHeader>
  </headerFooter>
  <rowBreaks count="1" manualBreakCount="1">
    <brk id="54" max="9" man="1"/>
  </rowBreaks>
  <drawing r:id="rId2"/>
  <legacyDrawing r:id="rId3"/>
  <controls>
    <mc:AlternateContent xmlns:mc="http://schemas.openxmlformats.org/markup-compatibility/2006">
      <mc:Choice Requires="x14">
        <control shapeId="194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94561"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SharedWithUsers xmlns="4e3470d1-1794-477f-9531-e667d23dbdcb">
      <UserInfo>
        <DisplayName>Haga, Bente</DisplayName>
        <AccountId>77</AccountId>
        <AccountType/>
      </UserInfo>
      <UserInfo>
        <DisplayName>Bjørkkjær, Gry Anette</DisplayName>
        <AccountId>34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CB5779816A04245AF9871C51BBCBCCF" ma:contentTypeVersion="15" ma:contentTypeDescription="Skapa ett nytt dokument." ma:contentTypeScope="" ma:versionID="17259af162bee3a7c7db61783dfaf1c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e1c6612121ce32f7534539037cd07c"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eringar"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20FCB9-A683-4226-9E24-11E988A4FD96}">
  <ds:schemaRefs>
    <ds:schemaRef ds:uri="http://schemas.microsoft.com/office/2006/metadata/properties"/>
    <ds:schemaRef ds:uri="http://purl.org/dc/dcmitype/"/>
    <ds:schemaRef ds:uri="http://purl.org/dc/terms/"/>
    <ds:schemaRef ds:uri="http://purl.org/dc/elements/1.1/"/>
    <ds:schemaRef ds:uri="31646d07-fb8c-42b5-b229-38dd15be0085"/>
    <ds:schemaRef ds:uri="http://schemas.microsoft.com/office/2006/documentManagement/types"/>
    <ds:schemaRef ds:uri="http://schemas.microsoft.com/office/infopath/2007/PartnerControls"/>
    <ds:schemaRef ds:uri="http://schemas.openxmlformats.org/package/2006/metadata/core-properties"/>
    <ds:schemaRef ds:uri="86a513d9-9f3b-4981-8f60-2f916567fe08"/>
    <ds:schemaRef ds:uri="http://www.w3.org/XML/1998/namespace"/>
  </ds:schemaRefs>
</ds:datastoreItem>
</file>

<file path=customXml/itemProps2.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3.xml><?xml version="1.0" encoding="utf-8"?>
<ds:datastoreItem xmlns:ds="http://schemas.openxmlformats.org/officeDocument/2006/customXml" ds:itemID="{BAABB40E-DB58-4D8C-A6BB-3C3C67A40C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33</vt:i4>
      </vt:variant>
      <vt:variant>
        <vt:lpstr>Navngitte områder</vt:lpstr>
      </vt:variant>
      <vt:variant>
        <vt:i4>26</vt:i4>
      </vt:variant>
    </vt:vector>
  </HeadingPairs>
  <TitlesOfParts>
    <vt:vector size="59" baseType="lpstr">
      <vt:lpstr>Front page</vt:lpstr>
      <vt:lpstr>Contact info</vt:lpstr>
      <vt:lpstr>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CHAPTER 4</vt:lpstr>
      <vt:lpstr>Sub_loans</vt:lpstr>
      <vt:lpstr>Footnotes</vt:lpstr>
      <vt:lpstr>Data_PC</vt:lpstr>
      <vt:lpstr>Data_CC</vt:lpstr>
      <vt:lpstr>'Asset Man.'!Utskriftsområde</vt:lpstr>
      <vt:lpstr>CC!Utskriftsområde</vt:lpstr>
      <vt:lpstr>Changes!Utskriftsområde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Footnotes!Utskriftsområde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lpstr>Sub_loans!Utskriftsområde</vt:lpstr>
      <vt:lpstr>Sub_loans!Utskriftstitler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Johansen, Anne - KØR</cp:lastModifiedBy>
  <cp:revision/>
  <cp:lastPrinted>2023-07-11T11:43:46Z</cp:lastPrinted>
  <dcterms:created xsi:type="dcterms:W3CDTF">2022-05-04T06:41:21Z</dcterms:created>
  <dcterms:modified xsi:type="dcterms:W3CDTF">2023-07-11T13:15:59Z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ies>
</file>