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dnbasa.sharepoint.com/sites/s3673/Delte dokumenter/Beretning_utsendelser etc/2025/2025 2Q/Til Publisering/"/>
    </mc:Choice>
  </mc:AlternateContent>
  <xr:revisionPtr revIDLastSave="1295" documentId="8_{D18877C6-0FCC-4227-9C28-F9A742A06638}" xr6:coauthVersionLast="47" xr6:coauthVersionMax="47" xr10:uidLastSave="{C26CC0FB-C396-4001-8146-3F4E20F8808B}"/>
  <bookViews>
    <workbookView xWindow="-105" yWindow="0" windowWidth="25995" windowHeight="20985" xr2:uid="{00000000-000D-0000-FFFF-FFFF00000000}"/>
  </bookViews>
  <sheets>
    <sheet name="Definitions DNB Group" sheetId="1" r:id="rId1"/>
    <sheet name="DNB Group" sheetId="2" r:id="rId2"/>
    <sheet name="Definitions DNB Boligkreditt" sheetId="5" r:id="rId3"/>
    <sheet name="DNB Boligkreditt" sheetId="11" r:id="rId4"/>
  </sheets>
  <externalReferences>
    <externalReference r:id="rId5"/>
    <externalReference r:id="rId6"/>
    <externalReference r:id="rId7"/>
    <externalReference r:id="rId8"/>
  </externalReferences>
  <definedNames>
    <definedName name="____a10" localSheetId="3" hidden="1">{#N/A,#N/A,TRUE,"0 Deckbl.";#N/A,#N/A,TRUE,"S 1 Komm";#N/A,#N/A,TRUE,"S 1a Komm";#N/A,#N/A,TRUE,"S 1b Komm";#N/A,#N/A,TRUE,"S  2 DBR";#N/A,#N/A,TRUE,"S  3 Sparten";#N/A,#N/A,TRUE,"S 4  Betr. K.";#N/A,#N/A,TRUE,"6 Bilanz";#N/A,#N/A,TRUE,"6a Bilanz ";#N/A,#N/A,TRUE,"6b Bilanz ";#N/A,#N/A,TRUE,"7 GS I";#N/A,#N/A,TRUE,"S 8 EQ-GuV"}</definedName>
    <definedName name="____a10" hidden="1">{#N/A,#N/A,TRUE,"0 Deckbl.";#N/A,#N/A,TRUE,"S 1 Komm";#N/A,#N/A,TRUE,"S 1a Komm";#N/A,#N/A,TRUE,"S 1b Komm";#N/A,#N/A,TRUE,"S  2 DBR";#N/A,#N/A,TRUE,"S  3 Sparten";#N/A,#N/A,TRUE,"S 4  Betr. K.";#N/A,#N/A,TRUE,"6 Bilanz";#N/A,#N/A,TRUE,"6a Bilanz ";#N/A,#N/A,TRUE,"6b Bilanz ";#N/A,#N/A,TRUE,"7 GS I";#N/A,#N/A,TRUE,"S 8 EQ-GuV"}</definedName>
    <definedName name="____a3" localSheetId="3" hidden="1">{#N/A,#N/A,TRUE,"0 Deckbl.";#N/A,#N/A,TRUE,"S 1 Komm";#N/A,#N/A,TRUE,"S 1a Komm";#N/A,#N/A,TRUE,"S 1b Komm";#N/A,#N/A,TRUE,"S  2 DBR";#N/A,#N/A,TRUE,"S  3 Sparten";#N/A,#N/A,TRUE,"S 4  Betr. K.";#N/A,#N/A,TRUE,"6 Bilanz";#N/A,#N/A,TRUE,"6a Bilanz ";#N/A,#N/A,TRUE,"6b Bilanz ";#N/A,#N/A,TRUE,"7 GS I";#N/A,#N/A,TRUE,"S 8 EQ-GuV"}</definedName>
    <definedName name="____a3" hidden="1">{#N/A,#N/A,TRUE,"0 Deckbl.";#N/A,#N/A,TRUE,"S 1 Komm";#N/A,#N/A,TRUE,"S 1a Komm";#N/A,#N/A,TRUE,"S 1b Komm";#N/A,#N/A,TRUE,"S  2 DBR";#N/A,#N/A,TRUE,"S  3 Sparten";#N/A,#N/A,TRUE,"S 4  Betr. K.";#N/A,#N/A,TRUE,"6 Bilanz";#N/A,#N/A,TRUE,"6a Bilanz ";#N/A,#N/A,TRUE,"6b Bilanz ";#N/A,#N/A,TRUE,"7 GS I";#N/A,#N/A,TRUE,"S 8 EQ-GuV"}</definedName>
    <definedName name="____a50" localSheetId="3" hidden="1">{#N/A,#N/A,TRUE,"0 Deckbl.";#N/A,#N/A,TRUE,"S 1 Komm";#N/A,#N/A,TRUE,"S 1a Komm";#N/A,#N/A,TRUE,"S 1b Komm";#N/A,#N/A,TRUE,"S  2 DBR";#N/A,#N/A,TRUE,"S  3 Sparten";#N/A,#N/A,TRUE,"S 4  Betr. K.";#N/A,#N/A,TRUE,"6 Bilanz";#N/A,#N/A,TRUE,"6a Bilanz ";#N/A,#N/A,TRUE,"6b Bilanz ";#N/A,#N/A,TRUE,"7 GS I";#N/A,#N/A,TRUE,"S 8 EQ-GuV"}</definedName>
    <definedName name="____a50" hidden="1">{#N/A,#N/A,TRUE,"0 Deckbl.";#N/A,#N/A,TRUE,"S 1 Komm";#N/A,#N/A,TRUE,"S 1a Komm";#N/A,#N/A,TRUE,"S 1b Komm";#N/A,#N/A,TRUE,"S  2 DBR";#N/A,#N/A,TRUE,"S  3 Sparten";#N/A,#N/A,TRUE,"S 4  Betr. K.";#N/A,#N/A,TRUE,"6 Bilanz";#N/A,#N/A,TRUE,"6a Bilanz ";#N/A,#N/A,TRUE,"6b Bilanz ";#N/A,#N/A,TRUE,"7 GS I";#N/A,#N/A,TRUE,"S 8 EQ-GuV"}</definedName>
    <definedName name="____SA1" localSheetId="3" hidden="1">{#N/A,#N/A,TRUE,"0 Deckbl.";#N/A,#N/A,TRUE,"S 1 Komm";#N/A,#N/A,TRUE,"S 1a Komm";#N/A,#N/A,TRUE,"S 1b Komm";#N/A,#N/A,TRUE,"S  2 DBR";#N/A,#N/A,TRUE,"S  3 Sparten";#N/A,#N/A,TRUE,"S 4  Betr. K.";#N/A,#N/A,TRUE,"6 Bilanz";#N/A,#N/A,TRUE,"6a Bilanz ";#N/A,#N/A,TRUE,"6b Bilanz ";#N/A,#N/A,TRUE,"7 GS I";#N/A,#N/A,TRUE,"S 8 EQ-GuV"}</definedName>
    <definedName name="____SA1" hidden="1">{#N/A,#N/A,TRUE,"0 Deckbl.";#N/A,#N/A,TRUE,"S 1 Komm";#N/A,#N/A,TRUE,"S 1a Komm";#N/A,#N/A,TRUE,"S 1b Komm";#N/A,#N/A,TRUE,"S  2 DBR";#N/A,#N/A,TRUE,"S  3 Sparten";#N/A,#N/A,TRUE,"S 4  Betr. K.";#N/A,#N/A,TRUE,"6 Bilanz";#N/A,#N/A,TRUE,"6a Bilanz ";#N/A,#N/A,TRUE,"6b Bilanz ";#N/A,#N/A,TRUE,"7 GS I";#N/A,#N/A,TRUE,"S 8 EQ-GuV"}</definedName>
    <definedName name="____ZZ2" localSheetId="3" hidden="1">{#N/A,#N/A,TRUE,"0 Deckbl.";#N/A,#N/A,TRUE,"S 1 Komm";#N/A,#N/A,TRUE,"S 1a Komm";#N/A,#N/A,TRUE,"S 1b Komm";#N/A,#N/A,TRUE,"S  2 DBR";#N/A,#N/A,TRUE,"S  3 Sparten";#N/A,#N/A,TRUE,"S 4  Betr. K.";#N/A,#N/A,TRUE,"6 Bilanz";#N/A,#N/A,TRUE,"6a Bilanz ";#N/A,#N/A,TRUE,"6b Bilanz ";#N/A,#N/A,TRUE,"7 GS I";#N/A,#N/A,TRUE,"S 8 EQ-GuV"}</definedName>
    <definedName name="____ZZ2" hidden="1">{#N/A,#N/A,TRUE,"0 Deckbl.";#N/A,#N/A,TRUE,"S 1 Komm";#N/A,#N/A,TRUE,"S 1a Komm";#N/A,#N/A,TRUE,"S 1b Komm";#N/A,#N/A,TRUE,"S  2 DBR";#N/A,#N/A,TRUE,"S  3 Sparten";#N/A,#N/A,TRUE,"S 4  Betr. K.";#N/A,#N/A,TRUE,"6 Bilanz";#N/A,#N/A,TRUE,"6a Bilanz ";#N/A,#N/A,TRUE,"6b Bilanz ";#N/A,#N/A,TRUE,"7 GS I";#N/A,#N/A,TRUE,"S 8 EQ-GuV"}</definedName>
    <definedName name="___a10" localSheetId="3" hidden="1">{#N/A,#N/A,TRUE,"0 Deckbl.";#N/A,#N/A,TRUE,"S 1 Komm";#N/A,#N/A,TRUE,"S 1a Komm";#N/A,#N/A,TRUE,"S 1b Komm";#N/A,#N/A,TRUE,"S  2 DBR";#N/A,#N/A,TRUE,"S  3 Sparten";#N/A,#N/A,TRUE,"S 4  Betr. K.";#N/A,#N/A,TRUE,"6 Bilanz";#N/A,#N/A,TRUE,"6a Bilanz ";#N/A,#N/A,TRUE,"6b Bilanz ";#N/A,#N/A,TRUE,"7 GS I";#N/A,#N/A,TRUE,"S 8 EQ-GuV"}</definedName>
    <definedName name="___a10" hidden="1">{#N/A,#N/A,TRUE,"0 Deckbl.";#N/A,#N/A,TRUE,"S 1 Komm";#N/A,#N/A,TRUE,"S 1a Komm";#N/A,#N/A,TRUE,"S 1b Komm";#N/A,#N/A,TRUE,"S  2 DBR";#N/A,#N/A,TRUE,"S  3 Sparten";#N/A,#N/A,TRUE,"S 4  Betr. K.";#N/A,#N/A,TRUE,"6 Bilanz";#N/A,#N/A,TRUE,"6a Bilanz ";#N/A,#N/A,TRUE,"6b Bilanz ";#N/A,#N/A,TRUE,"7 GS I";#N/A,#N/A,TRUE,"S 8 EQ-GuV"}</definedName>
    <definedName name="___a3" localSheetId="3" hidden="1">{#N/A,#N/A,TRUE,"0 Deckbl.";#N/A,#N/A,TRUE,"S 1 Komm";#N/A,#N/A,TRUE,"S 1a Komm";#N/A,#N/A,TRUE,"S 1b Komm";#N/A,#N/A,TRUE,"S  2 DBR";#N/A,#N/A,TRUE,"S  3 Sparten";#N/A,#N/A,TRUE,"S 4  Betr. K.";#N/A,#N/A,TRUE,"6 Bilanz";#N/A,#N/A,TRUE,"6a Bilanz ";#N/A,#N/A,TRUE,"6b Bilanz ";#N/A,#N/A,TRUE,"7 GS I";#N/A,#N/A,TRUE,"S 8 EQ-GuV"}</definedName>
    <definedName name="___a3" hidden="1">{#N/A,#N/A,TRUE,"0 Deckbl.";#N/A,#N/A,TRUE,"S 1 Komm";#N/A,#N/A,TRUE,"S 1a Komm";#N/A,#N/A,TRUE,"S 1b Komm";#N/A,#N/A,TRUE,"S  2 DBR";#N/A,#N/A,TRUE,"S  3 Sparten";#N/A,#N/A,TRUE,"S 4  Betr. K.";#N/A,#N/A,TRUE,"6 Bilanz";#N/A,#N/A,TRUE,"6a Bilanz ";#N/A,#N/A,TRUE,"6b Bilanz ";#N/A,#N/A,TRUE,"7 GS I";#N/A,#N/A,TRUE,"S 8 EQ-GuV"}</definedName>
    <definedName name="___a50" localSheetId="3" hidden="1">{#N/A,#N/A,TRUE,"0 Deckbl.";#N/A,#N/A,TRUE,"S 1 Komm";#N/A,#N/A,TRUE,"S 1a Komm";#N/A,#N/A,TRUE,"S 1b Komm";#N/A,#N/A,TRUE,"S  2 DBR";#N/A,#N/A,TRUE,"S  3 Sparten";#N/A,#N/A,TRUE,"S 4  Betr. K.";#N/A,#N/A,TRUE,"6 Bilanz";#N/A,#N/A,TRUE,"6a Bilanz ";#N/A,#N/A,TRUE,"6b Bilanz ";#N/A,#N/A,TRUE,"7 GS I";#N/A,#N/A,TRUE,"S 8 EQ-GuV"}</definedName>
    <definedName name="___a50" hidden="1">{#N/A,#N/A,TRUE,"0 Deckbl.";#N/A,#N/A,TRUE,"S 1 Komm";#N/A,#N/A,TRUE,"S 1a Komm";#N/A,#N/A,TRUE,"S 1b Komm";#N/A,#N/A,TRUE,"S  2 DBR";#N/A,#N/A,TRUE,"S  3 Sparten";#N/A,#N/A,TRUE,"S 4  Betr. K.";#N/A,#N/A,TRUE,"6 Bilanz";#N/A,#N/A,TRUE,"6a Bilanz ";#N/A,#N/A,TRUE,"6b Bilanz ";#N/A,#N/A,TRUE,"7 GS I";#N/A,#N/A,TRUE,"S 8 EQ-GuV"}</definedName>
    <definedName name="___SA1" localSheetId="3" hidden="1">{#N/A,#N/A,TRUE,"0 Deckbl.";#N/A,#N/A,TRUE,"S 1 Komm";#N/A,#N/A,TRUE,"S 1a Komm";#N/A,#N/A,TRUE,"S 1b Komm";#N/A,#N/A,TRUE,"S  2 DBR";#N/A,#N/A,TRUE,"S  3 Sparten";#N/A,#N/A,TRUE,"S 4  Betr. K.";#N/A,#N/A,TRUE,"6 Bilanz";#N/A,#N/A,TRUE,"6a Bilanz ";#N/A,#N/A,TRUE,"6b Bilanz ";#N/A,#N/A,TRUE,"7 GS I";#N/A,#N/A,TRUE,"S 8 EQ-GuV"}</definedName>
    <definedName name="___SA1" hidden="1">{#N/A,#N/A,TRUE,"0 Deckbl.";#N/A,#N/A,TRUE,"S 1 Komm";#N/A,#N/A,TRUE,"S 1a Komm";#N/A,#N/A,TRUE,"S 1b Komm";#N/A,#N/A,TRUE,"S  2 DBR";#N/A,#N/A,TRUE,"S  3 Sparten";#N/A,#N/A,TRUE,"S 4  Betr. K.";#N/A,#N/A,TRUE,"6 Bilanz";#N/A,#N/A,TRUE,"6a Bilanz ";#N/A,#N/A,TRUE,"6b Bilanz ";#N/A,#N/A,TRUE,"7 GS I";#N/A,#N/A,TRUE,"S 8 EQ-GuV"}</definedName>
    <definedName name="___ZZ2" localSheetId="3" hidden="1">{#N/A,#N/A,TRUE,"0 Deckbl.";#N/A,#N/A,TRUE,"S 1 Komm";#N/A,#N/A,TRUE,"S 1a Komm";#N/A,#N/A,TRUE,"S 1b Komm";#N/A,#N/A,TRUE,"S  2 DBR";#N/A,#N/A,TRUE,"S  3 Sparten";#N/A,#N/A,TRUE,"S 4  Betr. K.";#N/A,#N/A,TRUE,"6 Bilanz";#N/A,#N/A,TRUE,"6a Bilanz ";#N/A,#N/A,TRUE,"6b Bilanz ";#N/A,#N/A,TRUE,"7 GS I";#N/A,#N/A,TRUE,"S 8 EQ-GuV"}</definedName>
    <definedName name="___ZZ2" hidden="1">{#N/A,#N/A,TRUE,"0 Deckbl.";#N/A,#N/A,TRUE,"S 1 Komm";#N/A,#N/A,TRUE,"S 1a Komm";#N/A,#N/A,TRUE,"S 1b Komm";#N/A,#N/A,TRUE,"S  2 DBR";#N/A,#N/A,TRUE,"S  3 Sparten";#N/A,#N/A,TRUE,"S 4  Betr. K.";#N/A,#N/A,TRUE,"6 Bilanz";#N/A,#N/A,TRUE,"6a Bilanz ";#N/A,#N/A,TRUE,"6b Bilanz ";#N/A,#N/A,TRUE,"7 GS I";#N/A,#N/A,TRUE,"S 8 EQ-GuV"}</definedName>
    <definedName name="__123Graph_ABALADAGS" hidden="1">[1]Tabell!#REF!</definedName>
    <definedName name="__123Graph_BBALADAGS" hidden="1">[1]Tabell!#REF!</definedName>
    <definedName name="__123Graph_CBALADAGS" hidden="1">[1]Tabell!#REF!</definedName>
    <definedName name="__123Graph_DBALADAGS" hidden="1">[1]Tabell!#REF!</definedName>
    <definedName name="__123Graph_EBALADAGS" hidden="1">[1]Tabell!#REF!</definedName>
    <definedName name="__123Graph_FBALADAGS" hidden="1">[1]Tabell!#REF!</definedName>
    <definedName name="__123Graph_LBL_ABALADAGS" hidden="1">[1]Tabell!#REF!</definedName>
    <definedName name="__123Graph_LBL_BBALADAGS" hidden="1">[1]Tabell!#REF!</definedName>
    <definedName name="__123Graph_LBL_CBALADAGS" hidden="1">[1]Tabell!#REF!</definedName>
    <definedName name="__123Graph_LBL_DBALADAGS" hidden="1">[1]Tabell!#REF!</definedName>
    <definedName name="__123Graph_LBL_EBALADAGS" hidden="1">[1]Tabell!#REF!</definedName>
    <definedName name="__123Graph_LBL_FBALADAGS" hidden="1">[1]Tabell!#REF!</definedName>
    <definedName name="__123Graph_XBALADAGS" hidden="1">[1]Tabell!#REF!</definedName>
    <definedName name="__a10" localSheetId="3" hidden="1">{#N/A,#N/A,TRUE,"0 Deckbl.";#N/A,#N/A,TRUE,"S 1 Komm";#N/A,#N/A,TRUE,"S 1a Komm";#N/A,#N/A,TRUE,"S 1b Komm";#N/A,#N/A,TRUE,"S  2 DBR";#N/A,#N/A,TRUE,"S  3 Sparten";#N/A,#N/A,TRUE,"S 4  Betr. K.";#N/A,#N/A,TRUE,"6 Bilanz";#N/A,#N/A,TRUE,"6a Bilanz ";#N/A,#N/A,TRUE,"6b Bilanz ";#N/A,#N/A,TRUE,"7 GS I";#N/A,#N/A,TRUE,"S 8 EQ-GuV"}</definedName>
    <definedName name="__a10" hidden="1">{#N/A,#N/A,TRUE,"0 Deckbl.";#N/A,#N/A,TRUE,"S 1 Komm";#N/A,#N/A,TRUE,"S 1a Komm";#N/A,#N/A,TRUE,"S 1b Komm";#N/A,#N/A,TRUE,"S  2 DBR";#N/A,#N/A,TRUE,"S  3 Sparten";#N/A,#N/A,TRUE,"S 4  Betr. K.";#N/A,#N/A,TRUE,"6 Bilanz";#N/A,#N/A,TRUE,"6a Bilanz ";#N/A,#N/A,TRUE,"6b Bilanz ";#N/A,#N/A,TRUE,"7 GS I";#N/A,#N/A,TRUE,"S 8 EQ-GuV"}</definedName>
    <definedName name="__a3" localSheetId="3" hidden="1">{#N/A,#N/A,TRUE,"0 Deckbl.";#N/A,#N/A,TRUE,"S 1 Komm";#N/A,#N/A,TRUE,"S 1a Komm";#N/A,#N/A,TRUE,"S 1b Komm";#N/A,#N/A,TRUE,"S  2 DBR";#N/A,#N/A,TRUE,"S  3 Sparten";#N/A,#N/A,TRUE,"S 4  Betr. K.";#N/A,#N/A,TRUE,"6 Bilanz";#N/A,#N/A,TRUE,"6a Bilanz ";#N/A,#N/A,TRUE,"6b Bilanz ";#N/A,#N/A,TRUE,"7 GS I";#N/A,#N/A,TRUE,"S 8 EQ-GuV"}</definedName>
    <definedName name="__a3" hidden="1">{#N/A,#N/A,TRUE,"0 Deckbl.";#N/A,#N/A,TRUE,"S 1 Komm";#N/A,#N/A,TRUE,"S 1a Komm";#N/A,#N/A,TRUE,"S 1b Komm";#N/A,#N/A,TRUE,"S  2 DBR";#N/A,#N/A,TRUE,"S  3 Sparten";#N/A,#N/A,TRUE,"S 4  Betr. K.";#N/A,#N/A,TRUE,"6 Bilanz";#N/A,#N/A,TRUE,"6a Bilanz ";#N/A,#N/A,TRUE,"6b Bilanz ";#N/A,#N/A,TRUE,"7 GS I";#N/A,#N/A,TRUE,"S 8 EQ-GuV"}</definedName>
    <definedName name="__a50" localSheetId="3" hidden="1">{#N/A,#N/A,TRUE,"0 Deckbl.";#N/A,#N/A,TRUE,"S 1 Komm";#N/A,#N/A,TRUE,"S 1a Komm";#N/A,#N/A,TRUE,"S 1b Komm";#N/A,#N/A,TRUE,"S  2 DBR";#N/A,#N/A,TRUE,"S  3 Sparten";#N/A,#N/A,TRUE,"S 4  Betr. K.";#N/A,#N/A,TRUE,"6 Bilanz";#N/A,#N/A,TRUE,"6a Bilanz ";#N/A,#N/A,TRUE,"6b Bilanz ";#N/A,#N/A,TRUE,"7 GS I";#N/A,#N/A,TRUE,"S 8 EQ-GuV"}</definedName>
    <definedName name="__a50" hidden="1">{#N/A,#N/A,TRUE,"0 Deckbl.";#N/A,#N/A,TRUE,"S 1 Komm";#N/A,#N/A,TRUE,"S 1a Komm";#N/A,#N/A,TRUE,"S 1b Komm";#N/A,#N/A,TRUE,"S  2 DBR";#N/A,#N/A,TRUE,"S  3 Sparten";#N/A,#N/A,TRUE,"S 4  Betr. K.";#N/A,#N/A,TRUE,"6 Bilanz";#N/A,#N/A,TRUE,"6a Bilanz ";#N/A,#N/A,TRUE,"6b Bilanz ";#N/A,#N/A,TRUE,"7 GS I";#N/A,#N/A,TRUE,"S 8 EQ-GuV"}</definedName>
    <definedName name="__SA1" localSheetId="3" hidden="1">{#N/A,#N/A,TRUE,"0 Deckbl.";#N/A,#N/A,TRUE,"S 1 Komm";#N/A,#N/A,TRUE,"S 1a Komm";#N/A,#N/A,TRUE,"S 1b Komm";#N/A,#N/A,TRUE,"S  2 DBR";#N/A,#N/A,TRUE,"S  3 Sparten";#N/A,#N/A,TRUE,"S 4  Betr. K.";#N/A,#N/A,TRUE,"6 Bilanz";#N/A,#N/A,TRUE,"6a Bilanz ";#N/A,#N/A,TRUE,"6b Bilanz ";#N/A,#N/A,TRUE,"7 GS I";#N/A,#N/A,TRUE,"S 8 EQ-GuV"}</definedName>
    <definedName name="__SA1" hidden="1">{#N/A,#N/A,TRUE,"0 Deckbl.";#N/A,#N/A,TRUE,"S 1 Komm";#N/A,#N/A,TRUE,"S 1a Komm";#N/A,#N/A,TRUE,"S 1b Komm";#N/A,#N/A,TRUE,"S  2 DBR";#N/A,#N/A,TRUE,"S  3 Sparten";#N/A,#N/A,TRUE,"S 4  Betr. K.";#N/A,#N/A,TRUE,"6 Bilanz";#N/A,#N/A,TRUE,"6a Bilanz ";#N/A,#N/A,TRUE,"6b Bilanz ";#N/A,#N/A,TRUE,"7 GS I";#N/A,#N/A,TRUE,"S 8 EQ-GuV"}</definedName>
    <definedName name="__ZZ2" localSheetId="3" hidden="1">{#N/A,#N/A,TRUE,"0 Deckbl.";#N/A,#N/A,TRUE,"S 1 Komm";#N/A,#N/A,TRUE,"S 1a Komm";#N/A,#N/A,TRUE,"S 1b Komm";#N/A,#N/A,TRUE,"S  2 DBR";#N/A,#N/A,TRUE,"S  3 Sparten";#N/A,#N/A,TRUE,"S 4  Betr. K.";#N/A,#N/A,TRUE,"6 Bilanz";#N/A,#N/A,TRUE,"6a Bilanz ";#N/A,#N/A,TRUE,"6b Bilanz ";#N/A,#N/A,TRUE,"7 GS I";#N/A,#N/A,TRUE,"S 8 EQ-GuV"}</definedName>
    <definedName name="__ZZ2" hidden="1">{#N/A,#N/A,TRUE,"0 Deckbl.";#N/A,#N/A,TRUE,"S 1 Komm";#N/A,#N/A,TRUE,"S 1a Komm";#N/A,#N/A,TRUE,"S 1b Komm";#N/A,#N/A,TRUE,"S  2 DBR";#N/A,#N/A,TRUE,"S  3 Sparten";#N/A,#N/A,TRUE,"S 4  Betr. K.";#N/A,#N/A,TRUE,"6 Bilanz";#N/A,#N/A,TRUE,"6a Bilanz ";#N/A,#N/A,TRUE,"6b Bilanz ";#N/A,#N/A,TRUE,"7 GS I";#N/A,#N/A,TRUE,"S 8 EQ-GuV"}</definedName>
    <definedName name="_a10" localSheetId="3"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localSheetId="3"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localSheetId="3"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hidden="1">#REF!</definedName>
    <definedName name="_Order1" hidden="1">255</definedName>
    <definedName name="_Order2" hidden="1">255</definedName>
    <definedName name="_SA1" localSheetId="3"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ZZ2" localSheetId="3"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localSheetId="3"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_4">[3]EPM!$B$142:$D$142</definedName>
    <definedName name="AccessDatabase" hidden="1">"H:\KAPFORV\FELLES\accessdb\MndRapport.mdb"</definedName>
    <definedName name="AS2DocOpenMode" hidden="1">"AS2DocumentEdit"</definedName>
    <definedName name="b" localSheetId="3" hidden="1">{#N/A,#N/A,TRUE,"0 Deckbl.";#N/A,#N/A,TRUE,"S 1 Komm";#N/A,#N/A,TRUE,"S 1a Komm";#N/A,#N/A,TRUE,"S 1b Komm";#N/A,#N/A,TRUE,"S  2 DBR";#N/A,#N/A,TRUE,"S  3 Sparten";#N/A,#N/A,TRUE,"S 4  Betr. K.";#N/A,#N/A,TRUE,"6 Bilanz";#N/A,#N/A,TRUE,"6a Bilanz ";#N/A,#N/A,TRUE,"6b Bilanz ";#N/A,#N/A,TRUE,"7 GS I";#N/A,#N/A,TRUE,"S 8 EQ-GuV"}</definedName>
    <definedName name="b" hidden="1">{#N/A,#N/A,TRUE,"0 Deckbl.";#N/A,#N/A,TRUE,"S 1 Komm";#N/A,#N/A,TRUE,"S 1a Komm";#N/A,#N/A,TRUE,"S 1b Komm";#N/A,#N/A,TRUE,"S  2 DBR";#N/A,#N/A,TRUE,"S  3 Sparten";#N/A,#N/A,TRUE,"S 4  Betr. K.";#N/A,#N/A,TRUE,"6 Bilanz";#N/A,#N/A,TRUE,"6a Bilanz ";#N/A,#N/A,TRUE,"6b Bilanz ";#N/A,#N/A,TRUE,"7 GS I";#N/A,#N/A,TRUE,"S 8 EQ-GuV"}</definedName>
    <definedName name="BLPB1" hidden="1">#REF!</definedName>
    <definedName name="BLPB2" hidden="1">#REF!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siness_model" localSheetId="3" hidden="1">{#N/A,#N/A,FALSE,"Annual Earnings Model";#N/A,#N/A,FALSE,"Quarterly Earnings Model";#N/A,#N/A,FALSE,"Header";#N/A,#N/A,FALSE,"Notes"}</definedName>
    <definedName name="business_model" hidden="1">{#N/A,#N/A,FALSE,"Annual Earnings Model";#N/A,#N/A,FALSE,"Quarterly Earnings Model";#N/A,#N/A,FALSE,"Header";#N/A,#N/A,FALSE,"Notes"}</definedName>
    <definedName name="D" localSheetId="3" hidden="1">{#N/A,#N/A,TRUE,"0 Deckbl.";#N/A,#N/A,TRUE,"S 1 Komm";#N/A,#N/A,TRUE,"S 1a Komm";#N/A,#N/A,TRUE,"S 1b Komm";#N/A,#N/A,TRUE,"S  2 DBR";#N/A,#N/A,TRUE,"S  3 Sparten";#N/A,#N/A,TRUE,"S 4  Betr. K.";#N/A,#N/A,TRUE,"6 Bilanz";#N/A,#N/A,TRUE,"6a Bilanz ";#N/A,#N/A,TRUE,"6b Bilanz ";#N/A,#N/A,TRUE,"7 GS I";#N/A,#N/A,TRUE,"S 8 EQ-GuV"}</definedName>
    <definedName name="D" hidden="1">{#N/A,#N/A,TRUE,"0 Deckbl.";#N/A,#N/A,TRUE,"S 1 Komm";#N/A,#N/A,TRUE,"S 1a Komm";#N/A,#N/A,TRUE,"S 1b Komm";#N/A,#N/A,TRUE,"S  2 DBR";#N/A,#N/A,TRUE,"S  3 Sparten";#N/A,#N/A,TRUE,"S 4  Betr. K.";#N/A,#N/A,TRUE,"6 Bilanz";#N/A,#N/A,TRUE,"6a Bilanz ";#N/A,#N/A,TRUE,"6b Bilanz ";#N/A,#N/A,TRUE,"7 GS I";#N/A,#N/A,TRUE,"S 8 EQ-GuV"}</definedName>
    <definedName name="dateeq">[3]EPM!$A$142:$A$156</definedName>
    <definedName name="E" localSheetId="3"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ee" localSheetId="3" hidden="1">{#N/A,#N/A,FALSE,"Annual Earnings Model";#N/A,#N/A,FALSE,"Quarterly Earnings Model";#N/A,#N/A,FALSE,"Header";#N/A,#N/A,FALSE,"Notes"}</definedName>
    <definedName name="ee" hidden="1">{#N/A,#N/A,FALSE,"Annual Earnings Model";#N/A,#N/A,FALSE,"Quarterly Earnings Model";#N/A,#N/A,FALSE,"Header";#N/A,#N/A,FALSE,"Notes"}</definedName>
    <definedName name="EPMR4">[3]EPM!$B$142:$D$155</definedName>
    <definedName name="fffff" localSheetId="3"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localSheetId="3"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localSheetId="3"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hh" localSheetId="3" hidden="1">{#N/A,#N/A,FALSE,"Annual Earnings Model";#N/A,#N/A,FALSE,"Quarterly Earnings Model";#N/A,#N/A,FALSE,"Header";#N/A,#N/A,FALSE,"Notes"}</definedName>
    <definedName name="hh" hidden="1">{#N/A,#N/A,FALSE,"Annual Earnings Model";#N/A,#N/A,FALSE,"Quarterly Earnings Model";#N/A,#N/A,FALSE,"Header";#N/A,#N/A,FALSE,"Notes"}</definedName>
    <definedName name="i" localSheetId="3"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localSheetId="3"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3"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localSheetId="3"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kk" localSheetId="3"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localSheetId="3"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marie" localSheetId="3"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localSheetId="3"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localSheetId="3"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localSheetId="3"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localSheetId="3"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localSheetId="3"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localSheetId="3"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localSheetId="3"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localSheetId="3" hidden="1">{#N/A,#N/A,FALSE,"Annual Earnings Model";#N/A,#N/A,FALSE,"Quarterly Earnings Model";#N/A,#N/A,FALSE,"Header";#N/A,#N/A,FALSE,"Notes"}</definedName>
    <definedName name="Rente" hidden="1">{#N/A,#N/A,FALSE,"Annual Earnings Model";#N/A,#N/A,FALSE,"Quarterly Earnings Model";#N/A,#N/A,FALSE,"Header";#N/A,#N/A,FALSE,"Notes"}</definedName>
    <definedName name="S" localSheetId="3" hidden="1">{#N/A,#N/A,TRUE,"0 Deckbl.";#N/A,#N/A,TRUE,"S 1 Komm";#N/A,#N/A,TRUE,"S 1a Komm";#N/A,#N/A,TRUE,"S 1b Komm";#N/A,#N/A,TRUE,"S  2 DBR";#N/A,#N/A,TRUE,"S  3 Sparten";#N/A,#N/A,TRUE,"S 4  Betr. K.";#N/A,#N/A,TRUE,"6 Bilanz";#N/A,#N/A,TRUE,"6a Bilanz ";#N/A,#N/A,TRUE,"6b Bilanz ";#N/A,#N/A,TRUE,"7 GS I";#N/A,#N/A,TRUE,"S 8 EQ-GuV"}</definedName>
    <definedName name="S" hidden="1">{#N/A,#N/A,TRUE,"0 Deckbl.";#N/A,#N/A,TRUE,"S 1 Komm";#N/A,#N/A,TRUE,"S 1a Komm";#N/A,#N/A,TRUE,"S 1b Komm";#N/A,#N/A,TRUE,"S  2 DBR";#N/A,#N/A,TRUE,"S  3 Sparten";#N/A,#N/A,TRUE,"S 4  Betr. K.";#N/A,#N/A,TRUE,"6 Bilanz";#N/A,#N/A,TRUE,"6a Bilanz ";#N/A,#N/A,TRUE,"6b Bilanz ";#N/A,#N/A,TRUE,"7 GS I";#N/A,#N/A,TRUE,"S 8 EQ-GuV"}</definedName>
    <definedName name="SD" localSheetId="3"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 localSheetId="3" hidden="1">{#N/A,#N/A,TRUE,"0 Deckbl.";#N/A,#N/A,TRUE,"S 1 Komm";#N/A,#N/A,TRUE,"S 1a Komm";#N/A,#N/A,TRUE,"S 1b Komm";#N/A,#N/A,TRUE,"S  2 DBR";#N/A,#N/A,TRUE,"S  3 Sparten";#N/A,#N/A,TRUE,"S 4  Betr. K.";#N/A,#N/A,TRUE,"6 Bilanz";#N/A,#N/A,TRUE,"6a Bilanz ";#N/A,#N/A,TRUE,"6b Bilanz ";#N/A,#N/A,TRUE,"7 GS I";#N/A,#N/A,TRUE,"S 8 EQ-GuV"}</definedName>
    <definedName name="T" hidden="1">{#N/A,#N/A,TRUE,"0 Deckbl.";#N/A,#N/A,TRUE,"S 1 Komm";#N/A,#N/A,TRUE,"S 1a Komm";#N/A,#N/A,TRUE,"S 1b Komm";#N/A,#N/A,TRUE,"S  2 DBR";#N/A,#N/A,TRUE,"S  3 Sparten";#N/A,#N/A,TRUE,"S 4  Betr. K.";#N/A,#N/A,TRUE,"6 Bilanz";#N/A,#N/A,TRUE,"6a Bilanz ";#N/A,#N/A,TRUE,"6b Bilanz ";#N/A,#N/A,TRUE,"7 GS I";#N/A,#N/A,TRUE,"S 8 EQ-GuV"}</definedName>
    <definedName name="u" localSheetId="3"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 localSheetId="0">'Definitions DNB Group'!$A$1:$A$41</definedName>
    <definedName name="_xlnm.Print_Area" localSheetId="1">'DNB Group'!$A$1:$E$100</definedName>
    <definedName name="v" localSheetId="3"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localSheetId="3"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localSheetId="3" hidden="1">{#N/A,#N/A,FALSE,"Annual Earnings Model";#N/A,#N/A,FALSE,"Quarterly Earnings Model";#N/A,#N/A,FALSE,"Header";#N/A,#N/A,FALSE,"Notes"}</definedName>
    <definedName name="wrn.All." hidden="1">{#N/A,#N/A,FALSE,"Annual Earnings Model";#N/A,#N/A,FALSE,"Quarterly Earnings Model";#N/A,#N/A,FALSE,"Header";#N/A,#N/A,FALSE,"Notes"}</definedName>
    <definedName name="wrn.Bransch." localSheetId="3" hidden="1">{"Sammanst",#N/A,TRUE,"951231";"Sid4",#N/A,TRUE,"4.Slutlig";"Sid2",#N/A,TRUE,"2.Värden";"Sid3",#N/A,TRUE,"3.Justering";"Sid1",#N/A,TRUE,"1.Utgångsläge"}</definedName>
    <definedName name="wrn.Bransch." hidden="1">{"Sammanst",#N/A,TRUE,"951231";"Sid4",#N/A,TRUE,"4.Slutlig";"Sid2",#N/A,TRUE,"2.Värden";"Sid3",#N/A,TRUE,"3.Justering";"Sid1",#N/A,TRUE,"1.Utgångsläge"}</definedName>
    <definedName name="wrn.Druck._.Monatsreporting." localSheetId="3"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localSheetId="3"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hidden="1">[4]In99!#REF!</definedName>
    <definedName name="Y" localSheetId="3" hidden="1">{#N/A,#N/A,TRUE,"0 Deckbl.";#N/A,#N/A,TRUE,"S 1 Komm";#N/A,#N/A,TRUE,"S 1a Komm";#N/A,#N/A,TRUE,"S 1b Komm";#N/A,#N/A,TRUE,"S  2 DBR";#N/A,#N/A,TRUE,"S  3 Sparten";#N/A,#N/A,TRUE,"S 4  Betr. K.";#N/A,#N/A,TRUE,"6 Bilanz";#N/A,#N/A,TRUE,"6a Bilanz ";#N/A,#N/A,TRUE,"6b Bilanz ";#N/A,#N/A,TRUE,"7 GS I";#N/A,#N/A,TRUE,"S 8 EQ-GuV"}</definedName>
    <definedName name="Y" hidden="1">{#N/A,#N/A,TRUE,"0 Deckbl.";#N/A,#N/A,TRUE,"S 1 Komm";#N/A,#N/A,TRUE,"S 1a Komm";#N/A,#N/A,TRUE,"S 1b Komm";#N/A,#N/A,TRUE,"S  2 DBR";#N/A,#N/A,TRUE,"S  3 Sparten";#N/A,#N/A,TRUE,"S 4  Betr. K.";#N/A,#N/A,TRUE,"6 Bilanz";#N/A,#N/A,TRUE,"6a Bilanz ";#N/A,#N/A,TRUE,"6b Bilanz ";#N/A,#N/A,TRUE,"7 GS I";#N/A,#N/A,TRUE,"S 8 EQ-GuV"}</definedName>
    <definedName name="z" localSheetId="3"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localSheetId="3" hidden="1">{#N/A,#N/A,TRUE,"0 Deckbl.";#N/A,#N/A,TRUE,"S 1 Komm";#N/A,#N/A,TRUE,"S 1a Komm";#N/A,#N/A,TRUE,"S 1b Komm";#N/A,#N/A,TRUE,"S  2 DBR";#N/A,#N/A,TRUE,"S  3 Sparten";#N/A,#N/A,TRUE,"S 4  Betr. K.";#N/A,#N/A,TRUE,"6 Bilanz";#N/A,#N/A,TRUE,"6a Bilanz ";#N/A,#N/A,TRUE,"6b Bilanz ";#N/A,#N/A,TRUE,"7 GS I";#N/A,#N/A,TRUE,"S 8 EQ-GuV"}</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1" l="1"/>
  <c r="E40" i="11"/>
  <c r="D36" i="11"/>
  <c r="E36" i="11"/>
  <c r="D26" i="11"/>
  <c r="E26" i="11"/>
  <c r="D22" i="11"/>
  <c r="E22" i="11"/>
  <c r="D18" i="11"/>
  <c r="E18" i="11"/>
  <c r="D14" i="11"/>
  <c r="E14" i="11"/>
  <c r="D8" i="11"/>
  <c r="E8" i="11"/>
  <c r="E28" i="11" l="1"/>
  <c r="E30" i="11"/>
  <c r="D28" i="11"/>
  <c r="D30" i="11"/>
  <c r="F98" i="2" l="1"/>
  <c r="F92" i="2"/>
  <c r="F86" i="2"/>
  <c r="F80" i="2"/>
  <c r="F76" i="2"/>
  <c r="F72" i="2"/>
  <c r="F64" i="2"/>
  <c r="F62" i="2"/>
  <c r="F56" i="2"/>
  <c r="F58" i="2" s="1"/>
  <c r="F49" i="2"/>
  <c r="F40" i="2"/>
  <c r="F42" i="2" s="1"/>
  <c r="F30" i="2"/>
  <c r="F32" i="2" s="1"/>
  <c r="F23" i="2"/>
  <c r="F14" i="2"/>
  <c r="F17" i="2" s="1"/>
  <c r="F7" i="2"/>
  <c r="F10" i="2" s="1"/>
  <c r="C40" i="11"/>
  <c r="F40" i="11"/>
  <c r="B40" i="11"/>
  <c r="C36" i="11"/>
  <c r="F36" i="11"/>
  <c r="B36" i="11"/>
  <c r="C26" i="11"/>
  <c r="F26" i="11"/>
  <c r="B26" i="11"/>
  <c r="C22" i="11"/>
  <c r="F22" i="11"/>
  <c r="B22" i="11"/>
  <c r="C18" i="11"/>
  <c r="F18" i="11"/>
  <c r="B18" i="11"/>
  <c r="C14" i="11"/>
  <c r="F14" i="11"/>
  <c r="B14" i="11"/>
  <c r="C8" i="11"/>
  <c r="F8" i="11"/>
  <c r="B8" i="11"/>
  <c r="F66" i="2" l="1"/>
  <c r="F25" i="2"/>
  <c r="F28" i="11"/>
  <c r="F30" i="11" s="1"/>
  <c r="B28" i="11"/>
  <c r="B30" i="11" s="1"/>
  <c r="C28" i="11"/>
  <c r="C30" i="11" s="1"/>
  <c r="E98" i="2" l="1"/>
  <c r="D98" i="2"/>
  <c r="C98" i="2"/>
  <c r="B98" i="2"/>
  <c r="E92" i="2"/>
  <c r="D92" i="2"/>
  <c r="C92" i="2"/>
  <c r="B92" i="2"/>
  <c r="E86" i="2"/>
  <c r="D86" i="2"/>
  <c r="C86" i="2"/>
  <c r="B86" i="2"/>
  <c r="E80" i="2"/>
  <c r="D80" i="2"/>
  <c r="C80" i="2"/>
  <c r="B80" i="2"/>
  <c r="E76" i="2"/>
  <c r="D76" i="2"/>
  <c r="C76" i="2"/>
  <c r="B76" i="2"/>
  <c r="E72" i="2"/>
  <c r="D72" i="2"/>
  <c r="C72" i="2"/>
  <c r="B72" i="2"/>
  <c r="E62" i="2"/>
  <c r="E64" i="2" s="1"/>
  <c r="D62" i="2"/>
  <c r="D64" i="2" s="1"/>
  <c r="C62" i="2"/>
  <c r="C64" i="2" s="1"/>
  <c r="B62" i="2"/>
  <c r="B64" i="2" s="1"/>
  <c r="E56" i="2"/>
  <c r="E58" i="2" s="1"/>
  <c r="D56" i="2"/>
  <c r="D58" i="2" s="1"/>
  <c r="C56" i="2"/>
  <c r="C58" i="2" s="1"/>
  <c r="B56" i="2"/>
  <c r="B58" i="2" s="1"/>
  <c r="E49" i="2"/>
  <c r="D49" i="2"/>
  <c r="C49" i="2"/>
  <c r="B49" i="2"/>
  <c r="E40" i="2"/>
  <c r="E42" i="2" s="1"/>
  <c r="D40" i="2"/>
  <c r="D42" i="2" s="1"/>
  <c r="C40" i="2"/>
  <c r="C42" i="2" s="1"/>
  <c r="B40" i="2"/>
  <c r="B42" i="2" s="1"/>
  <c r="E30" i="2"/>
  <c r="E32" i="2" s="1"/>
  <c r="D30" i="2"/>
  <c r="D32" i="2" s="1"/>
  <c r="C30" i="2"/>
  <c r="C32" i="2" s="1"/>
  <c r="B30" i="2"/>
  <c r="B32" i="2" s="1"/>
  <c r="E23" i="2"/>
  <c r="E25" i="2" s="1"/>
  <c r="D23" i="2"/>
  <c r="D25" i="2" s="1"/>
  <c r="C23" i="2"/>
  <c r="C25" i="2" s="1"/>
  <c r="B23" i="2"/>
  <c r="B25" i="2" s="1"/>
  <c r="E14" i="2"/>
  <c r="E17" i="2" s="1"/>
  <c r="D14" i="2"/>
  <c r="D17" i="2" s="1"/>
  <c r="C14" i="2"/>
  <c r="C17" i="2" s="1"/>
  <c r="B14" i="2"/>
  <c r="B17" i="2" s="1"/>
  <c r="E7" i="2"/>
  <c r="E10" i="2" s="1"/>
  <c r="D7" i="2"/>
  <c r="D10" i="2" s="1"/>
  <c r="C7" i="2"/>
  <c r="C10" i="2" s="1"/>
  <c r="B7" i="2"/>
  <c r="B10" i="2" s="1"/>
  <c r="C66" i="2" l="1"/>
  <c r="D66" i="2"/>
  <c r="E66" i="2"/>
  <c r="B66" i="2"/>
</calcChain>
</file>

<file path=xl/sharedStrings.xml><?xml version="1.0" encoding="utf-8"?>
<sst xmlns="http://schemas.openxmlformats.org/spreadsheetml/2006/main" count="155" uniqueCount="129">
  <si>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</si>
  <si>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</si>
  <si>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</si>
  <si>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</si>
  <si>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</si>
  <si>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</si>
  <si>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</si>
  <si>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Calculated as: Shareholders’ share of profits for the period divided by average equity excluding additional Tier 1 capital and non-controlling interests.</t>
  </si>
  <si>
    <t>Total combined assets</t>
  </si>
  <si>
    <t>These measures give relevant information on the scale of DNB’s operations and activities.</t>
  </si>
  <si>
    <t xml:space="preserve">Calculated as: The sum of total assets and assets under management. Assets under management is defined as : Total assets under management or under reporting for the Group's assets management businesses, and assets under advisory/distribution for other providers, excluding DNB Livsforsikring portfolio. New definition as from the second quarter 2025. Historical figures have been restated. 				</t>
  </si>
  <si>
    <t>Average interest rate spreads</t>
  </si>
  <si>
    <t>These measures give relevant information on DNB’s net interest income by measuring the respective average interest rate relative to the</t>
  </si>
  <si>
    <t xml:space="preserve">corresponding money market rate. </t>
  </si>
  <si>
    <t>Average spread for ordinary lending to customers is calculated as: Margin income on performing loans relative to average performing loans for the period. Margin income is defined as interest income on the loans less funding costs equivalent to the corresponding money market rate.</t>
  </si>
  <si>
    <t>Average spread for deposits from customers is calculated as: Margin income on deposits relative to average deposits for the period. Margin income on deposits is defined as estimated interest income on the deposits based on the corresponding money market rate less interest expenses on the deposits.</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</si>
  <si>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</si>
  <si>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</si>
  <si>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These ratios are included to show DNB’s provisions relating to credit exposure.</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</si>
  <si>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</si>
  <si>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</si>
  <si>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</si>
  <si>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Ratio of customer deposits to net loans to customers at end of period</t>
  </si>
  <si>
    <t>These measures give relevant information on DNB’s liquidity position.</t>
  </si>
  <si>
    <t xml:space="preserve">Calculated as: Customer deposits divided by net loans to customers at the end of the period. </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</si>
  <si>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</si>
  <si>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</si>
  <si>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</si>
  <si>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</si>
  <si>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</si>
  <si>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</si>
  <si>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2nd quarter</t>
  </si>
  <si>
    <t>2ndquarter</t>
  </si>
  <si>
    <t>January-June</t>
  </si>
  <si>
    <t>Full year</t>
  </si>
  <si>
    <t>Issued shares, opening balance</t>
  </si>
  <si>
    <t>Cancelled shares, end of period</t>
  </si>
  <si>
    <t>Issued shares, end of period</t>
  </si>
  <si>
    <t>Own shares, buy-back programme, end of period</t>
  </si>
  <si>
    <t>Trading shares, end of period</t>
  </si>
  <si>
    <t>Outstanding shares, end of period, thousand</t>
  </si>
  <si>
    <t>Own shares, opening balance</t>
  </si>
  <si>
    <t>Outstanding shares, opening balance</t>
  </si>
  <si>
    <t>Purchased shares under the buy-back programme, average for the period</t>
  </si>
  <si>
    <t xml:space="preserve">Trading shares, average for the period </t>
  </si>
  <si>
    <t xml:space="preserve">Outstanding shares, average for the period, thousand </t>
  </si>
  <si>
    <t xml:space="preserve">Total equity, end of period, NOK million </t>
  </si>
  <si>
    <t>Additional Tier 1 capital, NOK million</t>
  </si>
  <si>
    <t>Non-controlling interests, NOK million</t>
  </si>
  <si>
    <t xml:space="preserve">Total equity attributable to shareholders, NOK million </t>
  </si>
  <si>
    <t xml:space="preserve">Number of outstanding shares, end of period, thousand </t>
  </si>
  <si>
    <t>Book value per share, end of period, NOK</t>
  </si>
  <si>
    <t xml:space="preserve">Net profit for the period, NOK million </t>
  </si>
  <si>
    <t>Portion attributable to additional Tier 1 capital holders, NOK million</t>
  </si>
  <si>
    <t>Portion attributable to non-controlling interests, NOK million</t>
  </si>
  <si>
    <t xml:space="preserve">Net profit of the period, attributable to shareholders, NOK million </t>
  </si>
  <si>
    <t>Earnings per share, NOK</t>
  </si>
  <si>
    <t>Return on equity (ROE)</t>
  </si>
  <si>
    <t>Net profit for the period, attributable to shareholders, NOK million</t>
  </si>
  <si>
    <t xml:space="preserve">Average equity attributable to shareholders, NOK million </t>
  </si>
  <si>
    <t xml:space="preserve">Return on equity, annualised, per cent </t>
  </si>
  <si>
    <t>Total assets, NOK millon</t>
  </si>
  <si>
    <t>Assets under management and under reporting, excluding DNB Livsforsikring portfolio, NOK million</t>
  </si>
  <si>
    <t>Total combined assets, NOK million</t>
  </si>
  <si>
    <t xml:space="preserve">Average interest rate spreads </t>
  </si>
  <si>
    <t>Interest on loans not subject to impairment, NOK million</t>
  </si>
  <si>
    <t>Corresponding money market rate, NOK million</t>
  </si>
  <si>
    <t>Interest margin on loans not subject to impairment, principal amounts, NOK million</t>
  </si>
  <si>
    <t xml:space="preserve">Customer loans not subject to impairment, principal amounts, NOK million </t>
  </si>
  <si>
    <t xml:space="preserve">Average spread for ordinary lending to customers, per cent </t>
  </si>
  <si>
    <t>Interest on deposits,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</si>
  <si>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</si>
  <si>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</si>
  <si>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</si>
  <si>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 customer segments, per cent </t>
  </si>
  <si>
    <t xml:space="preserve">Net loans and financial commitments in stage 2 and 3, per cent of net loans and impairment relative to average net loans to customers </t>
  </si>
  <si>
    <t>Net loans at amortised cost and financial commitments in stage 2, NOK million</t>
  </si>
  <si>
    <t>Net loans to customers at amortised cost, NOK million</t>
  </si>
  <si>
    <t>Net loans at amortised cost and financial commitments in stage 2, per cent of net loans at amortised cost</t>
  </si>
  <si>
    <t>Net loans at amortised cost and financial commitments in stage 3, NOK million</t>
  </si>
  <si>
    <t>Net loans at amortised cost and financial commitments in stage 3, per cent of net loans at amortised cost</t>
  </si>
  <si>
    <t>Impairment of loans and guarantees, NOK million</t>
  </si>
  <si>
    <t>Average net loans to customers at amortised cost, NOK million</t>
  </si>
  <si>
    <t>Impairment relative to average net loans to customers at amortised cost, annualised, per cent</t>
  </si>
  <si>
    <t>Ratio of customer deposits to net loans to customers</t>
  </si>
  <si>
    <t>Customer deposits, end of period, NOK million</t>
  </si>
  <si>
    <t>Net loans to customers, end of period, NOK million</t>
  </si>
  <si>
    <t>Ratio of customer deposits to net loans to customers at end of period, customer segments per cent</t>
  </si>
  <si>
    <t>Total operating expenses, NOK million</t>
  </si>
  <si>
    <t>Total operating income, NOK million</t>
  </si>
  <si>
    <t xml:space="preserve">Cost income ratio, per cent </t>
  </si>
  <si>
    <t>Share price, end of period, NOK</t>
  </si>
  <si>
    <t>Days in the period</t>
  </si>
  <si>
    <t>Days in the year</t>
  </si>
  <si>
    <t>DNB Boligkreditt AS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</si>
  <si>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</si>
  <si>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</si>
  <si>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</si>
  <si>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</si>
  <si>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 xml:space="preserve">Calculated as: Shareholders’ share of profits for the period divided by average equity. </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</si>
  <si>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</si>
  <si>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</si>
  <si>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t>
  </si>
  <si>
    <t>These ratios are included to show DNB Boligkreditt’s provisions relating to credit exposure.</t>
  </si>
  <si>
    <t>Calculated as: Impairment divided by average net loans to customers.</t>
  </si>
  <si>
    <t>Calculated as: Net loans and financial commitments in stage 3 divided by net loans.</t>
  </si>
  <si>
    <t>Full Year</t>
  </si>
  <si>
    <t>Net profit for the period, NOK million</t>
  </si>
  <si>
    <t>Average equity, NOK million</t>
  </si>
  <si>
    <t>Return on equity, annualised, per cent</t>
  </si>
  <si>
    <t>Interest on customer loans not subject to impairment, NOK million</t>
  </si>
  <si>
    <t>Customer loans not subject to impairment, principal amounts,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</si>
  <si>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</si>
  <si>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</si>
  <si>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</si>
  <si>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</si>
  <si>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covered bonds debt, incl. interest swap, NOK million</t>
  </si>
  <si>
    <t>Covered bonds issued net, principal amount, NOK million</t>
  </si>
  <si>
    <t>Interest on net covered bonds debt, per cent</t>
  </si>
  <si>
    <t>Interest on subordinated loan capital, NOK million</t>
  </si>
  <si>
    <t>Subordinated loan capital, NOK million</t>
  </si>
  <si>
    <t>Interest on subordinated loan capital, per cent</t>
  </si>
  <si>
    <t>Average interest costs, per cent</t>
  </si>
  <si>
    <t>Average spread for ordinary loans to customers, per cent</t>
  </si>
  <si>
    <t>Impairment relative to average net loans to customers, net loans and financial commitments in stage 3 in per cent of net loans and loans and financial commitments in stage 3 in per cent of gross loans</t>
  </si>
  <si>
    <t>Average net loans to customers, NOK million</t>
  </si>
  <si>
    <t>Impairment relative to average net loans to customers, per cent</t>
  </si>
  <si>
    <t>Net loans and financial commitments in stage 3, end of period, NOK million</t>
  </si>
  <si>
    <t>Net loans and financial commitments in stage 3, per cent of net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</si>
</sst>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8">
    <numFmt numFmtId="43" formatCode="_-* #,##0.00_-;\-* #,##0.00_-;_-* &quot;-&quot;??_-;_-@_-"/>
    <numFmt numFmtId="164" formatCode="_(&quot;$&quot;* #,##0_);_(&quot;$&quot;* \(#,##0\);_(&quot;$&quot;* &quot;-&quot;_);_(@_)"/>
    <numFmt numFmtId="165" formatCode="_(* #,##0.00_);_(* \(#,##0.00\);_(* &quot;-&quot;??_);_(@_)"/>
    <numFmt numFmtId="166" formatCode="_ * #,##0.00_ ;_ * \-#,##0.00_ ;_ * &quot;-&quot;??_ ;_ @_ "/>
    <numFmt numFmtId="167" formatCode="&quot;kr&quot;\ #,##0.00"/>
    <numFmt numFmtId="168" formatCode="_ * #,##0_ ;_ * \-#,##0_ ;_ * &quot;-&quot;??_ ;_ @_ "/>
    <numFmt numFmtId="169" formatCode="0_);\(0\);\-_)"/>
    <numFmt numFmtId="170" formatCode="_(* #,##0_);_(* \(#,##0\);_(* &quot;&quot;_);_(@_)"/>
    <numFmt numFmtId="171" formatCode="_ * #,##0.0_ ;_ * \-#,##0.0_ ;_ * &quot;-&quot;??_ ;_ @_ "/>
    <numFmt numFmtId="172" formatCode="#,##0;\(#,##0\);0;_ @_ "/>
    <numFmt numFmtId="173" formatCode="#,##0.00;\(#,##0.00\);0.00;_ @_ "/>
    <numFmt numFmtId="174" formatCode="0.00;\(0.00\)"/>
    <numFmt numFmtId="175" formatCode="0.000"/>
    <numFmt numFmtId="176" formatCode="0.0_)\%;\(0.0\)\%;0.0_)\%;@_)_%"/>
    <numFmt numFmtId="177" formatCode="#,##0.0_)_%;\(#,##0.0\)_%;0.0_)_%;@_)_%"/>
    <numFmt numFmtId="178" formatCode="#,##0.0_);\(#,##0.0\)"/>
    <numFmt numFmtId="179" formatCode="#,##0.0_);\(#,##0.0\);#,##0.0_);@_)"/>
    <numFmt numFmtId="180" formatCode="&quot;£&quot;_(#,##0.00_);&quot;£&quot;\(#,##0.00\)"/>
    <numFmt numFmtId="181" formatCode="&quot;£&quot;_(#,##0.00_);&quot;£&quot;\(#,##0.00\);&quot;£&quot;_(0.00_);@_)"/>
    <numFmt numFmtId="182" formatCode="#,##0.00_);\(#,##0.00\);0.00_);@_)"/>
    <numFmt numFmtId="183" formatCode="\€_(#,##0.00_);\€\(#,##0.00\);\€_(0.00_);@_)"/>
    <numFmt numFmtId="184" formatCode="#,##0.0_)\x;\(#,##0.0\)\x"/>
    <numFmt numFmtId="185" formatCode="#,##0_)\x;\(#,##0\)\x;0_)\x;@_)_x"/>
    <numFmt numFmtId="186" formatCode="#,##0.0_)_x;\(#,##0.0\)_x"/>
    <numFmt numFmtId="187" formatCode="#,##0_)_x;\(#,##0\)_x;0_)_x;@_)_x"/>
    <numFmt numFmtId="188" formatCode="0.0_)\%;\(0.0\)\%"/>
    <numFmt numFmtId="189" formatCode="#,##0.0_)_%;\(#,##0.0\)_%"/>
    <numFmt numFmtId="190" formatCode="#,##0;\(#,##0\)"/>
    <numFmt numFmtId="191" formatCode="0\A"/>
    <numFmt numFmtId="192" formatCode="\£#,##0_);\(\£#,##0\)"/>
    <numFmt numFmtId="193" formatCode="_(* #,##0.0_);_(* \(#,##0.00\);_(* &quot;-&quot;??_);_(@_)"/>
    <numFmt numFmtId="194" formatCode="General_)"/>
    <numFmt numFmtId="195" formatCode="&quot;fl&quot;#,##0_);\(&quot;fl&quot;#,##0\)"/>
    <numFmt numFmtId="196" formatCode="&quot;fl&quot;#,##0_);[Red]\(&quot;fl&quot;#,##0\)"/>
    <numFmt numFmtId="197" formatCode="&quot;fl&quot;#,##0.00_);\(&quot;fl&quot;#,##0.00\)"/>
    <numFmt numFmtId="198" formatCode="#,###"/>
    <numFmt numFmtId="199" formatCode="#,###;\-#,###"/>
    <numFmt numFmtId="200" formatCode="0%;\(0\)%"/>
    <numFmt numFmtId="201" formatCode="###0.0;\(###0.0\)"/>
    <numFmt numFmtId="202" formatCode="0.0000000"/>
    <numFmt numFmtId="203" formatCode="#,##0_%_);\(#,##0\)_%;#,##0_%_);@_%_)"/>
    <numFmt numFmtId="204" formatCode="#,##0_%_);\(#,##0\)_%;**;@_%_)"/>
    <numFmt numFmtId="205" formatCode="#,##0.00_%_);\(#,##0.00\)_%;**;@_%_)"/>
    <numFmt numFmtId="206" formatCode="#,##0.00_%_);\(#,##0.00\)_%;#,##0.00_%_);@_%_)"/>
    <numFmt numFmtId="207" formatCode="#,##0.000_%_);\(#,##0.000\)_%;**;@_%_)"/>
    <numFmt numFmtId="208" formatCode="#,##0.0_%_);\(#,##0.0\)_%;**;@_%_)"/>
    <numFmt numFmtId="209" formatCode="&quot;$&quot;#,##0.0;\(&quot;$&quot;#,##0.0\);&quot;$&quot;#,##0.0"/>
    <numFmt numFmtId="210" formatCode="\£#,##0.0;\(\£#,##0.0\);\£#,##0.0"/>
    <numFmt numFmtId="211" formatCode="_-&quot;€&quot;* #,##0.00_-;\-&quot;€&quot;* #,##0.00_-;_-&quot;€&quot;* &quot;-&quot;??_-;_-@_-"/>
    <numFmt numFmtId="212" formatCode="&quot;$&quot;#,##0_%_);\(&quot;$&quot;#,##0\)_%;&quot;$&quot;#,##0_%_);@_%_)"/>
    <numFmt numFmtId="213" formatCode="&quot;$&quot;#,##0.00_%_);\(&quot;$&quot;#,##0.00\)_%;&quot;$&quot;#,##0.00_%_);@_%_)"/>
    <numFmt numFmtId="214" formatCode="&quot;$&quot;#,##0.00_%_);\(&quot;$&quot;#,##0.00\)_%;**;@_%_)"/>
    <numFmt numFmtId="215" formatCode="&quot;$&quot;#,##0.0_%_);\(&quot;$&quot;#,##0.0\)_%;**;@_%_)"/>
    <numFmt numFmtId="216" formatCode="0.000000"/>
    <numFmt numFmtId="217" formatCode="m/d/yy_%_)"/>
    <numFmt numFmtId="218" formatCode="yyyy\-mm\-dd"/>
    <numFmt numFmtId="219" formatCode="yyyy\-mm\-dd\ h:mm:ss"/>
    <numFmt numFmtId="220" formatCode="###0;\(###0\)"/>
    <numFmt numFmtId="221" formatCode="0.0000"/>
    <numFmt numFmtId="222" formatCode="_-* #,##0\ _€_-;\-* #,##0\ _€_-;_-* &quot;-&quot;\ _€_-;_-@_-"/>
    <numFmt numFmtId="223" formatCode="_-* #,##0.00\ _€_-;\-* #,##0.00\ _€_-;_-* &quot;-&quot;??\ _€_-;_-@_-"/>
    <numFmt numFmtId="224" formatCode="\$0.00;\(\$0.00\)"/>
    <numFmt numFmtId="225" formatCode="0_%_);\(0\)_%;0_%_);@_%_)"/>
    <numFmt numFmtId="226" formatCode="#,##0.0;\-#,##0.0;&quot;         -&quot;"/>
    <numFmt numFmtId="227" formatCode="_-* #,##0.00\ [$€-1]_-;\-* #,##0.00\ [$€-1]_-;_-* &quot;-&quot;??\ [$€-1]_-"/>
    <numFmt numFmtId="228" formatCode="_([$€-2]\ * #.##0.00_);_([$€-2]\ * \(#.##0.00\);_([$€-2]\ * &quot;-&quot;??_)"/>
    <numFmt numFmtId="229" formatCode="0.0&quot;  &quot;"/>
    <numFmt numFmtId="230" formatCode="#,##0;\-#,##0;&quot;&quot;"/>
  </numFmts>
  <fonts count="107">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sz val="10"/>
      <name val="Arial"/>
      <family val="2"/>
    </font>
    <font>
      <sz val="8"/>
      <color indexed="12"/>
      <name val="Arial"/>
      <family val="2"/>
    </font>
    <font>
      <b/>
      <sz val="11"/>
      <name val="Times CE"/>
      <charset val="238"/>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5"/>
      <color indexed="62"/>
      <name val="Calibri"/>
      <family val="2"/>
      <charset val="186"/>
    </font>
    <font>
      <b/>
      <sz val="13"/>
      <color indexed="62"/>
      <name val="Calibri"/>
      <family val="2"/>
      <charset val="186"/>
    </font>
    <font>
      <sz val="11"/>
      <color indexed="63"/>
      <name val="Arial"/>
      <family val="2"/>
    </font>
    <font>
      <sz val="11"/>
      <color indexed="8"/>
      <name val="Calibri"/>
      <family val="2"/>
    </font>
    <font>
      <sz val="9"/>
      <color indexed="63"/>
      <name val="Verdana"/>
      <family val="2"/>
    </font>
    <font>
      <sz val="11"/>
      <color indexed="8"/>
      <name val="Calibri"/>
      <family val="2"/>
      <charset val="186"/>
    </font>
    <font>
      <sz val="11"/>
      <color indexed="8"/>
      <name val="Czcionka tekstu podstawowego"/>
      <family val="2"/>
      <charset val="238"/>
    </font>
    <font>
      <sz val="10"/>
      <color indexed="8"/>
      <name val="Arial"/>
      <family val="2"/>
    </font>
    <font>
      <sz val="11"/>
      <color indexed="8"/>
      <name val="Calibri"/>
      <family val="2"/>
      <charset val="204"/>
    </font>
    <font>
      <b/>
      <sz val="11"/>
      <color indexed="62"/>
      <name val="Calibri"/>
      <family val="2"/>
      <charset val="186"/>
    </font>
    <font>
      <sz val="11"/>
      <color indexed="9"/>
      <name val="Calibri"/>
      <family val="2"/>
    </font>
    <font>
      <sz val="11"/>
      <color indexed="9"/>
      <name val="Calibri"/>
      <family val="2"/>
      <charset val="186"/>
    </font>
    <font>
      <sz val="11"/>
      <color indexed="9"/>
      <name val="Czcionka tekstu podstawowego"/>
      <family val="2"/>
      <charset val="238"/>
    </font>
    <font>
      <sz val="11"/>
      <color indexed="9"/>
      <name val="Arial"/>
      <family val="2"/>
    </font>
    <font>
      <sz val="10"/>
      <color indexed="9"/>
      <name val="Arial"/>
      <family val="2"/>
    </font>
    <font>
      <sz val="11"/>
      <color indexed="9"/>
      <name val="Calibri"/>
      <family val="2"/>
      <charset val="204"/>
    </font>
    <font>
      <sz val="9"/>
      <color indexed="8"/>
      <name val="Times New Roman"/>
      <family val="1"/>
    </font>
    <font>
      <b/>
      <sz val="10"/>
      <color indexed="8"/>
      <name val="Times New Roman"/>
      <family val="1"/>
    </font>
    <font>
      <sz val="8"/>
      <name val="Times"/>
    </font>
    <font>
      <i/>
      <sz val="11"/>
      <color indexed="23"/>
      <name val="Calibri"/>
      <family val="2"/>
      <charset val="186"/>
    </font>
    <font>
      <sz val="11"/>
      <color indexed="20"/>
      <name val="Calibri"/>
      <family val="2"/>
    </font>
    <font>
      <sz val="11"/>
      <color indexed="20"/>
      <name val="Calibri"/>
      <family val="2"/>
      <charset val="186"/>
    </font>
    <font>
      <b/>
      <sz val="11"/>
      <color indexed="52"/>
      <name val="Arial"/>
      <family val="2"/>
    </font>
    <font>
      <b/>
      <sz val="10"/>
      <color indexed="52"/>
      <name val="Arial"/>
      <family val="2"/>
    </font>
    <font>
      <b/>
      <sz val="11"/>
      <color indexed="10"/>
      <name val="Calibri"/>
      <family val="2"/>
    </font>
    <font>
      <sz val="10"/>
      <color indexed="8"/>
      <name val="Tms Rmn"/>
    </font>
    <font>
      <sz val="9"/>
      <color indexed="9"/>
      <name val="Times New Roman"/>
      <family val="1"/>
    </font>
    <font>
      <sz val="10"/>
      <name val="Times New Roman"/>
      <family val="1"/>
    </font>
    <font>
      <sz val="12"/>
      <color indexed="8"/>
      <name val="Arial"/>
      <family val="2"/>
    </font>
    <font>
      <b/>
      <sz val="12"/>
      <name val="Helv"/>
    </font>
    <font>
      <sz val="8"/>
      <name val="Times New Roman"/>
      <family val="1"/>
    </font>
    <font>
      <u val="singleAccounting"/>
      <sz val="10"/>
      <name val="Arial"/>
      <family val="2"/>
    </font>
    <font>
      <sz val="9"/>
      <name val="Times New Roman"/>
      <family val="1"/>
    </font>
    <font>
      <b/>
      <sz val="10"/>
      <color indexed="8"/>
      <name val="Arial"/>
      <family val="2"/>
    </font>
    <font>
      <b/>
      <sz val="11"/>
      <color indexed="52"/>
      <name val="Calibri"/>
      <family val="2"/>
    </font>
    <font>
      <b/>
      <sz val="11"/>
      <color indexed="10"/>
      <name val="Calibri"/>
      <family val="2"/>
      <charset val="186"/>
    </font>
    <font>
      <b/>
      <sz val="10"/>
      <name val="Times New Roman"/>
      <family val="1"/>
    </font>
    <font>
      <sz val="10"/>
      <name val="Frutiger 45 Light"/>
      <family val="2"/>
    </font>
    <font>
      <b/>
      <sz val="11"/>
      <color indexed="9"/>
      <name val="Calibri"/>
      <family val="2"/>
      <charset val="186"/>
    </font>
    <font>
      <sz val="11"/>
      <color indexed="12"/>
      <name val="Arial"/>
      <family val="2"/>
    </font>
    <font>
      <sz val="8"/>
      <name val="Palatino"/>
      <family val="1"/>
    </font>
    <font>
      <sz val="9"/>
      <color indexed="63"/>
      <name val="Arial"/>
      <family val="2"/>
    </font>
    <font>
      <sz val="10"/>
      <name val="Arial Narrow"/>
      <family val="2"/>
    </font>
    <font>
      <sz val="10"/>
      <color indexed="22"/>
      <name val="Arial"/>
      <family val="2"/>
    </font>
    <font>
      <sz val="10"/>
      <name val="BERNHARD"/>
    </font>
    <font>
      <b/>
      <sz val="9"/>
      <color indexed="18"/>
      <name val="Arial"/>
      <family val="2"/>
    </font>
    <font>
      <b/>
      <u/>
      <sz val="10"/>
      <color indexed="16"/>
      <name val="Arial"/>
      <family val="2"/>
    </font>
    <font>
      <b/>
      <sz val="24"/>
      <name val="Times New Roman"/>
      <family val="1"/>
    </font>
    <font>
      <sz val="14"/>
      <name val="Palatino"/>
      <family val="1"/>
    </font>
    <font>
      <sz val="16"/>
      <name val="Palatino"/>
      <family val="1"/>
    </font>
    <font>
      <sz val="32"/>
      <name val="Helvetica-Black"/>
    </font>
    <font>
      <sz val="8"/>
      <color indexed="16"/>
      <name val="Palatino"/>
      <family val="1"/>
    </font>
    <font>
      <sz val="11"/>
      <color indexed="62"/>
      <name val="Czcionka tekstu podstawowego"/>
      <family val="2"/>
      <charset val="238"/>
    </font>
    <font>
      <b/>
      <sz val="11"/>
      <color indexed="63"/>
      <name val="Czcionka tekstu podstawowego"/>
      <family val="2"/>
      <charset val="238"/>
    </font>
    <font>
      <sz val="10"/>
      <name val="Tms Rmn"/>
    </font>
    <font>
      <sz val="12"/>
      <name val="Tms Rmn"/>
    </font>
    <font>
      <sz val="10"/>
      <name val="MS Sans Serif"/>
      <family val="2"/>
    </font>
    <font>
      <sz val="1"/>
      <color indexed="8"/>
      <name val="Courier"/>
      <family val="3"/>
    </font>
    <font>
      <sz val="11"/>
      <color indexed="17"/>
      <name val="Czcionka tekstu podstawowego"/>
      <family val="2"/>
      <charset val="238"/>
    </font>
    <font>
      <u val="doubleAccounting"/>
      <sz val="10"/>
      <name val="Arial"/>
      <family val="2"/>
    </font>
    <font>
      <sz val="10"/>
      <name val="CG Times (PCL6)"/>
    </font>
    <font>
      <sz val="11"/>
      <color indexed="20"/>
      <name val="Arial"/>
      <family val="2"/>
    </font>
    <font>
      <sz val="10"/>
      <color indexed="20"/>
      <name val="Arial"/>
      <family val="2"/>
    </font>
    <font>
      <b/>
      <sz val="1"/>
      <color indexed="8"/>
      <name val="Courier"/>
      <family val="3"/>
    </font>
    <font>
      <sz val="10"/>
      <name val="Times New Roman Baltic"/>
      <charset val="186"/>
    </font>
    <font>
      <i/>
      <sz val="11"/>
      <color indexed="23"/>
      <name val="Calibri"/>
      <family val="2"/>
    </font>
    <font>
      <sz val="8"/>
      <color indexed="8"/>
      <name val="Arial"/>
      <family val="2"/>
    </font>
    <font>
      <sz val="9"/>
      <name val="Tms Rmn"/>
    </font>
    <font>
      <i/>
      <sz val="9"/>
      <name val="Helv"/>
    </font>
    <font>
      <u/>
      <sz val="10.1"/>
      <color indexed="36"/>
      <name val="Arial"/>
      <family val="2"/>
    </font>
    <font>
      <u/>
      <sz val="10"/>
      <color indexed="36"/>
      <name val="Arial"/>
      <family val="2"/>
    </font>
    <font>
      <sz val="6"/>
      <color indexed="23"/>
      <name val="Helvetica-Black"/>
    </font>
    <font>
      <sz val="9.5"/>
      <color indexed="23"/>
      <name val="Helvetica-Black"/>
    </font>
    <font>
      <sz val="7"/>
      <name val="Palatino"/>
      <family val="1"/>
    </font>
    <font>
      <i/>
      <sz val="11"/>
      <color indexed="23"/>
      <name val="Arial"/>
      <family val="2"/>
    </font>
    <font>
      <i/>
      <sz val="10"/>
      <color indexed="23"/>
      <name val="Arial"/>
      <family val="2"/>
    </font>
    <font>
      <b/>
      <sz val="12"/>
      <color indexed="8"/>
      <name val="Arial"/>
      <family val="2"/>
    </font>
    <font>
      <sz val="12"/>
      <name val="Arial"/>
      <family val="2"/>
    </font>
    <font>
      <sz val="11"/>
      <color theme="1"/>
      <name val="Arial"/>
      <family val="2"/>
    </font>
  </fonts>
  <fills count="49">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27"/>
      </patternFill>
    </fill>
    <fill>
      <patternFill patternType="solid">
        <fgColor indexed="46"/>
      </patternFill>
    </fill>
    <fill>
      <patternFill patternType="solid">
        <fgColor indexed="24"/>
      </patternFill>
    </fill>
    <fill>
      <patternFill patternType="solid">
        <fgColor indexed="47"/>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4"/>
      </patternFill>
    </fill>
    <fill>
      <patternFill patternType="solid">
        <fgColor indexed="9"/>
      </patternFill>
    </fill>
    <fill>
      <patternFill patternType="solid">
        <fgColor indexed="11"/>
      </patternFill>
    </fill>
    <fill>
      <patternFill patternType="solid">
        <fgColor indexed="51"/>
      </patternFill>
    </fill>
    <fill>
      <patternFill patternType="solid">
        <fgColor indexed="15"/>
      </patternFill>
    </fill>
    <fill>
      <patternFill patternType="solid">
        <fgColor indexed="25"/>
      </patternFill>
    </fill>
    <fill>
      <patternFill patternType="solid">
        <fgColor indexed="49"/>
      </patternFill>
    </fill>
    <fill>
      <patternFill patternType="solid">
        <fgColor indexed="62"/>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2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gray0625">
        <fgColor indexed="10"/>
        <bgColor indexed="9"/>
      </patternFill>
    </fill>
    <fill>
      <patternFill patternType="solid">
        <fgColor indexed="63"/>
        <bgColor indexed="8"/>
      </patternFill>
    </fill>
    <fill>
      <patternFill patternType="lightGray">
        <fgColor indexed="14"/>
        <bgColor indexed="9"/>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Gray">
        <fgColor indexed="15"/>
      </patternFill>
    </fill>
    <fill>
      <patternFill patternType="solid">
        <fgColor indexed="55"/>
      </patternFill>
    </fill>
    <fill>
      <patternFill patternType="lightUp">
        <fgColor indexed="23"/>
        <bgColor indexed="9"/>
      </patternFill>
    </fill>
    <fill>
      <patternFill patternType="solid">
        <fgColor indexed="16"/>
        <bgColor indexed="64"/>
      </patternFill>
    </fill>
    <fill>
      <patternFill patternType="solid">
        <fgColor indexed="27"/>
        <bgColor indexed="64"/>
      </patternFill>
    </fill>
    <fill>
      <patternFill patternType="gray0625"/>
    </fill>
    <fill>
      <patternFill patternType="lightDown">
        <bgColor indexed="55"/>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lightGray">
        <fgColor indexed="12"/>
        <bgColor indexed="9"/>
      </patternFill>
    </fill>
    <fill>
      <patternFill patternType="solid">
        <fgColor indexed="63"/>
        <bgColor indexed="64"/>
      </patternFill>
    </fill>
    <fill>
      <patternFill patternType="solid">
        <fgColor indexed="4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bottom style="thin">
        <color rgb="FF000000"/>
      </bottom>
      <diagonal/>
    </border>
  </borders>
  <cellStyleXfs count="7327">
    <xf numFmtId="0" fontId="0" fillId="0" borderId="0"/>
    <xf numFmtId="166" fontId="1" fillId="0" borderId="0" applyFont="0" applyFill="0" applyBorder="0" applyAlignment="0" applyProtection="0"/>
    <xf numFmtId="0" fontId="9" fillId="0" borderId="0">
      <alignment vertical="top"/>
    </xf>
    <xf numFmtId="166"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166" fontId="9" fillId="0" borderId="0" applyFont="0" applyFill="0" applyBorder="0" applyAlignment="0" applyProtection="0"/>
    <xf numFmtId="9" fontId="9" fillId="0" borderId="0" applyFont="0" applyFill="0" applyBorder="0" applyAlignment="0" applyProtection="0"/>
    <xf numFmtId="166" fontId="19" fillId="0" borderId="0" applyFont="0" applyFill="0" applyBorder="0" applyAlignment="0" applyProtection="0"/>
    <xf numFmtId="166" fontId="9" fillId="0" borderId="0" applyFont="0" applyFill="0" applyBorder="0" applyAlignment="0" applyProtection="0"/>
    <xf numFmtId="9" fontId="20" fillId="0" borderId="0">
      <alignment horizontal="right"/>
    </xf>
    <xf numFmtId="0" fontId="9" fillId="0" borderId="0" applyFont="0" applyFill="0" applyBorder="0" applyAlignment="0" applyProtection="0"/>
    <xf numFmtId="1" fontId="21" fillId="0" borderId="0" applyFont="0" applyFill="0" applyBorder="0" applyAlignment="0" applyProtection="0">
      <protection locked="0"/>
    </xf>
    <xf numFmtId="0" fontId="9" fillId="0" borderId="0"/>
    <xf numFmtId="0" fontId="9" fillId="0" borderId="0"/>
    <xf numFmtId="0" fontId="9" fillId="0" borderId="0"/>
    <xf numFmtId="176" fontId="4" fillId="0" borderId="0" applyFont="0" applyFill="0" applyBorder="0" applyAlignment="0" applyProtection="0"/>
    <xf numFmtId="176"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1" fontId="4"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 fillId="3" borderId="0" applyNumberFormat="0" applyFont="0" applyAlignment="0" applyProtection="0"/>
    <xf numFmtId="0" fontId="9" fillId="3" borderId="0"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6" fontId="9" fillId="0" borderId="0" applyFont="0" applyFill="0" applyBorder="0" applyAlignment="0" applyProtection="0"/>
    <xf numFmtId="186"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14" fillId="0" borderId="0" applyFill="0" applyProtection="0">
      <alignment horizontal="center"/>
    </xf>
    <xf numFmtId="189" fontId="14" fillId="0" borderId="0" applyFill="0" applyProtection="0">
      <alignment horizontal="center"/>
    </xf>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9" fillId="0" borderId="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Protection="0">
      <alignment horizontal="center"/>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8" fillId="0" borderId="6" applyNumberFormat="0" applyFill="0" applyAlignment="0" applyProtection="0"/>
    <xf numFmtId="178" fontId="9" fillId="0" borderId="0"/>
    <xf numFmtId="178" fontId="9" fillId="0" borderId="0"/>
    <xf numFmtId="0" fontId="29" fillId="0" borderId="7" applyNumberFormat="0" applyFill="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2" fillId="4"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5" borderId="0" applyNumberFormat="0" applyBorder="0" applyAlignment="0" applyProtection="0"/>
    <xf numFmtId="0" fontId="34" fillId="4" borderId="0" applyNumberFormat="0" applyBorder="0" applyAlignment="0" applyProtection="0"/>
    <xf numFmtId="0" fontId="34" fillId="7" borderId="0" applyNumberFormat="0" applyBorder="0" applyAlignment="0" applyProtection="0"/>
    <xf numFmtId="0" fontId="33" fillId="13"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4" borderId="0" applyNumberFormat="0" applyBorder="0" applyAlignment="0" applyProtection="0"/>
    <xf numFmtId="0" fontId="35" fillId="8" borderId="0" applyNumberFormat="0" applyBorder="0" applyAlignment="0" applyProtection="0"/>
    <xf numFmtId="0" fontId="32"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2"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25" fillId="8" borderId="0" applyNumberFormat="0" applyBorder="0" applyAlignment="0" applyProtection="0"/>
    <xf numFmtId="0" fontId="31"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9"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9"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5" fillId="1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1" borderId="0" applyNumberFormat="0" applyBorder="0" applyAlignment="0" applyProtection="0"/>
    <xf numFmtId="0" fontId="31"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5" fillId="5"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5" borderId="0" applyNumberFormat="0" applyBorder="0" applyAlignment="0" applyProtection="0"/>
    <xf numFmtId="0" fontId="31" fillId="7"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5"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4"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7"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37" fillId="0" borderId="8" applyNumberFormat="0" applyFill="0" applyAlignment="0" applyProtection="0"/>
    <xf numFmtId="0" fontId="37" fillId="0" borderId="0" applyNumberFormat="0" applyFill="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13" borderId="0" applyNumberFormat="0" applyBorder="0" applyAlignment="0" applyProtection="0"/>
    <xf numFmtId="0" fontId="34" fillId="10" borderId="0" applyNumberFormat="0" applyBorder="0" applyAlignment="0" applyProtection="0"/>
    <xf numFmtId="0" fontId="34" fillId="15" borderId="0" applyNumberFormat="0" applyBorder="0" applyAlignment="0" applyProtection="0"/>
    <xf numFmtId="0" fontId="34" fillId="5"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13" borderId="0" applyNumberFormat="0" applyBorder="0" applyAlignment="0" applyProtection="0"/>
    <xf numFmtId="0" fontId="35"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25" fillId="10"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5" borderId="0" applyNumberFormat="0" applyBorder="0" applyAlignment="0" applyProtection="0"/>
    <xf numFmtId="0" fontId="35" fillId="1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5" borderId="0" applyNumberFormat="0" applyBorder="0" applyAlignment="0" applyProtection="0"/>
    <xf numFmtId="0" fontId="31" fillId="3"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5" fillId="5"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25" fillId="5" borderId="0" applyNumberFormat="0" applyBorder="0" applyAlignment="0" applyProtection="0"/>
    <xf numFmtId="0" fontId="31" fillId="9"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5" fillId="13"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1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16"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5" borderId="0" applyNumberFormat="0" applyBorder="0" applyAlignment="0" applyProtection="0"/>
    <xf numFmtId="0" fontId="36" fillId="5"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0" fillId="17" borderId="0" applyNumberFormat="0" applyBorder="0" applyAlignment="0" applyProtection="0"/>
    <xf numFmtId="0" fontId="30" fillId="4"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10"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0" fillId="21"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4"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1" fillId="17" borderId="0" applyNumberFormat="0" applyBorder="0" applyAlignment="0" applyProtection="0"/>
    <xf numFmtId="0" fontId="42" fillId="21" borderId="0" applyNumberFormat="0" applyBorder="0" applyAlignment="0" applyProtection="0"/>
    <xf numFmtId="0" fontId="38" fillId="4" borderId="0" applyNumberFormat="0" applyBorder="0" applyAlignment="0" applyProtection="0"/>
    <xf numFmtId="0" fontId="41" fillId="25" borderId="0" applyNumberFormat="0" applyBorder="0" applyAlignment="0" applyProtection="0"/>
    <xf numFmtId="0" fontId="41" fillId="4" borderId="0" applyNumberFormat="0" applyBorder="0" applyAlignment="0" applyProtection="0"/>
    <xf numFmtId="0" fontId="42" fillId="10" borderId="0" applyNumberFormat="0" applyBorder="0" applyAlignment="0" applyProtection="0"/>
    <xf numFmtId="0" fontId="38" fillId="22"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2" fillId="15" borderId="0" applyNumberFormat="0" applyBorder="0" applyAlignment="0" applyProtection="0"/>
    <xf numFmtId="0" fontId="38" fillId="16"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2" fillId="23" borderId="0" applyNumberFormat="0" applyBorder="0" applyAlignment="0" applyProtection="0"/>
    <xf numFmtId="0" fontId="38" fillId="9" borderId="0" applyNumberFormat="0" applyBorder="0" applyAlignment="0" applyProtection="0"/>
    <xf numFmtId="0" fontId="41" fillId="13" borderId="0" applyNumberFormat="0" applyBorder="0" applyAlignment="0" applyProtection="0"/>
    <xf numFmtId="0" fontId="41" fillId="20" borderId="0" applyNumberFormat="0" applyBorder="0" applyAlignment="0" applyProtection="0"/>
    <xf numFmtId="0" fontId="42" fillId="19" borderId="0" applyNumberFormat="0" applyBorder="0" applyAlignment="0" applyProtection="0"/>
    <xf numFmtId="0" fontId="38" fillId="4" borderId="0" applyNumberFormat="0" applyBorder="0" applyAlignment="0" applyProtection="0"/>
    <xf numFmtId="0" fontId="41" fillId="7" borderId="0" applyNumberFormat="0" applyBorder="0" applyAlignment="0" applyProtection="0"/>
    <xf numFmtId="0" fontId="41" fillId="10" borderId="0" applyNumberFormat="0" applyBorder="0" applyAlignment="0" applyProtection="0"/>
    <xf numFmtId="0" fontId="42" fillId="24" borderId="0" applyNumberFormat="0" applyBorder="0" applyAlignment="0" applyProtection="0"/>
    <xf numFmtId="0" fontId="38" fillId="10" borderId="0" applyNumberFormat="0" applyBorder="0" applyAlignment="0" applyProtection="0"/>
    <xf numFmtId="0" fontId="41" fillId="9" borderId="0" applyNumberFormat="0" applyBorder="0" applyAlignment="0" applyProtection="0"/>
    <xf numFmtId="0" fontId="43" fillId="21" borderId="0" applyNumberFormat="0" applyBorder="0" applyAlignment="0" applyProtection="0"/>
    <xf numFmtId="0" fontId="43" fillId="10" borderId="0" applyNumberFormat="0" applyBorder="0" applyAlignment="0" applyProtection="0"/>
    <xf numFmtId="0" fontId="43" fillId="15" borderId="0" applyNumberFormat="0" applyBorder="0" applyAlignment="0" applyProtection="0"/>
    <xf numFmtId="0" fontId="43" fillId="23" borderId="0" applyNumberFormat="0" applyBorder="0" applyAlignment="0" applyProtection="0"/>
    <xf numFmtId="0" fontId="43" fillId="19" borderId="0" applyNumberFormat="0" applyBorder="0" applyAlignment="0" applyProtection="0"/>
    <xf numFmtId="0" fontId="43" fillId="24" borderId="0" applyNumberFormat="0" applyBorder="0" applyAlignment="0" applyProtection="0"/>
    <xf numFmtId="0" fontId="39" fillId="26"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29" borderId="0" applyNumberFormat="0" applyBorder="0" applyAlignment="0" applyProtection="0"/>
    <xf numFmtId="0" fontId="39" fillId="19" borderId="0" applyNumberFormat="0" applyBorder="0" applyAlignment="0" applyProtection="0"/>
    <xf numFmtId="0" fontId="39" fillId="27" borderId="0" applyNumberFormat="0" applyBorder="0" applyAlignment="0" applyProtection="0"/>
    <xf numFmtId="190" fontId="44" fillId="30" borderId="0" applyNumberFormat="0" applyFont="0" applyBorder="0" applyAlignment="0">
      <alignment horizontal="right"/>
    </xf>
    <xf numFmtId="190" fontId="44" fillId="30" borderId="0" applyNumberFormat="0" applyFont="0" applyBorder="0" applyAlignment="0">
      <alignment horizontal="right"/>
    </xf>
    <xf numFmtId="190" fontId="44" fillId="30" borderId="0" applyNumberFormat="0" applyFont="0" applyBorder="0" applyAlignment="0">
      <alignment horizontal="right"/>
    </xf>
    <xf numFmtId="190" fontId="44" fillId="30" borderId="0" applyNumberFormat="0" applyFont="0" applyBorder="0" applyAlignment="0">
      <alignment horizontal="right"/>
    </xf>
    <xf numFmtId="190" fontId="44" fillId="30" borderId="0" applyNumberFormat="0" applyFont="0" applyBorder="0" applyAlignme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6" fillId="0" borderId="0"/>
    <xf numFmtId="0" fontId="47" fillId="0" borderId="0" applyNumberFormat="0" applyFill="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2"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49" fillId="5" borderId="0" applyNumberFormat="0" applyBorder="0" applyAlignment="0" applyProtection="0"/>
    <xf numFmtId="0" fontId="50" fillId="25" borderId="9" applyNumberFormat="0" applyAlignment="0" applyProtection="0"/>
    <xf numFmtId="0" fontId="51" fillId="25" borderId="9" applyNumberFormat="0" applyAlignment="0" applyProtection="0"/>
    <xf numFmtId="0" fontId="52" fillId="14" borderId="9" applyNumberFormat="0" applyAlignment="0" applyProtection="0"/>
    <xf numFmtId="0" fontId="52" fillId="14" borderId="9" applyNumberFormat="0" applyAlignment="0" applyProtection="0"/>
    <xf numFmtId="0" fontId="50" fillId="25" borderId="9" applyNumberFormat="0" applyAlignment="0" applyProtection="0"/>
    <xf numFmtId="0" fontId="53" fillId="0" borderId="0" applyNumberFormat="0" applyFill="0" applyBorder="0" applyAlignment="0" applyProtection="0"/>
    <xf numFmtId="0" fontId="54" fillId="0" borderId="0" applyNumberFormat="0" applyFill="0" applyBorder="0" applyAlignment="0"/>
    <xf numFmtId="0" fontId="55" fillId="0" borderId="0" applyNumberFormat="0" applyFont="0" applyBorder="0" applyAlignment="0" applyProtection="0"/>
    <xf numFmtId="0" fontId="55" fillId="0" borderId="0" applyNumberFormat="0" applyFont="0" applyBorder="0" applyAlignment="0" applyProtection="0"/>
    <xf numFmtId="0" fontId="56" fillId="31" borderId="0" applyNumberFormat="0" applyBorder="0"/>
    <xf numFmtId="0" fontId="57" fillId="0" borderId="0" applyNumberFormat="0" applyFill="0" applyBorder="0">
      <alignment horizontal="left"/>
    </xf>
    <xf numFmtId="0" fontId="49" fillId="5" borderId="0" applyNumberFormat="0" applyBorder="0" applyAlignment="0" applyProtection="0"/>
    <xf numFmtId="0" fontId="55" fillId="0" borderId="0"/>
    <xf numFmtId="0" fontId="58" fillId="0" borderId="10" applyNumberFormat="0" applyFont="0" applyFill="0" applyAlignment="0" applyProtection="0"/>
    <xf numFmtId="0" fontId="58" fillId="0" borderId="11" applyNumberFormat="0" applyFont="0" applyFill="0" applyAlignment="0" applyProtection="0"/>
    <xf numFmtId="192" fontId="59" fillId="0" borderId="0" applyFont="0" applyFill="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193" fontId="60" fillId="0" borderId="0" applyFill="0" applyBorder="0" applyAlignment="0"/>
    <xf numFmtId="194" fontId="60" fillId="0" borderId="0" applyFill="0" applyBorder="0" applyAlignment="0"/>
    <xf numFmtId="175" fontId="60" fillId="0" borderId="0" applyFill="0" applyBorder="0" applyAlignment="0"/>
    <xf numFmtId="195" fontId="60" fillId="0" borderId="0" applyFill="0" applyBorder="0" applyAlignment="0"/>
    <xf numFmtId="196" fontId="60" fillId="0" borderId="0" applyFill="0" applyBorder="0" applyAlignment="0"/>
    <xf numFmtId="193" fontId="60" fillId="0" borderId="0" applyFill="0" applyBorder="0" applyAlignment="0"/>
    <xf numFmtId="197" fontId="60" fillId="0" borderId="0" applyFill="0" applyBorder="0" applyAlignment="0"/>
    <xf numFmtId="194" fontId="60" fillId="0" borderId="0" applyFill="0" applyBorder="0" applyAlignment="0"/>
    <xf numFmtId="198" fontId="9" fillId="33" borderId="0">
      <alignment horizontal="right" vertical="center" indent="1"/>
    </xf>
    <xf numFmtId="198" fontId="9" fillId="34" borderId="0">
      <alignment horizontal="right" vertical="center" indent="1"/>
    </xf>
    <xf numFmtId="199" fontId="61" fillId="35" borderId="0">
      <alignment horizontal="right" vertical="center" indent="1"/>
    </xf>
    <xf numFmtId="0" fontId="63" fillId="14" borderId="9" applyNumberFormat="0" applyAlignment="0" applyProtection="0"/>
    <xf numFmtId="0" fontId="62" fillId="25" borderId="9" applyNumberFormat="0" applyAlignment="0" applyProtection="0"/>
    <xf numFmtId="0" fontId="64" fillId="36" borderId="2" applyNumberFormat="0" applyFont="0" applyBorder="0" applyAlignment="0">
      <alignment horizontal="center"/>
    </xf>
    <xf numFmtId="0" fontId="64" fillId="36" borderId="2" applyNumberFormat="0" applyFont="0" applyBorder="0" applyAlignment="0">
      <alignment horizontal="center"/>
    </xf>
    <xf numFmtId="200" fontId="65" fillId="0" borderId="0" applyFont="0" applyFill="0" applyBorder="0" applyProtection="0">
      <alignment horizontal="center" vertical="center"/>
    </xf>
    <xf numFmtId="0" fontId="66" fillId="37" borderId="12" applyNumberFormat="0" applyAlignment="0" applyProtection="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199" fontId="14" fillId="38" borderId="0">
      <alignment horizontal="right" vertical="center" indent="1"/>
    </xf>
    <xf numFmtId="199" fontId="9" fillId="39" borderId="0">
      <alignment horizontal="right" vertical="center" indent="1"/>
    </xf>
    <xf numFmtId="49" fontId="14" fillId="40" borderId="0">
      <alignment horizontal="right"/>
    </xf>
    <xf numFmtId="0" fontId="67" fillId="0" borderId="0">
      <alignment horizontal="right"/>
    </xf>
    <xf numFmtId="193" fontId="60" fillId="0" borderId="0" applyFont="0" applyFill="0" applyBorder="0" applyAlignment="0" applyProtection="0"/>
    <xf numFmtId="0" fontId="9" fillId="0" borderId="0" applyFont="0" applyFill="0" applyBorder="0" applyProtection="0">
      <alignment horizontal="right"/>
    </xf>
    <xf numFmtId="0" fontId="9" fillId="0" borderId="0" applyFont="0" applyFill="0" applyBorder="0" applyProtection="0">
      <alignment horizontal="right"/>
    </xf>
    <xf numFmtId="202" fontId="65" fillId="0" borderId="0" applyFont="0" applyFill="0" applyBorder="0" applyProtection="0">
      <alignment horizontal="right"/>
    </xf>
    <xf numFmtId="203" fontId="68" fillId="0" borderId="0" applyFont="0" applyFill="0" applyBorder="0" applyAlignment="0" applyProtection="0">
      <alignment horizontal="right"/>
    </xf>
    <xf numFmtId="204" fontId="68" fillId="0" borderId="0" applyFont="0" applyFill="0" applyBorder="0" applyAlignment="0" applyProtection="0"/>
    <xf numFmtId="203" fontId="68" fillId="0" borderId="0" applyFont="0" applyFill="0" applyBorder="0" applyAlignment="0" applyProtection="0">
      <alignment horizontal="right"/>
    </xf>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6" fontId="30"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205" fontId="68" fillId="0" borderId="0" applyFont="0" applyFill="0" applyBorder="0" applyAlignment="0" applyProtection="0"/>
    <xf numFmtId="206" fontId="68" fillId="0" borderId="0" applyFont="0" applyFill="0" applyBorder="0" applyAlignment="0" applyProtection="0">
      <alignment horizontal="right"/>
    </xf>
    <xf numFmtId="166" fontId="69" fillId="0" borderId="0" applyFont="0" applyFill="0" applyBorder="0" applyAlignment="0" applyProtection="0"/>
    <xf numFmtId="43" fontId="9" fillId="0" borderId="0" applyFont="0" applyFill="0" applyBorder="0" applyAlignment="0" applyProtection="0"/>
    <xf numFmtId="207" fontId="68"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6" fontId="69" fillId="0" borderId="0" applyFont="0" applyFill="0" applyBorder="0" applyAlignment="0" applyProtection="0"/>
    <xf numFmtId="165" fontId="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166" fontId="70" fillId="0" borderId="0" applyFont="0" applyFill="0" applyBorder="0" applyAlignment="0" applyProtection="0"/>
    <xf numFmtId="208" fontId="68"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199" fontId="14" fillId="41" borderId="0">
      <alignment horizontal="right" vertical="center" indent="1"/>
    </xf>
    <xf numFmtId="3" fontId="9" fillId="42" borderId="0">
      <alignment horizontal="left"/>
    </xf>
    <xf numFmtId="0" fontId="73" fillId="43" borderId="0">
      <alignment horizontal="center" vertical="center"/>
    </xf>
    <xf numFmtId="0" fontId="26" fillId="44" borderId="0">
      <alignment horizontal="center" wrapText="1"/>
    </xf>
    <xf numFmtId="0" fontId="74" fillId="0" borderId="0"/>
    <xf numFmtId="0" fontId="75" fillId="0" borderId="0" applyNumberFormat="0" applyFill="0" applyBorder="0">
      <alignment horizontal="right"/>
    </xf>
    <xf numFmtId="0" fontId="76" fillId="0" borderId="0">
      <alignment horizontal="left"/>
    </xf>
    <xf numFmtId="0" fontId="77" fillId="0" borderId="0"/>
    <xf numFmtId="0" fontId="78" fillId="0" borderId="0">
      <alignment horizontal="left"/>
    </xf>
    <xf numFmtId="209" fontId="58" fillId="0" borderId="0" applyFont="0" applyFill="0" applyBorder="0" applyAlignment="0" applyProtection="0">
      <protection locked="0"/>
    </xf>
    <xf numFmtId="210" fontId="58" fillId="0" borderId="0" applyFont="0" applyFill="0" applyBorder="0" applyAlignment="0" applyProtection="0">
      <protection locked="0"/>
    </xf>
    <xf numFmtId="194" fontId="60" fillId="0" borderId="0" applyFont="0" applyFill="0" applyBorder="0" applyAlignment="0" applyProtection="0"/>
    <xf numFmtId="211" fontId="9" fillId="0" borderId="0" applyFont="0" applyFill="0" applyBorder="0" applyProtection="0">
      <alignment horizontal="right"/>
    </xf>
    <xf numFmtId="211" fontId="9" fillId="0" borderId="0" applyFont="0" applyFill="0" applyBorder="0" applyProtection="0">
      <alignment horizontal="right"/>
    </xf>
    <xf numFmtId="212" fontId="68" fillId="0" borderId="0" applyFont="0" applyFill="0" applyBorder="0" applyAlignment="0" applyProtection="0">
      <alignment horizontal="right"/>
    </xf>
    <xf numFmtId="213" fontId="68" fillId="0" borderId="0" applyFont="0" applyFill="0" applyBorder="0" applyAlignment="0" applyProtection="0">
      <alignment horizontal="right"/>
    </xf>
    <xf numFmtId="214" fontId="79" fillId="0" borderId="0" applyFont="0" applyFill="0" applyBorder="0" applyAlignment="0" applyProtection="0"/>
    <xf numFmtId="213" fontId="68" fillId="0" borderId="0" applyFont="0" applyFill="0" applyBorder="0" applyAlignment="0" applyProtection="0">
      <alignment horizontal="right"/>
    </xf>
    <xf numFmtId="0" fontId="79" fillId="0" borderId="0" applyFont="0" applyFill="0" applyBorder="0" applyAlignment="0" applyProtection="0"/>
    <xf numFmtId="215" fontId="68" fillId="0" borderId="0" applyFont="0" applyFill="0" applyBorder="0" applyAlignment="0" applyProtection="0"/>
    <xf numFmtId="0" fontId="70" fillId="0" borderId="0" applyFont="0" applyFill="0" applyBorder="0" applyAlignment="0" applyProtection="0">
      <alignment vertical="center"/>
    </xf>
    <xf numFmtId="0" fontId="70" fillId="0" borderId="0" applyFont="0" applyFill="0" applyBorder="0" applyAlignment="0" applyProtection="0">
      <alignment vertical="center"/>
    </xf>
    <xf numFmtId="0" fontId="80" fillId="7" borderId="9" applyNumberFormat="0" applyAlignment="0" applyProtection="0"/>
    <xf numFmtId="0" fontId="81" fillId="25" borderId="13" applyNumberFormat="0" applyAlignment="0" applyProtection="0"/>
    <xf numFmtId="216" fontId="65" fillId="45" borderId="0" applyFont="0" applyFill="0" applyBorder="0" applyAlignment="0" applyProtection="0">
      <alignment vertical="center"/>
    </xf>
    <xf numFmtId="14" fontId="82" fillId="0" borderId="0"/>
    <xf numFmtId="217" fontId="68" fillId="0" borderId="0" applyFont="0" applyFill="0" applyBorder="0" applyAlignment="0" applyProtection="0"/>
    <xf numFmtId="0" fontId="68" fillId="0" borderId="0" applyFont="0" applyFill="0" applyBorder="0" applyAlignment="0" applyProtection="0"/>
    <xf numFmtId="217" fontId="68" fillId="0" borderId="0" applyFont="0" applyFill="0" applyBorder="0" applyAlignment="0" applyProtection="0"/>
    <xf numFmtId="14" fontId="35" fillId="0" borderId="0" applyFill="0" applyBorder="0" applyAlignment="0"/>
    <xf numFmtId="194" fontId="58" fillId="0" borderId="0" applyFont="0" applyFill="0" applyBorder="0" applyProtection="0">
      <alignment horizontal="right"/>
    </xf>
    <xf numFmtId="218" fontId="9" fillId="0" borderId="0" applyFont="0" applyFill="0" applyBorder="0" applyAlignment="0" applyProtection="0"/>
    <xf numFmtId="219" fontId="9" fillId="0" borderId="0" applyFont="0" applyFill="0" applyBorder="0" applyAlignment="0" applyProtection="0"/>
    <xf numFmtId="14" fontId="83" fillId="0" borderId="0">
      <alignment horizontal="left"/>
    </xf>
    <xf numFmtId="4" fontId="84" fillId="0" borderId="0"/>
    <xf numFmtId="4" fontId="9" fillId="0" borderId="0" applyFont="0" applyFill="0" applyBorder="0" applyAlignment="0" applyProtection="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38" fontId="84" fillId="0" borderId="14">
      <alignment vertical="center"/>
    </xf>
    <xf numFmtId="221" fontId="84" fillId="0" borderId="0"/>
    <xf numFmtId="222" fontId="9" fillId="0" borderId="0" applyFont="0" applyFill="0" applyBorder="0" applyAlignment="0" applyProtection="0"/>
    <xf numFmtId="223" fontId="9" fillId="0" borderId="0" applyFont="0" applyFill="0" applyBorder="0" applyAlignment="0" applyProtection="0"/>
    <xf numFmtId="0" fontId="85" fillId="0" borderId="0">
      <protection locked="0"/>
    </xf>
    <xf numFmtId="0" fontId="86" fillId="11" borderId="0" applyNumberFormat="0" applyBorder="0" applyAlignment="0" applyProtection="0"/>
    <xf numFmtId="224" fontId="60" fillId="0" borderId="0" applyFont="0" applyFill="0" applyBorder="0" applyAlignment="0" applyProtection="0">
      <alignment horizontal="right"/>
    </xf>
    <xf numFmtId="224" fontId="60" fillId="0" borderId="0" applyFont="0" applyFill="0" applyBorder="0" applyAlignment="0" applyProtection="0">
      <alignment horizontal="right"/>
    </xf>
    <xf numFmtId="224" fontId="60" fillId="0" borderId="0" applyFont="0" applyFill="0" applyBorder="0" applyAlignment="0" applyProtection="0">
      <alignment horizontal="right"/>
    </xf>
    <xf numFmtId="224" fontId="60" fillId="0" borderId="0" applyFont="0" applyFill="0" applyBorder="0" applyAlignment="0" applyProtection="0">
      <alignment horizontal="right"/>
    </xf>
    <xf numFmtId="224" fontId="60" fillId="0" borderId="0" applyFont="0" applyFill="0" applyBorder="0" applyAlignment="0" applyProtection="0">
      <alignment horizontal="right"/>
    </xf>
    <xf numFmtId="225" fontId="68" fillId="0" borderId="15" applyNumberFormat="0" applyFont="0" applyFill="0" applyAlignment="0" applyProtection="0"/>
    <xf numFmtId="164" fontId="87" fillId="0" borderId="0" applyFill="0" applyBorder="0" applyAlignment="0" applyProtection="0"/>
    <xf numFmtId="226" fontId="88" fillId="0" borderId="0" applyBorder="0" applyAlignment="0">
      <alignment horizontal="left"/>
    </xf>
    <xf numFmtId="165" fontId="9" fillId="0" borderId="0" applyFont="0" applyFill="0" applyBorder="0" applyAlignment="0" applyProtection="0"/>
    <xf numFmtId="0" fontId="89" fillId="9" borderId="0" applyNumberFormat="0" applyBorder="0" applyAlignment="0" applyProtection="0"/>
    <xf numFmtId="0" fontId="90" fillId="9" borderId="0" applyNumberFormat="0" applyBorder="0" applyAlignment="0" applyProtection="0"/>
    <xf numFmtId="0" fontId="48" fillId="5" borderId="0" applyNumberFormat="0" applyBorder="0" applyAlignment="0" applyProtection="0"/>
    <xf numFmtId="0" fontId="89" fillId="9" borderId="0" applyNumberFormat="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1" fillId="0" borderId="0">
      <protection locked="0"/>
    </xf>
    <xf numFmtId="0" fontId="91" fillId="0" borderId="0">
      <protection locked="0"/>
    </xf>
    <xf numFmtId="193" fontId="60" fillId="0" borderId="0" applyFill="0" applyBorder="0" applyAlignment="0"/>
    <xf numFmtId="194" fontId="60" fillId="0" borderId="0" applyFill="0" applyBorder="0" applyAlignment="0"/>
    <xf numFmtId="193" fontId="60" fillId="0" borderId="0" applyFill="0" applyBorder="0" applyAlignment="0"/>
    <xf numFmtId="197" fontId="60" fillId="0" borderId="0" applyFill="0" applyBorder="0" applyAlignment="0"/>
    <xf numFmtId="194" fontId="60" fillId="0" borderId="0" applyFill="0" applyBorder="0" applyAlignment="0"/>
    <xf numFmtId="0" fontId="9" fillId="45" borderId="0">
      <protection locked="0"/>
    </xf>
    <xf numFmtId="227" fontId="92" fillId="0" borderId="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0" fontId="47" fillId="0" borderId="0" applyNumberFormat="0" applyFill="0" applyBorder="0" applyAlignment="0" applyProtection="0"/>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175" fontId="35" fillId="43" borderId="16">
      <protection locked="0"/>
    </xf>
    <xf numFmtId="175" fontId="35" fillId="43" borderId="16">
      <protection locked="0"/>
    </xf>
    <xf numFmtId="175" fontId="35" fillId="43" borderId="16">
      <protection locked="0"/>
    </xf>
    <xf numFmtId="175" fontId="35" fillId="43" borderId="16">
      <protection locked="0"/>
    </xf>
    <xf numFmtId="175" fontId="35" fillId="43" borderId="16">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0" fontId="9" fillId="45" borderId="17">
      <alignment horizontal="right"/>
      <protection locked="0"/>
    </xf>
    <xf numFmtId="3" fontId="35" fillId="43" borderId="16">
      <alignment wrapText="1"/>
      <protection locked="0"/>
    </xf>
    <xf numFmtId="0" fontId="94" fillId="47" borderId="18">
      <alignment horizontal="center" vertical="center"/>
    </xf>
    <xf numFmtId="0" fontId="94" fillId="47" borderId="18">
      <alignment horizontal="center" vertical="center"/>
    </xf>
    <xf numFmtId="0" fontId="94" fillId="47" borderId="18">
      <alignment horizontal="center" vertical="center"/>
    </xf>
    <xf numFmtId="0" fontId="85" fillId="0" borderId="0">
      <protection locked="0"/>
    </xf>
    <xf numFmtId="0" fontId="85" fillId="0" borderId="0">
      <protection locked="0"/>
    </xf>
    <xf numFmtId="230" fontId="95" fillId="0" borderId="0">
      <alignment horizontal="left" vertical="top" wrapText="1"/>
    </xf>
    <xf numFmtId="230" fontId="96" fillId="0" borderId="0">
      <alignment horizontal="left"/>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lignment horizontal="left"/>
    </xf>
    <xf numFmtId="0" fontId="100" fillId="0" borderId="0">
      <alignment horizontal="left"/>
    </xf>
    <xf numFmtId="0" fontId="58" fillId="0" borderId="0" applyFill="0" applyBorder="0" applyProtection="0">
      <alignment horizontal="left"/>
    </xf>
    <xf numFmtId="0" fontId="101" fillId="0" borderId="0" applyNumberFormat="0" applyFill="0" applyBorder="0" applyProtection="0">
      <alignment horizontal="left"/>
    </xf>
    <xf numFmtId="0" fontId="58" fillId="0" borderId="0" applyFill="0" applyBorder="0" applyProtection="0">
      <alignment horizontal="left"/>
    </xf>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93" fillId="0" borderId="0" applyNumberFormat="0" applyFill="0" applyBorder="0" applyAlignment="0" applyProtection="0"/>
    <xf numFmtId="0" fontId="102" fillId="0" borderId="0" applyNumberFormat="0" applyFill="0" applyBorder="0" applyAlignment="0" applyProtection="0"/>
    <xf numFmtId="3" fontId="4" fillId="48" borderId="17">
      <alignment horizontal="right" vertical="center" indent="1"/>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1" fillId="0" borderId="0" applyFont="0" applyFill="0" applyBorder="0" applyAlignment="0" applyProtection="0"/>
    <xf numFmtId="0" fontId="9" fillId="0" borderId="0">
      <alignment vertical="top"/>
    </xf>
    <xf numFmtId="0" fontId="1" fillId="0" borderId="0"/>
    <xf numFmtId="165" fontId="1" fillId="0" borderId="0" applyFont="0" applyFill="0" applyBorder="0" applyAlignment="0" applyProtection="0"/>
  </cellStyleXfs>
  <cellXfs count="98">
    <xf numFmtId="0" fontId="0" fillId="0" borderId="0" xfId="0"/>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10" fillId="0" borderId="0" xfId="6" applyFont="1" applyAlignment="1"/>
    <xf numFmtId="0" fontId="10" fillId="0" borderId="0" xfId="4" applyFont="1">
      <alignment vertical="top"/>
    </xf>
    <xf numFmtId="0" fontId="10" fillId="2" borderId="2" xfId="4" applyFont="1" applyFill="1" applyBorder="1">
      <alignment vertical="top"/>
    </xf>
    <xf numFmtId="0" fontId="9" fillId="0" borderId="0" xfId="6" applyAlignment="1"/>
    <xf numFmtId="0" fontId="4" fillId="0" borderId="0" xfId="6" applyFont="1" applyAlignment="1">
      <alignment vertical="center" wrapText="1"/>
    </xf>
    <xf numFmtId="0" fontId="11" fillId="0" borderId="0" xfId="0" applyFont="1" applyAlignment="1">
      <alignment horizontal="left" vertical="center" wrapText="1"/>
    </xf>
    <xf numFmtId="0" fontId="12" fillId="0" borderId="0" xfId="0" applyFont="1"/>
    <xf numFmtId="0" fontId="14" fillId="0" borderId="0" xfId="0" applyFont="1"/>
    <xf numFmtId="0" fontId="15" fillId="0" borderId="0" xfId="0" applyFont="1"/>
    <xf numFmtId="0" fontId="16" fillId="0" borderId="0" xfId="0" applyFont="1"/>
    <xf numFmtId="168" fontId="16" fillId="0" borderId="0" xfId="1" applyNumberFormat="1" applyFont="1" applyFill="1"/>
    <xf numFmtId="0" fontId="16" fillId="0" borderId="1" xfId="0" applyFont="1" applyBorder="1"/>
    <xf numFmtId="168" fontId="16" fillId="0" borderId="1" xfId="1" applyNumberFormat="1" applyFont="1" applyFill="1" applyBorder="1"/>
    <xf numFmtId="168" fontId="16" fillId="0" borderId="0" xfId="0" applyNumberFormat="1" applyFont="1"/>
    <xf numFmtId="0" fontId="16" fillId="0" borderId="2" xfId="0" applyFont="1" applyBorder="1"/>
    <xf numFmtId="169" fontId="16" fillId="0" borderId="1" xfId="1" applyNumberFormat="1" applyFont="1" applyBorder="1" applyAlignment="1"/>
    <xf numFmtId="170" fontId="16" fillId="0" borderId="1" xfId="1" applyNumberFormat="1" applyFont="1" applyBorder="1" applyAlignment="1"/>
    <xf numFmtId="168" fontId="16" fillId="0" borderId="2" xfId="1" applyNumberFormat="1" applyFont="1" applyFill="1" applyBorder="1"/>
    <xf numFmtId="170" fontId="16" fillId="0" borderId="0" xfId="1" applyNumberFormat="1" applyFont="1" applyBorder="1" applyAlignment="1"/>
    <xf numFmtId="0" fontId="16" fillId="0" borderId="3" xfId="0" applyFont="1" applyBorder="1"/>
    <xf numFmtId="0" fontId="16" fillId="0" borderId="1" xfId="0" applyFont="1" applyBorder="1" applyAlignment="1">
      <alignment vertical="top" wrapText="1"/>
    </xf>
    <xf numFmtId="166" fontId="16" fillId="0" borderId="1" xfId="0" applyNumberFormat="1" applyFont="1" applyBorder="1"/>
    <xf numFmtId="171" fontId="16" fillId="0" borderId="0" xfId="1" applyNumberFormat="1" applyFont="1"/>
    <xf numFmtId="172" fontId="10" fillId="0" borderId="0" xfId="3" applyNumberFormat="1" applyFont="1" applyFill="1" applyBorder="1" applyAlignment="1"/>
    <xf numFmtId="171" fontId="10" fillId="0" borderId="0" xfId="1" applyNumberFormat="1" applyFont="1" applyAlignment="1"/>
    <xf numFmtId="0" fontId="10" fillId="0" borderId="0" xfId="0" applyFont="1"/>
    <xf numFmtId="173" fontId="10" fillId="0" borderId="2" xfId="3" applyNumberFormat="1" applyFont="1" applyFill="1" applyBorder="1" applyAlignment="1">
      <alignment vertical="top"/>
    </xf>
    <xf numFmtId="0" fontId="13" fillId="0" borderId="0" xfId="0" applyFont="1"/>
    <xf numFmtId="168" fontId="10" fillId="0" borderId="0" xfId="3" applyNumberFormat="1" applyFont="1" applyBorder="1" applyAlignment="1"/>
    <xf numFmtId="173" fontId="10" fillId="0" borderId="0" xfId="3" applyNumberFormat="1" applyFont="1" applyFill="1" applyBorder="1" applyAlignment="1">
      <alignment vertical="top"/>
    </xf>
    <xf numFmtId="171" fontId="16" fillId="0" borderId="1" xfId="1" applyNumberFormat="1" applyFont="1" applyFill="1" applyBorder="1"/>
    <xf numFmtId="166" fontId="16" fillId="0" borderId="0" xfId="1" applyFont="1" applyFill="1"/>
    <xf numFmtId="0" fontId="18" fillId="0" borderId="0" xfId="0" applyFont="1"/>
    <xf numFmtId="0" fontId="10" fillId="2" borderId="2" xfId="4" applyFont="1" applyFill="1" applyBorder="1" applyAlignment="1">
      <alignment vertical="top" wrapText="1"/>
    </xf>
    <xf numFmtId="173" fontId="10" fillId="0" borderId="2" xfId="3" applyNumberFormat="1" applyFont="1" applyFill="1" applyBorder="1" applyAlignment="1"/>
    <xf numFmtId="166" fontId="16" fillId="0" borderId="1" xfId="1" applyFont="1" applyFill="1" applyBorder="1"/>
    <xf numFmtId="168" fontId="16" fillId="0" borderId="0" xfId="1" applyNumberFormat="1" applyFont="1" applyBorder="1" applyAlignment="1"/>
    <xf numFmtId="169" fontId="16" fillId="0" borderId="0" xfId="1" applyNumberFormat="1" applyFont="1" applyBorder="1" applyAlignment="1"/>
    <xf numFmtId="166" fontId="16" fillId="0" borderId="2" xfId="1" applyFont="1" applyFill="1" applyBorder="1"/>
    <xf numFmtId="167" fontId="6" fillId="0" borderId="0" xfId="2" applyNumberFormat="1" applyFont="1" applyAlignment="1">
      <alignment horizontal="right" vertical="top"/>
    </xf>
    <xf numFmtId="0" fontId="104" fillId="0" borderId="0" xfId="5046" applyFont="1"/>
    <xf numFmtId="0" fontId="2" fillId="0" borderId="0" xfId="7324" applyFont="1" applyAlignment="1"/>
    <xf numFmtId="0" fontId="3" fillId="0" borderId="0" xfId="7324" applyFont="1" applyAlignment="1"/>
    <xf numFmtId="0" fontId="4" fillId="0" borderId="0" xfId="7324" applyFont="1" applyAlignment="1">
      <alignment vertical="center"/>
    </xf>
    <xf numFmtId="0" fontId="4" fillId="0" borderId="0" xfId="7324" applyFont="1" applyAlignment="1">
      <alignment vertical="center" wrapText="1"/>
    </xf>
    <xf numFmtId="0" fontId="5" fillId="0" borderId="0" xfId="7324" applyFont="1" applyAlignment="1">
      <alignment vertical="center" wrapText="1"/>
    </xf>
    <xf numFmtId="0" fontId="4" fillId="0" borderId="0" xfId="7324" applyFont="1" applyAlignment="1">
      <alignment vertical="top" wrapText="1"/>
    </xf>
    <xf numFmtId="0" fontId="6" fillId="0" borderId="0" xfId="7324" applyFont="1" applyAlignment="1">
      <alignment horizontal="left" vertical="center" wrapText="1"/>
    </xf>
    <xf numFmtId="0" fontId="7" fillId="0" borderId="0" xfId="7324" applyFont="1" applyAlignment="1">
      <alignment vertical="center" wrapText="1"/>
    </xf>
    <xf numFmtId="0" fontId="4" fillId="0" borderId="0" xfId="7325" applyFont="1" applyAlignment="1">
      <alignment horizontal="left" vertical="center" wrapText="1"/>
    </xf>
    <xf numFmtId="0" fontId="4" fillId="0" borderId="0" xfId="7324" applyFont="1" applyAlignment="1">
      <alignment horizontal="left" vertical="center" wrapText="1"/>
    </xf>
    <xf numFmtId="168" fontId="16" fillId="0" borderId="0" xfId="1" applyNumberFormat="1" applyFont="1" applyFill="1" applyAlignment="1"/>
    <xf numFmtId="168" fontId="16" fillId="0" borderId="1" xfId="1" applyNumberFormat="1" applyFont="1" applyFill="1" applyBorder="1" applyAlignment="1"/>
    <xf numFmtId="168" fontId="16" fillId="0" borderId="2" xfId="1" applyNumberFormat="1" applyFont="1" applyFill="1" applyBorder="1" applyAlignment="1"/>
    <xf numFmtId="166" fontId="16" fillId="0" borderId="1" xfId="1" applyFont="1" applyFill="1" applyBorder="1" applyAlignment="1"/>
    <xf numFmtId="166" fontId="16" fillId="0" borderId="2" xfId="1" applyFont="1" applyFill="1" applyBorder="1" applyAlignment="1"/>
    <xf numFmtId="171" fontId="16" fillId="0" borderId="2" xfId="1" applyNumberFormat="1" applyFont="1" applyFill="1" applyBorder="1" applyAlignment="1"/>
    <xf numFmtId="168" fontId="16" fillId="0" borderId="0" xfId="1" applyNumberFormat="1" applyFont="1" applyFill="1" applyBorder="1"/>
    <xf numFmtId="168" fontId="16" fillId="0" borderId="0" xfId="1" applyNumberFormat="1" applyFont="1" applyFill="1" applyBorder="1" applyAlignment="1"/>
    <xf numFmtId="171" fontId="16" fillId="0" borderId="0" xfId="1" applyNumberFormat="1" applyFont="1" applyFill="1" applyBorder="1" applyAlignment="1"/>
    <xf numFmtId="168" fontId="16" fillId="0" borderId="3" xfId="1" applyNumberFormat="1" applyFont="1" applyFill="1" applyBorder="1"/>
    <xf numFmtId="169" fontId="16" fillId="0" borderId="19" xfId="1" applyNumberFormat="1" applyFont="1" applyBorder="1" applyAlignment="1"/>
    <xf numFmtId="0" fontId="15" fillId="0" borderId="0" xfId="0" applyFont="1" applyAlignment="1">
      <alignment wrapText="1"/>
    </xf>
    <xf numFmtId="0" fontId="17" fillId="0" borderId="0" xfId="5" applyFont="1" applyAlignment="1">
      <alignment vertical="top" wrapText="1"/>
    </xf>
    <xf numFmtId="0" fontId="105" fillId="0" borderId="0" xfId="6" applyFont="1" applyAlignment="1"/>
    <xf numFmtId="167" fontId="6" fillId="0" borderId="0" xfId="2" applyNumberFormat="1" applyFont="1">
      <alignment vertical="top"/>
    </xf>
    <xf numFmtId="0" fontId="104" fillId="0" borderId="0" xfId="5046" applyFont="1" applyAlignment="1">
      <alignment horizontal="center"/>
    </xf>
    <xf numFmtId="0" fontId="15" fillId="0" borderId="0" xfId="0" applyFont="1" applyAlignment="1">
      <alignment horizontal="center"/>
    </xf>
    <xf numFmtId="168" fontId="16" fillId="0" borderId="1" xfId="7323" applyNumberFormat="1" applyFont="1" applyFill="1" applyBorder="1"/>
    <xf numFmtId="0" fontId="106" fillId="0" borderId="0" xfId="0" applyFont="1"/>
    <xf numFmtId="0" fontId="6" fillId="0" borderId="0" xfId="6" applyFont="1" applyAlignment="1"/>
    <xf numFmtId="0" fontId="6" fillId="0" borderId="0" xfId="2" applyFont="1" applyAlignment="1">
      <alignment horizontal="right" vertical="top"/>
    </xf>
    <xf numFmtId="0" fontId="6" fillId="2" borderId="0" xfId="4" applyFont="1" applyFill="1">
      <alignment vertical="top"/>
    </xf>
    <xf numFmtId="168" fontId="16" fillId="0" borderId="0" xfId="1" applyNumberFormat="1" applyFont="1"/>
    <xf numFmtId="172" fontId="10" fillId="0" borderId="0" xfId="7" applyNumberFormat="1" applyFont="1" applyAlignment="1">
      <alignment vertical="top"/>
    </xf>
    <xf numFmtId="0" fontId="10" fillId="2" borderId="1" xfId="4" applyFont="1" applyFill="1" applyBorder="1">
      <alignment vertical="top"/>
    </xf>
    <xf numFmtId="0" fontId="10" fillId="0" borderId="2" xfId="6" applyFont="1" applyBorder="1" applyAlignment="1"/>
    <xf numFmtId="2" fontId="10" fillId="0" borderId="2" xfId="8" applyNumberFormat="1" applyFont="1" applyBorder="1" applyAlignment="1">
      <alignment vertical="top"/>
    </xf>
    <xf numFmtId="0" fontId="6" fillId="0" borderId="0" xfId="4" applyFont="1">
      <alignment vertical="top"/>
    </xf>
    <xf numFmtId="0" fontId="10" fillId="0" borderId="2" xfId="4" applyFont="1" applyBorder="1">
      <alignment vertical="top"/>
    </xf>
    <xf numFmtId="175" fontId="10" fillId="0" borderId="0" xfId="6" applyNumberFormat="1" applyFont="1" applyAlignment="1"/>
    <xf numFmtId="172" fontId="10" fillId="0" borderId="2" xfId="6" applyNumberFormat="1" applyFont="1" applyBorder="1" applyAlignment="1"/>
    <xf numFmtId="174" fontId="10" fillId="0" borderId="2" xfId="8" applyNumberFormat="1" applyFont="1" applyBorder="1" applyAlignment="1">
      <alignment vertical="top"/>
    </xf>
    <xf numFmtId="10" fontId="10" fillId="0" borderId="0" xfId="8" applyNumberFormat="1" applyFont="1" applyAlignment="1">
      <alignment vertical="top"/>
    </xf>
    <xf numFmtId="172" fontId="10" fillId="0" borderId="0" xfId="7" applyNumberFormat="1" applyFont="1"/>
    <xf numFmtId="10" fontId="10" fillId="2" borderId="0" xfId="8" applyNumberFormat="1" applyFont="1" applyFill="1" applyAlignment="1">
      <alignment vertical="top"/>
    </xf>
    <xf numFmtId="167" fontId="6" fillId="0" borderId="0" xfId="2" applyNumberFormat="1" applyFont="1" applyAlignment="1">
      <alignment horizontal="center" vertical="top"/>
    </xf>
    <xf numFmtId="0" fontId="6" fillId="0" borderId="0" xfId="4" applyFont="1" applyAlignment="1">
      <alignment horizontal="left" vertical="top" wrapText="1"/>
    </xf>
  </cellXfs>
  <cellStyles count="7327">
    <cellStyle name="-" xfId="11" xr:uid="{00000000-0005-0000-0000-000000000000}"/>
    <cellStyle name=" 1" xfId="12" xr:uid="{00000000-0005-0000-0000-000001000000}"/>
    <cellStyle name="&quot;123&quot;" xfId="13" xr:uid="{00000000-0005-0000-0000-000002000000}"/>
    <cellStyle name="******************************************" xfId="14" xr:uid="{00000000-0005-0000-0000-000003000000}"/>
    <cellStyle name="****************************************** 2" xfId="15" xr:uid="{00000000-0005-0000-0000-000004000000}"/>
    <cellStyle name="?蟓%U?&amp;H?_x0008__x001e__x000d_?_x000f__x0001__x0001_" xfId="16" xr:uid="{00000000-0005-0000-0000-000005000000}"/>
    <cellStyle name="_%(SignOnly)" xfId="17" xr:uid="{00000000-0005-0000-0000-000006000000}"/>
    <cellStyle name="_%(SignOnly) 2" xfId="18" xr:uid="{00000000-0005-0000-0000-000007000000}"/>
    <cellStyle name="_%(SignSpaceOnly)" xfId="19" xr:uid="{00000000-0005-0000-0000-000008000000}"/>
    <cellStyle name="_%(SignSpaceOnly) 2" xfId="20" xr:uid="{00000000-0005-0000-0000-000009000000}"/>
    <cellStyle name="_06-Tilknytta 0909" xfId="21" xr:uid="{00000000-0005-0000-0000-00000A000000}"/>
    <cellStyle name="_13-Interne derivater Treasury 0912" xfId="22" xr:uid="{00000000-0005-0000-0000-00000B000000}"/>
    <cellStyle name="_2" xfId="23" xr:uid="{00000000-0005-0000-0000-00000C000000}"/>
    <cellStyle name="_2 10" xfId="24" xr:uid="{00000000-0005-0000-0000-00000D000000}"/>
    <cellStyle name="_2 11" xfId="25" xr:uid="{00000000-0005-0000-0000-00000E000000}"/>
    <cellStyle name="_2 12" xfId="26" xr:uid="{00000000-0005-0000-0000-00000F000000}"/>
    <cellStyle name="_2 13" xfId="27" xr:uid="{00000000-0005-0000-0000-000010000000}"/>
    <cellStyle name="_2 14" xfId="28" xr:uid="{00000000-0005-0000-0000-000011000000}"/>
    <cellStyle name="_2 15" xfId="29" xr:uid="{00000000-0005-0000-0000-000012000000}"/>
    <cellStyle name="_2 16" xfId="30" xr:uid="{00000000-0005-0000-0000-000013000000}"/>
    <cellStyle name="_2 2" xfId="31" xr:uid="{00000000-0005-0000-0000-000014000000}"/>
    <cellStyle name="_2 2 2" xfId="32" xr:uid="{00000000-0005-0000-0000-000015000000}"/>
    <cellStyle name="_2 2 2 2" xfId="33" xr:uid="{00000000-0005-0000-0000-000016000000}"/>
    <cellStyle name="_2 2 3" xfId="34" xr:uid="{00000000-0005-0000-0000-000017000000}"/>
    <cellStyle name="_2 2_1" xfId="35" xr:uid="{00000000-0005-0000-0000-000018000000}"/>
    <cellStyle name="_2 2_8" xfId="36" xr:uid="{00000000-0005-0000-0000-000019000000}"/>
    <cellStyle name="_2 3" xfId="37" xr:uid="{00000000-0005-0000-0000-00001A000000}"/>
    <cellStyle name="_2 3 2" xfId="38" xr:uid="{00000000-0005-0000-0000-00001B000000}"/>
    <cellStyle name="_2 3 2 2" xfId="39" xr:uid="{00000000-0005-0000-0000-00001C000000}"/>
    <cellStyle name="_2 3 3" xfId="40" xr:uid="{00000000-0005-0000-0000-00001D000000}"/>
    <cellStyle name="_2 3 3 2" xfId="41" xr:uid="{00000000-0005-0000-0000-00001E000000}"/>
    <cellStyle name="_2 3 3 3" xfId="42" xr:uid="{00000000-0005-0000-0000-00001F000000}"/>
    <cellStyle name="_2 3 3 4" xfId="43" xr:uid="{00000000-0005-0000-0000-000020000000}"/>
    <cellStyle name="_2 4" xfId="44" xr:uid="{00000000-0005-0000-0000-000021000000}"/>
    <cellStyle name="_2 4 2" xfId="45" xr:uid="{00000000-0005-0000-0000-000022000000}"/>
    <cellStyle name="_2 5" xfId="46" xr:uid="{00000000-0005-0000-0000-000023000000}"/>
    <cellStyle name="_2 5 2" xfId="47" xr:uid="{00000000-0005-0000-0000-000024000000}"/>
    <cellStyle name="_2 6" xfId="48" xr:uid="{00000000-0005-0000-0000-000025000000}"/>
    <cellStyle name="_2 7" xfId="49" xr:uid="{00000000-0005-0000-0000-000026000000}"/>
    <cellStyle name="_2 8" xfId="50" xr:uid="{00000000-0005-0000-0000-000027000000}"/>
    <cellStyle name="_2 9" xfId="51" xr:uid="{00000000-0005-0000-0000-000028000000}"/>
    <cellStyle name="_2_1" xfId="52" xr:uid="{00000000-0005-0000-0000-000029000000}"/>
    <cellStyle name="_2_8" xfId="53" xr:uid="{00000000-0005-0000-0000-00002A000000}"/>
    <cellStyle name="_2_Side 9" xfId="54" xr:uid="{00000000-0005-0000-0000-00002B000000}"/>
    <cellStyle name="_3" xfId="55" xr:uid="{00000000-0005-0000-0000-00002C000000}"/>
    <cellStyle name="_3 10" xfId="56" xr:uid="{00000000-0005-0000-0000-00002D000000}"/>
    <cellStyle name="_3 11" xfId="57" xr:uid="{00000000-0005-0000-0000-00002E000000}"/>
    <cellStyle name="_3 12" xfId="58" xr:uid="{00000000-0005-0000-0000-00002F000000}"/>
    <cellStyle name="_3 13" xfId="59" xr:uid="{00000000-0005-0000-0000-000030000000}"/>
    <cellStyle name="_3 14" xfId="60" xr:uid="{00000000-0005-0000-0000-000031000000}"/>
    <cellStyle name="_3 15" xfId="61" xr:uid="{00000000-0005-0000-0000-000032000000}"/>
    <cellStyle name="_3 16" xfId="62" xr:uid="{00000000-0005-0000-0000-000033000000}"/>
    <cellStyle name="_3 2" xfId="63" xr:uid="{00000000-0005-0000-0000-000034000000}"/>
    <cellStyle name="_3 2 2" xfId="64" xr:uid="{00000000-0005-0000-0000-000035000000}"/>
    <cellStyle name="_3 2 2 2" xfId="65" xr:uid="{00000000-0005-0000-0000-000036000000}"/>
    <cellStyle name="_3 2 3" xfId="66" xr:uid="{00000000-0005-0000-0000-000037000000}"/>
    <cellStyle name="_3 2_1" xfId="67" xr:uid="{00000000-0005-0000-0000-000038000000}"/>
    <cellStyle name="_3 2_8" xfId="68" xr:uid="{00000000-0005-0000-0000-000039000000}"/>
    <cellStyle name="_3 3" xfId="69" xr:uid="{00000000-0005-0000-0000-00003A000000}"/>
    <cellStyle name="_3 3 2" xfId="70" xr:uid="{00000000-0005-0000-0000-00003B000000}"/>
    <cellStyle name="_3 3 2 2" xfId="71" xr:uid="{00000000-0005-0000-0000-00003C000000}"/>
    <cellStyle name="_3 3 3" xfId="72" xr:uid="{00000000-0005-0000-0000-00003D000000}"/>
    <cellStyle name="_3 3 3 2" xfId="73" xr:uid="{00000000-0005-0000-0000-00003E000000}"/>
    <cellStyle name="_3 3 3 3" xfId="74" xr:uid="{00000000-0005-0000-0000-00003F000000}"/>
    <cellStyle name="_3 3 3 4" xfId="75" xr:uid="{00000000-0005-0000-0000-000040000000}"/>
    <cellStyle name="_3 4" xfId="76" xr:uid="{00000000-0005-0000-0000-000041000000}"/>
    <cellStyle name="_3 4 2" xfId="77" xr:uid="{00000000-0005-0000-0000-000042000000}"/>
    <cellStyle name="_3 5" xfId="78" xr:uid="{00000000-0005-0000-0000-000043000000}"/>
    <cellStyle name="_3 5 2" xfId="79" xr:uid="{00000000-0005-0000-0000-000044000000}"/>
    <cellStyle name="_3 6" xfId="80" xr:uid="{00000000-0005-0000-0000-000045000000}"/>
    <cellStyle name="_3 7" xfId="81" xr:uid="{00000000-0005-0000-0000-000046000000}"/>
    <cellStyle name="_3 8" xfId="82" xr:uid="{00000000-0005-0000-0000-000047000000}"/>
    <cellStyle name="_3 9" xfId="83" xr:uid="{00000000-0005-0000-0000-000048000000}"/>
    <cellStyle name="_3_1" xfId="84" xr:uid="{00000000-0005-0000-0000-000049000000}"/>
    <cellStyle name="_3_8" xfId="85" xr:uid="{00000000-0005-0000-0000-00004A000000}"/>
    <cellStyle name="_3_Side 9" xfId="86" xr:uid="{00000000-0005-0000-0000-00004B000000}"/>
    <cellStyle name="_39 - Virkelig verdi marginlån 0912" xfId="87" xr:uid="{00000000-0005-0000-0000-00004C000000}"/>
    <cellStyle name="_39 - Virkelig verdi marginlån 3Q09" xfId="88" xr:uid="{00000000-0005-0000-0000-00004D000000}"/>
    <cellStyle name="_67- Basisswapper Boligkreditt flytting 0907" xfId="89" xr:uid="{00000000-0005-0000-0000-00004E000000}"/>
    <cellStyle name="_A010000 Boligkred ompost fin.instr 0812" xfId="90" xr:uid="{00000000-0005-0000-0000-00004F000000}"/>
    <cellStyle name="_A010000 Boligkred ompost fin.instr 0912" xfId="91" xr:uid="{00000000-0005-0000-0000-000050000000}"/>
    <cellStyle name="_Adm inntekter pr april 09 v.2" xfId="92" xr:uid="{00000000-0005-0000-0000-000051000000}"/>
    <cellStyle name="_Adm inntekter pr april 09 v.2 10" xfId="93" xr:uid="{00000000-0005-0000-0000-000052000000}"/>
    <cellStyle name="_Adm inntekter pr april 09 v.2 11" xfId="94" xr:uid="{00000000-0005-0000-0000-000053000000}"/>
    <cellStyle name="_Adm inntekter pr april 09 v.2 2" xfId="95" xr:uid="{00000000-0005-0000-0000-000054000000}"/>
    <cellStyle name="_Adm inntekter pr april 09 v.2 2 2" xfId="96" xr:uid="{00000000-0005-0000-0000-000055000000}"/>
    <cellStyle name="_Adm inntekter pr april 09 v.2 2 2 2" xfId="97" xr:uid="{00000000-0005-0000-0000-000056000000}"/>
    <cellStyle name="_Adm inntekter pr april 09 v.2 2 3" xfId="98" xr:uid="{00000000-0005-0000-0000-000057000000}"/>
    <cellStyle name="_Adm inntekter pr april 09 v.2 3" xfId="99" xr:uid="{00000000-0005-0000-0000-000058000000}"/>
    <cellStyle name="_Adm inntekter pr april 09 v.2 3 2" xfId="100" xr:uid="{00000000-0005-0000-0000-000059000000}"/>
    <cellStyle name="_Adm inntekter pr april 09 v.2 3 2 2" xfId="101" xr:uid="{00000000-0005-0000-0000-00005A000000}"/>
    <cellStyle name="_Adm inntekter pr april 09 v.2 3 3" xfId="102" xr:uid="{00000000-0005-0000-0000-00005B000000}"/>
    <cellStyle name="_Adm inntekter pr april 09 v.2 3 3 2" xfId="103" xr:uid="{00000000-0005-0000-0000-00005C000000}"/>
    <cellStyle name="_Adm inntekter pr april 09 v.2 3 3 3" xfId="104" xr:uid="{00000000-0005-0000-0000-00005D000000}"/>
    <cellStyle name="_Adm inntekter pr april 09 v.2 3 3 4" xfId="105" xr:uid="{00000000-0005-0000-0000-00005E000000}"/>
    <cellStyle name="_Adm inntekter pr april 09 v.2 4" xfId="106" xr:uid="{00000000-0005-0000-0000-00005F000000}"/>
    <cellStyle name="_Adm inntekter pr april 09 v.2 4 2" xfId="107" xr:uid="{00000000-0005-0000-0000-000060000000}"/>
    <cellStyle name="_Adm inntekter pr april 09 v.2 5" xfId="108" xr:uid="{00000000-0005-0000-0000-000061000000}"/>
    <cellStyle name="_Adm inntekter pr april 09 v.2 5 2" xfId="109" xr:uid="{00000000-0005-0000-0000-000062000000}"/>
    <cellStyle name="_Adm inntekter pr april 09 v.2 6" xfId="110" xr:uid="{00000000-0005-0000-0000-000063000000}"/>
    <cellStyle name="_Adm inntekter pr april 09 v.2 7" xfId="111" xr:uid="{00000000-0005-0000-0000-000064000000}"/>
    <cellStyle name="_Adm inntekter pr april 09 v.2 8" xfId="112" xr:uid="{00000000-0005-0000-0000-000065000000}"/>
    <cellStyle name="_Adm inntekter pr april 09 v.2 9" xfId="113" xr:uid="{00000000-0005-0000-0000-000066000000}"/>
    <cellStyle name="_Adm inntekter pr juli 10 v1" xfId="114" xr:uid="{00000000-0005-0000-0000-000067000000}"/>
    <cellStyle name="_Adm inntekter pr juli 10 v1 2" xfId="115" xr:uid="{00000000-0005-0000-0000-000068000000}"/>
    <cellStyle name="_Adm inntekter pr juli 10 v1 2 2" xfId="116" xr:uid="{00000000-0005-0000-0000-000069000000}"/>
    <cellStyle name="_Adm inntekter pr juli 10 v1 3" xfId="117" xr:uid="{00000000-0005-0000-0000-00006A000000}"/>
    <cellStyle name="_Adm inntekter pr juli 10 v1 3 2" xfId="118" xr:uid="{00000000-0005-0000-0000-00006B000000}"/>
    <cellStyle name="_Adm inntekter pr juli 10 v1 3 3" xfId="119" xr:uid="{00000000-0005-0000-0000-00006C000000}"/>
    <cellStyle name="_Adm inntekter pr juli 10 v1 3 4" xfId="120" xr:uid="{00000000-0005-0000-0000-00006D000000}"/>
    <cellStyle name="_Adm inntekter pr juli 10 v1 4" xfId="121" xr:uid="{00000000-0005-0000-0000-00006E000000}"/>
    <cellStyle name="_Adm inntekter pr juni 2011 v1" xfId="122" xr:uid="{00000000-0005-0000-0000-00006F000000}"/>
    <cellStyle name="_Adm inntekter pr juni 2011 v1 2" xfId="123" xr:uid="{00000000-0005-0000-0000-000070000000}"/>
    <cellStyle name="_Adm inntekter pr juni 2011 v1 2 2" xfId="124" xr:uid="{00000000-0005-0000-0000-000071000000}"/>
    <cellStyle name="_Adm inntekter pr juni 2011 v1 3" xfId="125" xr:uid="{00000000-0005-0000-0000-000072000000}"/>
    <cellStyle name="_Adm inntekter pr juni 2011 v1 3 2" xfId="126" xr:uid="{00000000-0005-0000-0000-000073000000}"/>
    <cellStyle name="_Adm inntekter pr juni 2011 v1 3 3" xfId="127" xr:uid="{00000000-0005-0000-0000-000074000000}"/>
    <cellStyle name="_Adm inntekter pr juni 2011 v1 3 4" xfId="128" xr:uid="{00000000-0005-0000-0000-000075000000}"/>
    <cellStyle name="_Adm.inntekter okt-09" xfId="129" xr:uid="{00000000-0005-0000-0000-000076000000}"/>
    <cellStyle name="_Adm.inntekter okt-09 10" xfId="130" xr:uid="{00000000-0005-0000-0000-000077000000}"/>
    <cellStyle name="_Adm.inntekter okt-09 11" xfId="131" xr:uid="{00000000-0005-0000-0000-000078000000}"/>
    <cellStyle name="_Adm.inntekter okt-09 2" xfId="132" xr:uid="{00000000-0005-0000-0000-000079000000}"/>
    <cellStyle name="_Adm.inntekter okt-09 2 2" xfId="133" xr:uid="{00000000-0005-0000-0000-00007A000000}"/>
    <cellStyle name="_Adm.inntekter okt-09 2 2 2" xfId="134" xr:uid="{00000000-0005-0000-0000-00007B000000}"/>
    <cellStyle name="_Adm.inntekter okt-09 2 3" xfId="135" xr:uid="{00000000-0005-0000-0000-00007C000000}"/>
    <cellStyle name="_Adm.inntekter okt-09 3" xfId="136" xr:uid="{00000000-0005-0000-0000-00007D000000}"/>
    <cellStyle name="_Adm.inntekter okt-09 3 2" xfId="137" xr:uid="{00000000-0005-0000-0000-00007E000000}"/>
    <cellStyle name="_Adm.inntekter okt-09 3 2 2" xfId="138" xr:uid="{00000000-0005-0000-0000-00007F000000}"/>
    <cellStyle name="_Adm.inntekter okt-09 3 3" xfId="139" xr:uid="{00000000-0005-0000-0000-000080000000}"/>
    <cellStyle name="_Adm.inntekter okt-09 3 3 2" xfId="140" xr:uid="{00000000-0005-0000-0000-000081000000}"/>
    <cellStyle name="_Adm.inntekter okt-09 3 3 3" xfId="141" xr:uid="{00000000-0005-0000-0000-000082000000}"/>
    <cellStyle name="_Adm.inntekter okt-09 3 3 4" xfId="142" xr:uid="{00000000-0005-0000-0000-000083000000}"/>
    <cellStyle name="_Adm.inntekter okt-09 4" xfId="143" xr:uid="{00000000-0005-0000-0000-000084000000}"/>
    <cellStyle name="_Adm.inntekter okt-09 4 2" xfId="144" xr:uid="{00000000-0005-0000-0000-000085000000}"/>
    <cellStyle name="_Adm.inntekter okt-09 5" xfId="145" xr:uid="{00000000-0005-0000-0000-000086000000}"/>
    <cellStyle name="_Adm.inntekter okt-09 5 2" xfId="146" xr:uid="{00000000-0005-0000-0000-000087000000}"/>
    <cellStyle name="_Adm.inntekter okt-09 6" xfId="147" xr:uid="{00000000-0005-0000-0000-000088000000}"/>
    <cellStyle name="_Adm.inntekter okt-09 7" xfId="148" xr:uid="{00000000-0005-0000-0000-000089000000}"/>
    <cellStyle name="_Adm.inntekter okt-09 8" xfId="149" xr:uid="{00000000-0005-0000-0000-00008A000000}"/>
    <cellStyle name="_Adm.inntekter okt-09 9" xfId="150" xr:uid="{00000000-0005-0000-0000-00008B000000}"/>
    <cellStyle name="_Adm.result prod april-11" xfId="151" xr:uid="{00000000-0005-0000-0000-00008C000000}"/>
    <cellStyle name="_Adm.result prod april-11 2" xfId="152" xr:uid="{00000000-0005-0000-0000-00008D000000}"/>
    <cellStyle name="_Adm.result prod april-11 2 2" xfId="153" xr:uid="{00000000-0005-0000-0000-00008E000000}"/>
    <cellStyle name="_Adm.result prod april-11 3" xfId="154" xr:uid="{00000000-0005-0000-0000-00008F000000}"/>
    <cellStyle name="_Adm.result prod april-11 3 2" xfId="155" xr:uid="{00000000-0005-0000-0000-000090000000}"/>
    <cellStyle name="_Adm.result prod april-11 3 3" xfId="156" xr:uid="{00000000-0005-0000-0000-000091000000}"/>
    <cellStyle name="_Adm.result prod april-11 3 4" xfId="157" xr:uid="{00000000-0005-0000-0000-000092000000}"/>
    <cellStyle name="_Adm.result prod april-11 4" xfId="158" xr:uid="{00000000-0005-0000-0000-000093000000}"/>
    <cellStyle name="_Adm.result prod mars-11" xfId="159" xr:uid="{00000000-0005-0000-0000-000094000000}"/>
    <cellStyle name="_Adm.result prod mars-11 2" xfId="160" xr:uid="{00000000-0005-0000-0000-000095000000}"/>
    <cellStyle name="_Adm.result prod mars-11 2 2" xfId="161" xr:uid="{00000000-0005-0000-0000-000096000000}"/>
    <cellStyle name="_Adm.result prod mars-11 3" xfId="162" xr:uid="{00000000-0005-0000-0000-000097000000}"/>
    <cellStyle name="_Adm.result prod mars-11 3 2" xfId="163" xr:uid="{00000000-0005-0000-0000-000098000000}"/>
    <cellStyle name="_Adm.result prod mars-11 3 3" xfId="164" xr:uid="{00000000-0005-0000-0000-000099000000}"/>
    <cellStyle name="_Adm.result prod mars-11 3 4" xfId="165" xr:uid="{00000000-0005-0000-0000-00009A000000}"/>
    <cellStyle name="_Adm.result prod mars-11 4" xfId="166" xr:uid="{00000000-0005-0000-0000-00009B000000}"/>
    <cellStyle name="_Adm.result prod sept-11" xfId="167" xr:uid="{00000000-0005-0000-0000-00009C000000}"/>
    <cellStyle name="_Adm.result prod sept-11 2" xfId="168" xr:uid="{00000000-0005-0000-0000-00009D000000}"/>
    <cellStyle name="_Adm.result prod sept-11 2 2" xfId="169" xr:uid="{00000000-0005-0000-0000-00009E000000}"/>
    <cellStyle name="_Adm.result prod sept-11 3" xfId="170" xr:uid="{00000000-0005-0000-0000-00009F000000}"/>
    <cellStyle name="_Adm.result prod sept-11 3 2" xfId="171" xr:uid="{00000000-0005-0000-0000-0000A0000000}"/>
    <cellStyle name="_Adm.result prod sept-11 3 3" xfId="172" xr:uid="{00000000-0005-0000-0000-0000A1000000}"/>
    <cellStyle name="_Adm.result prod sept-11 3 4" xfId="173" xr:uid="{00000000-0005-0000-0000-0000A2000000}"/>
    <cellStyle name="_Adm.resultater august-11" xfId="174" xr:uid="{00000000-0005-0000-0000-0000A3000000}"/>
    <cellStyle name="_Adm.resultater august-11 2" xfId="175" xr:uid="{00000000-0005-0000-0000-0000A4000000}"/>
    <cellStyle name="_Adm.resultater august-11 2 2" xfId="176" xr:uid="{00000000-0005-0000-0000-0000A5000000}"/>
    <cellStyle name="_Adm.resultater august-11 3" xfId="177" xr:uid="{00000000-0005-0000-0000-0000A6000000}"/>
    <cellStyle name="_Adm.resultater august-11 3 2" xfId="178" xr:uid="{00000000-0005-0000-0000-0000A7000000}"/>
    <cellStyle name="_Adm.resultater august-11 3 3" xfId="179" xr:uid="{00000000-0005-0000-0000-0000A8000000}"/>
    <cellStyle name="_Adm.resultater august-11 3 4" xfId="180" xr:uid="{00000000-0005-0000-0000-0000A9000000}"/>
    <cellStyle name="_Adm.resultater mai-11" xfId="181" xr:uid="{00000000-0005-0000-0000-0000AA000000}"/>
    <cellStyle name="_Adm.resultater mai-11 2" xfId="182" xr:uid="{00000000-0005-0000-0000-0000AB000000}"/>
    <cellStyle name="_Adm.resultater mai-11 2 2" xfId="183" xr:uid="{00000000-0005-0000-0000-0000AC000000}"/>
    <cellStyle name="_Adm.resultater mai-11 3" xfId="184" xr:uid="{00000000-0005-0000-0000-0000AD000000}"/>
    <cellStyle name="_Adm.resultater mai-11 3 2" xfId="185" xr:uid="{00000000-0005-0000-0000-0000AE000000}"/>
    <cellStyle name="_Adm.resultater mai-11 3 3" xfId="186" xr:uid="{00000000-0005-0000-0000-0000AF000000}"/>
    <cellStyle name="_Adm.resultater mai-11 3 4" xfId="187" xr:uid="{00000000-0005-0000-0000-0000B0000000}"/>
    <cellStyle name="_Adm.resultater mars-11" xfId="188" xr:uid="{00000000-0005-0000-0000-0000B1000000}"/>
    <cellStyle name="_Adm.resultater mars-11 2" xfId="189" xr:uid="{00000000-0005-0000-0000-0000B2000000}"/>
    <cellStyle name="_Adm.resultater mars-11 2 2" xfId="190" xr:uid="{00000000-0005-0000-0000-0000B3000000}"/>
    <cellStyle name="_Adm.resultater mars-11 3" xfId="191" xr:uid="{00000000-0005-0000-0000-0000B4000000}"/>
    <cellStyle name="_Adm.resultater mars-11 3 2" xfId="192" xr:uid="{00000000-0005-0000-0000-0000B5000000}"/>
    <cellStyle name="_Adm.resultater mars-11 3 3" xfId="193" xr:uid="{00000000-0005-0000-0000-0000B6000000}"/>
    <cellStyle name="_Adm.resultater mars-11 3 4" xfId="194" xr:uid="{00000000-0005-0000-0000-0000B7000000}"/>
    <cellStyle name="_Adm.resultater mars-11 4" xfId="195" xr:uid="{00000000-0005-0000-0000-0000B8000000}"/>
    <cellStyle name="_Ark1" xfId="196" xr:uid="{00000000-0005-0000-0000-0000B9000000}"/>
    <cellStyle name="_Ark1 2" xfId="197" xr:uid="{00000000-0005-0000-0000-0000BA000000}"/>
    <cellStyle name="_Ark1 2 2" xfId="198" xr:uid="{00000000-0005-0000-0000-0000BB000000}"/>
    <cellStyle name="_Ark1 2 2 2" xfId="199" xr:uid="{00000000-0005-0000-0000-0000BC000000}"/>
    <cellStyle name="_Ark1 2 3" xfId="200" xr:uid="{00000000-0005-0000-0000-0000BD000000}"/>
    <cellStyle name="_Ark1 3" xfId="201" xr:uid="{00000000-0005-0000-0000-0000BE000000}"/>
    <cellStyle name="_Ark1 3 2" xfId="202" xr:uid="{00000000-0005-0000-0000-0000BF000000}"/>
    <cellStyle name="_Ark1 4" xfId="203" xr:uid="{00000000-0005-0000-0000-0000C0000000}"/>
    <cellStyle name="_Ark1 4 2" xfId="204" xr:uid="{00000000-0005-0000-0000-0000C1000000}"/>
    <cellStyle name="_Ark1 4 2 2" xfId="205" xr:uid="{00000000-0005-0000-0000-0000C2000000}"/>
    <cellStyle name="_Ark1 4 3" xfId="206" xr:uid="{00000000-0005-0000-0000-0000C3000000}"/>
    <cellStyle name="_Ark1 5" xfId="207" xr:uid="{00000000-0005-0000-0000-0000C4000000}"/>
    <cellStyle name="_Ark1 5 2" xfId="208" xr:uid="{00000000-0005-0000-0000-0000C5000000}"/>
    <cellStyle name="_Ark1 5 2 2" xfId="209" xr:uid="{00000000-0005-0000-0000-0000C6000000}"/>
    <cellStyle name="_Ark1 5 3" xfId="210" xr:uid="{00000000-0005-0000-0000-0000C7000000}"/>
    <cellStyle name="_Ark1 6" xfId="211" xr:uid="{00000000-0005-0000-0000-0000C8000000}"/>
    <cellStyle name="_Ark1 6 2" xfId="212" xr:uid="{00000000-0005-0000-0000-0000C9000000}"/>
    <cellStyle name="_Ark1 6 2 2" xfId="213" xr:uid="{00000000-0005-0000-0000-0000CA000000}"/>
    <cellStyle name="_Ark1 6 3" xfId="214" xr:uid="{00000000-0005-0000-0000-0000CB000000}"/>
    <cellStyle name="_Ark1 7" xfId="215" xr:uid="{00000000-0005-0000-0000-0000CC000000}"/>
    <cellStyle name="_Ark1 7 2" xfId="216" xr:uid="{00000000-0005-0000-0000-0000CD000000}"/>
    <cellStyle name="_Ark1 7 3" xfId="217" xr:uid="{00000000-0005-0000-0000-0000CE000000}"/>
    <cellStyle name="_Ark2" xfId="218" xr:uid="{00000000-0005-0000-0000-0000CF000000}"/>
    <cellStyle name="_Ark2_Q Sum_Res N" xfId="219" xr:uid="{00000000-0005-0000-0000-0000D0000000}"/>
    <cellStyle name="_Ark3" xfId="220" xr:uid="{00000000-0005-0000-0000-0000D1000000}"/>
    <cellStyle name="_Ark3_Q Sum_Res N" xfId="221" xr:uid="{00000000-0005-0000-0000-0000D2000000}"/>
    <cellStyle name="_Ark4" xfId="222" xr:uid="{00000000-0005-0000-0000-0000D3000000}"/>
    <cellStyle name="_Ark4_Q Sum_Res N" xfId="223" xr:uid="{00000000-0005-0000-0000-0000D4000000}"/>
    <cellStyle name="_Attr" xfId="224" xr:uid="{00000000-0005-0000-0000-0000D5000000}"/>
    <cellStyle name="_Attr 2" xfId="225" xr:uid="{00000000-0005-0000-0000-0000D6000000}"/>
    <cellStyle name="_Attr 2 2" xfId="226" xr:uid="{00000000-0005-0000-0000-0000D7000000}"/>
    <cellStyle name="_Attr 2 2 2" xfId="227" xr:uid="{00000000-0005-0000-0000-0000D8000000}"/>
    <cellStyle name="_Attr 2 3" xfId="228" xr:uid="{00000000-0005-0000-0000-0000D9000000}"/>
    <cellStyle name="_Attr 3" xfId="229" xr:uid="{00000000-0005-0000-0000-0000DA000000}"/>
    <cellStyle name="_Attr 3 2" xfId="230" xr:uid="{00000000-0005-0000-0000-0000DB000000}"/>
    <cellStyle name="_Attr 4" xfId="231" xr:uid="{00000000-0005-0000-0000-0000DC000000}"/>
    <cellStyle name="_Attr 4 2" xfId="232" xr:uid="{00000000-0005-0000-0000-0000DD000000}"/>
    <cellStyle name="_Attr 4 2 2" xfId="233" xr:uid="{00000000-0005-0000-0000-0000DE000000}"/>
    <cellStyle name="_Attr 4 3" xfId="234" xr:uid="{00000000-0005-0000-0000-0000DF000000}"/>
    <cellStyle name="_Attr 5" xfId="235" xr:uid="{00000000-0005-0000-0000-0000E0000000}"/>
    <cellStyle name="_Attr 5 2" xfId="236" xr:uid="{00000000-0005-0000-0000-0000E1000000}"/>
    <cellStyle name="_Attr 5 2 2" xfId="237" xr:uid="{00000000-0005-0000-0000-0000E2000000}"/>
    <cellStyle name="_Attr 5 3" xfId="238" xr:uid="{00000000-0005-0000-0000-0000E3000000}"/>
    <cellStyle name="_Attr 6" xfId="239" xr:uid="{00000000-0005-0000-0000-0000E4000000}"/>
    <cellStyle name="_Attr 6 2" xfId="240" xr:uid="{00000000-0005-0000-0000-0000E5000000}"/>
    <cellStyle name="_Attr 6 2 2" xfId="241" xr:uid="{00000000-0005-0000-0000-0000E6000000}"/>
    <cellStyle name="_Attr 6 3" xfId="242" xr:uid="{00000000-0005-0000-0000-0000E7000000}"/>
    <cellStyle name="_Attr 7" xfId="243" xr:uid="{00000000-0005-0000-0000-0000E8000000}"/>
    <cellStyle name="_Attr 7 2" xfId="244" xr:uid="{00000000-0005-0000-0000-0000E9000000}"/>
    <cellStyle name="_Attr 7 3" xfId="245" xr:uid="{00000000-0005-0000-0000-0000EA000000}"/>
    <cellStyle name="_AUM kapitalforvaltning 4Q09" xfId="246" xr:uid="{00000000-0005-0000-0000-0000EB000000}"/>
    <cellStyle name="_Balansen" xfId="247" xr:uid="{00000000-0005-0000-0000-0000EC000000}"/>
    <cellStyle name="_Balansen 2" xfId="248" xr:uid="{00000000-0005-0000-0000-0000ED000000}"/>
    <cellStyle name="_Balansen 2 2" xfId="249" xr:uid="{00000000-0005-0000-0000-0000EE000000}"/>
    <cellStyle name="_Balansen 2 2 2" xfId="250" xr:uid="{00000000-0005-0000-0000-0000EF000000}"/>
    <cellStyle name="_Balansen 2 3" xfId="251" xr:uid="{00000000-0005-0000-0000-0000F0000000}"/>
    <cellStyle name="_Balansen 3" xfId="252" xr:uid="{00000000-0005-0000-0000-0000F1000000}"/>
    <cellStyle name="_Balansen 3 2" xfId="253" xr:uid="{00000000-0005-0000-0000-0000F2000000}"/>
    <cellStyle name="_Balansen 4" xfId="254" xr:uid="{00000000-0005-0000-0000-0000F3000000}"/>
    <cellStyle name="_Balansen 4 2" xfId="255" xr:uid="{00000000-0005-0000-0000-0000F4000000}"/>
    <cellStyle name="_Balansen 4 2 2" xfId="256" xr:uid="{00000000-0005-0000-0000-0000F5000000}"/>
    <cellStyle name="_Balansen 4 3" xfId="257" xr:uid="{00000000-0005-0000-0000-0000F6000000}"/>
    <cellStyle name="_Balansen 5" xfId="258" xr:uid="{00000000-0005-0000-0000-0000F7000000}"/>
    <cellStyle name="_Balansen 5 2" xfId="259" xr:uid="{00000000-0005-0000-0000-0000F8000000}"/>
    <cellStyle name="_Balansen 5 2 2" xfId="260" xr:uid="{00000000-0005-0000-0000-0000F9000000}"/>
    <cellStyle name="_Balansen 5 3" xfId="261" xr:uid="{00000000-0005-0000-0000-0000FA000000}"/>
    <cellStyle name="_Balansen 6" xfId="262" xr:uid="{00000000-0005-0000-0000-0000FB000000}"/>
    <cellStyle name="_Balansen 6 2" xfId="263" xr:uid="{00000000-0005-0000-0000-0000FC000000}"/>
    <cellStyle name="_Balansen 6 2 2" xfId="264" xr:uid="{00000000-0005-0000-0000-0000FD000000}"/>
    <cellStyle name="_Balansen 6 3" xfId="265" xr:uid="{00000000-0005-0000-0000-0000FE000000}"/>
    <cellStyle name="_Balansen 7" xfId="266" xr:uid="{00000000-0005-0000-0000-0000FF000000}"/>
    <cellStyle name="_Balansen 7 2" xfId="267" xr:uid="{00000000-0005-0000-0000-000000010000}"/>
    <cellStyle name="_Balansen 7 3" xfId="268" xr:uid="{00000000-0005-0000-0000-000001010000}"/>
    <cellStyle name="_Basisswapper 2010" xfId="269" xr:uid="{00000000-0005-0000-0000-000002010000}"/>
    <cellStyle name="_Bok3" xfId="270" xr:uid="{00000000-0005-0000-0000-000003010000}"/>
    <cellStyle name="_Boligkreditt_R21_1231" xfId="271" xr:uid="{00000000-0005-0000-0000-000004010000}"/>
    <cellStyle name="_Book3" xfId="272" xr:uid="{00000000-0005-0000-0000-000005010000}"/>
    <cellStyle name="_Book3 2" xfId="273" xr:uid="{00000000-0005-0000-0000-000006010000}"/>
    <cellStyle name="_Book3 2 2" xfId="274" xr:uid="{00000000-0005-0000-0000-000007010000}"/>
    <cellStyle name="_Book3 2 2 2" xfId="275" xr:uid="{00000000-0005-0000-0000-000008010000}"/>
    <cellStyle name="_Book3 2 3" xfId="276" xr:uid="{00000000-0005-0000-0000-000009010000}"/>
    <cellStyle name="_Book3 3" xfId="277" xr:uid="{00000000-0005-0000-0000-00000A010000}"/>
    <cellStyle name="_Book3 3 2" xfId="278" xr:uid="{00000000-0005-0000-0000-00000B010000}"/>
    <cellStyle name="_Book3 4" xfId="279" xr:uid="{00000000-0005-0000-0000-00000C010000}"/>
    <cellStyle name="_Book3 4 2" xfId="280" xr:uid="{00000000-0005-0000-0000-00000D010000}"/>
    <cellStyle name="_Book3 4 2 2" xfId="281" xr:uid="{00000000-0005-0000-0000-00000E010000}"/>
    <cellStyle name="_Book3 4 3" xfId="282" xr:uid="{00000000-0005-0000-0000-00000F010000}"/>
    <cellStyle name="_Book3 5" xfId="283" xr:uid="{00000000-0005-0000-0000-000010010000}"/>
    <cellStyle name="_Book3 5 2" xfId="284" xr:uid="{00000000-0005-0000-0000-000011010000}"/>
    <cellStyle name="_Book3 5 2 2" xfId="285" xr:uid="{00000000-0005-0000-0000-000012010000}"/>
    <cellStyle name="_Book3 5 3" xfId="286" xr:uid="{00000000-0005-0000-0000-000013010000}"/>
    <cellStyle name="_Book3 6" xfId="287" xr:uid="{00000000-0005-0000-0000-000014010000}"/>
    <cellStyle name="_Book3 6 2" xfId="288" xr:uid="{00000000-0005-0000-0000-000015010000}"/>
    <cellStyle name="_Book3 6 2 2" xfId="289" xr:uid="{00000000-0005-0000-0000-000016010000}"/>
    <cellStyle name="_Book3 6 3" xfId="290" xr:uid="{00000000-0005-0000-0000-000017010000}"/>
    <cellStyle name="_Book3 7" xfId="291" xr:uid="{00000000-0005-0000-0000-000018010000}"/>
    <cellStyle name="_Book3 7 2" xfId="292" xr:uid="{00000000-0005-0000-0000-000019010000}"/>
    <cellStyle name="_Book3 7 3" xfId="293" xr:uid="{00000000-0005-0000-0000-00001A010000}"/>
    <cellStyle name="_Book32" xfId="294" xr:uid="{00000000-0005-0000-0000-00001B010000}"/>
    <cellStyle name="_Book32 2" xfId="295" xr:uid="{00000000-0005-0000-0000-00001C010000}"/>
    <cellStyle name="_Book32 2 2" xfId="296" xr:uid="{00000000-0005-0000-0000-00001D010000}"/>
    <cellStyle name="_Book32 2 2 2" xfId="297" xr:uid="{00000000-0005-0000-0000-00001E010000}"/>
    <cellStyle name="_Book32 2 3" xfId="298" xr:uid="{00000000-0005-0000-0000-00001F010000}"/>
    <cellStyle name="_Book32 3" xfId="299" xr:uid="{00000000-0005-0000-0000-000020010000}"/>
    <cellStyle name="_Book32 3 2" xfId="300" xr:uid="{00000000-0005-0000-0000-000021010000}"/>
    <cellStyle name="_Book32 4" xfId="301" xr:uid="{00000000-0005-0000-0000-000022010000}"/>
    <cellStyle name="_Book32 4 2" xfId="302" xr:uid="{00000000-0005-0000-0000-000023010000}"/>
    <cellStyle name="_Book32 4 2 2" xfId="303" xr:uid="{00000000-0005-0000-0000-000024010000}"/>
    <cellStyle name="_Book32 4 3" xfId="304" xr:uid="{00000000-0005-0000-0000-000025010000}"/>
    <cellStyle name="_Book32 5" xfId="305" xr:uid="{00000000-0005-0000-0000-000026010000}"/>
    <cellStyle name="_Book32 5 2" xfId="306" xr:uid="{00000000-0005-0000-0000-000027010000}"/>
    <cellStyle name="_Book32 5 2 2" xfId="307" xr:uid="{00000000-0005-0000-0000-000028010000}"/>
    <cellStyle name="_Book32 5 3" xfId="308" xr:uid="{00000000-0005-0000-0000-000029010000}"/>
    <cellStyle name="_Book32 6" xfId="309" xr:uid="{00000000-0005-0000-0000-00002A010000}"/>
    <cellStyle name="_Book32 6 2" xfId="310" xr:uid="{00000000-0005-0000-0000-00002B010000}"/>
    <cellStyle name="_Book32 6 2 2" xfId="311" xr:uid="{00000000-0005-0000-0000-00002C010000}"/>
    <cellStyle name="_Book32 6 3" xfId="312" xr:uid="{00000000-0005-0000-0000-00002D010000}"/>
    <cellStyle name="_Book32 7" xfId="313" xr:uid="{00000000-0005-0000-0000-00002E010000}"/>
    <cellStyle name="_Book32 7 2" xfId="314" xr:uid="{00000000-0005-0000-0000-00002F010000}"/>
    <cellStyle name="_Book32 7 3" xfId="315" xr:uid="{00000000-0005-0000-0000-000030010000}"/>
    <cellStyle name="_Budsj adm.resultat jan-10 sum" xfId="316" xr:uid="{00000000-0005-0000-0000-000031010000}"/>
    <cellStyle name="_Budsj adm.resultat jan-10 sum 10" xfId="317" xr:uid="{00000000-0005-0000-0000-000032010000}"/>
    <cellStyle name="_Budsj adm.resultat jan-10 sum 11" xfId="318" xr:uid="{00000000-0005-0000-0000-000033010000}"/>
    <cellStyle name="_Budsj adm.resultat jan-10 sum 2" xfId="319" xr:uid="{00000000-0005-0000-0000-000034010000}"/>
    <cellStyle name="_Budsj adm.resultat jan-10 sum 2 2" xfId="320" xr:uid="{00000000-0005-0000-0000-000035010000}"/>
    <cellStyle name="_Budsj adm.resultat jan-10 sum 2 2 2" xfId="321" xr:uid="{00000000-0005-0000-0000-000036010000}"/>
    <cellStyle name="_Budsj adm.resultat jan-10 sum 2 3" xfId="322" xr:uid="{00000000-0005-0000-0000-000037010000}"/>
    <cellStyle name="_Budsj adm.resultat jan-10 sum 3" xfId="323" xr:uid="{00000000-0005-0000-0000-000038010000}"/>
    <cellStyle name="_Budsj adm.resultat jan-10 sum 3 2" xfId="324" xr:uid="{00000000-0005-0000-0000-000039010000}"/>
    <cellStyle name="_Budsj adm.resultat jan-10 sum 3 2 2" xfId="325" xr:uid="{00000000-0005-0000-0000-00003A010000}"/>
    <cellStyle name="_Budsj adm.resultat jan-10 sum 3 3" xfId="326" xr:uid="{00000000-0005-0000-0000-00003B010000}"/>
    <cellStyle name="_Budsj adm.resultat jan-10 sum 3 3 2" xfId="327" xr:uid="{00000000-0005-0000-0000-00003C010000}"/>
    <cellStyle name="_Budsj adm.resultat jan-10 sum 3 3 3" xfId="328" xr:uid="{00000000-0005-0000-0000-00003D010000}"/>
    <cellStyle name="_Budsj adm.resultat jan-10 sum 3 3 4" xfId="329" xr:uid="{00000000-0005-0000-0000-00003E010000}"/>
    <cellStyle name="_Budsj adm.resultat jan-10 sum 4" xfId="330" xr:uid="{00000000-0005-0000-0000-00003F010000}"/>
    <cellStyle name="_Budsj adm.resultat jan-10 sum 4 2" xfId="331" xr:uid="{00000000-0005-0000-0000-000040010000}"/>
    <cellStyle name="_Budsj adm.resultat jan-10 sum 5" xfId="332" xr:uid="{00000000-0005-0000-0000-000041010000}"/>
    <cellStyle name="_Budsj adm.resultat jan-10 sum 5 2" xfId="333" xr:uid="{00000000-0005-0000-0000-000042010000}"/>
    <cellStyle name="_Budsj adm.resultat jan-10 sum 6" xfId="334" xr:uid="{00000000-0005-0000-0000-000043010000}"/>
    <cellStyle name="_Budsj adm.resultat jan-10 sum 7" xfId="335" xr:uid="{00000000-0005-0000-0000-000044010000}"/>
    <cellStyle name="_Budsj adm.resultat jan-10 sum 8" xfId="336" xr:uid="{00000000-0005-0000-0000-000045010000}"/>
    <cellStyle name="_Budsj adm.resultat jan-10 sum 9" xfId="337" xr:uid="{00000000-0005-0000-0000-000046010000}"/>
    <cellStyle name="_Budsj jan-10 BM" xfId="338" xr:uid="{00000000-0005-0000-0000-000047010000}"/>
    <cellStyle name="_Budsj jan-10 BM 10" xfId="339" xr:uid="{00000000-0005-0000-0000-000048010000}"/>
    <cellStyle name="_Budsj jan-10 BM 11" xfId="340" xr:uid="{00000000-0005-0000-0000-000049010000}"/>
    <cellStyle name="_Budsj jan-10 BM 2" xfId="341" xr:uid="{00000000-0005-0000-0000-00004A010000}"/>
    <cellStyle name="_Budsj jan-10 BM 2 2" xfId="342" xr:uid="{00000000-0005-0000-0000-00004B010000}"/>
    <cellStyle name="_Budsj jan-10 BM 2 2 2" xfId="343" xr:uid="{00000000-0005-0000-0000-00004C010000}"/>
    <cellStyle name="_Budsj jan-10 BM 2 3" xfId="344" xr:uid="{00000000-0005-0000-0000-00004D010000}"/>
    <cellStyle name="_Budsj jan-10 BM 3" xfId="345" xr:uid="{00000000-0005-0000-0000-00004E010000}"/>
    <cellStyle name="_Budsj jan-10 BM 3 2" xfId="346" xr:uid="{00000000-0005-0000-0000-00004F010000}"/>
    <cellStyle name="_Budsj jan-10 BM 3 2 2" xfId="347" xr:uid="{00000000-0005-0000-0000-000050010000}"/>
    <cellStyle name="_Budsj jan-10 BM 3 3" xfId="348" xr:uid="{00000000-0005-0000-0000-000051010000}"/>
    <cellStyle name="_Budsj jan-10 BM 3 3 2" xfId="349" xr:uid="{00000000-0005-0000-0000-000052010000}"/>
    <cellStyle name="_Budsj jan-10 BM 3 3 3" xfId="350" xr:uid="{00000000-0005-0000-0000-000053010000}"/>
    <cellStyle name="_Budsj jan-10 BM 3 3 4" xfId="351" xr:uid="{00000000-0005-0000-0000-000054010000}"/>
    <cellStyle name="_Budsj jan-10 BM 4" xfId="352" xr:uid="{00000000-0005-0000-0000-000055010000}"/>
    <cellStyle name="_Budsj jan-10 BM 4 2" xfId="353" xr:uid="{00000000-0005-0000-0000-000056010000}"/>
    <cellStyle name="_Budsj jan-10 BM 5" xfId="354" xr:uid="{00000000-0005-0000-0000-000057010000}"/>
    <cellStyle name="_Budsj jan-10 BM 5 2" xfId="355" xr:uid="{00000000-0005-0000-0000-000058010000}"/>
    <cellStyle name="_Budsj jan-10 BM 6" xfId="356" xr:uid="{00000000-0005-0000-0000-000059010000}"/>
    <cellStyle name="_Budsj jan-10 BM 7" xfId="357" xr:uid="{00000000-0005-0000-0000-00005A010000}"/>
    <cellStyle name="_Budsj jan-10 BM 8" xfId="358" xr:uid="{00000000-0005-0000-0000-00005B010000}"/>
    <cellStyle name="_Budsj jan-10 BM 9" xfId="359" xr:uid="{00000000-0005-0000-0000-00005C010000}"/>
    <cellStyle name="_Budsj jan-10 PM" xfId="360" xr:uid="{00000000-0005-0000-0000-00005D010000}"/>
    <cellStyle name="_Budsj jan-10 PM 10" xfId="361" xr:uid="{00000000-0005-0000-0000-00005E010000}"/>
    <cellStyle name="_Budsj jan-10 PM 11" xfId="362" xr:uid="{00000000-0005-0000-0000-00005F010000}"/>
    <cellStyle name="_Budsj jan-10 PM 2" xfId="363" xr:uid="{00000000-0005-0000-0000-000060010000}"/>
    <cellStyle name="_Budsj jan-10 PM 2 2" xfId="364" xr:uid="{00000000-0005-0000-0000-000061010000}"/>
    <cellStyle name="_Budsj jan-10 PM 2 2 2" xfId="365" xr:uid="{00000000-0005-0000-0000-000062010000}"/>
    <cellStyle name="_Budsj jan-10 PM 2 3" xfId="366" xr:uid="{00000000-0005-0000-0000-000063010000}"/>
    <cellStyle name="_Budsj jan-10 PM 3" xfId="367" xr:uid="{00000000-0005-0000-0000-000064010000}"/>
    <cellStyle name="_Budsj jan-10 PM 3 2" xfId="368" xr:uid="{00000000-0005-0000-0000-000065010000}"/>
    <cellStyle name="_Budsj jan-10 PM 3 2 2" xfId="369" xr:uid="{00000000-0005-0000-0000-000066010000}"/>
    <cellStyle name="_Budsj jan-10 PM 3 3" xfId="370" xr:uid="{00000000-0005-0000-0000-000067010000}"/>
    <cellStyle name="_Budsj jan-10 PM 3 3 2" xfId="371" xr:uid="{00000000-0005-0000-0000-000068010000}"/>
    <cellStyle name="_Budsj jan-10 PM 3 3 3" xfId="372" xr:uid="{00000000-0005-0000-0000-000069010000}"/>
    <cellStyle name="_Budsj jan-10 PM 3 3 4" xfId="373" xr:uid="{00000000-0005-0000-0000-00006A010000}"/>
    <cellStyle name="_Budsj jan-10 PM 4" xfId="374" xr:uid="{00000000-0005-0000-0000-00006B010000}"/>
    <cellStyle name="_Budsj jan-10 PM 4 2" xfId="375" xr:uid="{00000000-0005-0000-0000-00006C010000}"/>
    <cellStyle name="_Budsj jan-10 PM 5" xfId="376" xr:uid="{00000000-0005-0000-0000-00006D010000}"/>
    <cellStyle name="_Budsj jan-10 PM 5 2" xfId="377" xr:uid="{00000000-0005-0000-0000-00006E010000}"/>
    <cellStyle name="_Budsj jan-10 PM 6" xfId="378" xr:uid="{00000000-0005-0000-0000-00006F010000}"/>
    <cellStyle name="_Budsj jan-10 PM 7" xfId="379" xr:uid="{00000000-0005-0000-0000-000070010000}"/>
    <cellStyle name="_Budsj jan-10 PM 8" xfId="380" xr:uid="{00000000-0005-0000-0000-000071010000}"/>
    <cellStyle name="_Budsj jan-10 PM 9" xfId="381" xr:uid="{00000000-0005-0000-0000-000072010000}"/>
    <cellStyle name="_Budsj jan-10 sum" xfId="382" xr:uid="{00000000-0005-0000-0000-000073010000}"/>
    <cellStyle name="_Budsj jan-10 sum 10" xfId="383" xr:uid="{00000000-0005-0000-0000-000074010000}"/>
    <cellStyle name="_Budsj jan-10 sum 11" xfId="384" xr:uid="{00000000-0005-0000-0000-000075010000}"/>
    <cellStyle name="_Budsj jan-10 sum 2" xfId="385" xr:uid="{00000000-0005-0000-0000-000076010000}"/>
    <cellStyle name="_Budsj jan-10 sum 2 2" xfId="386" xr:uid="{00000000-0005-0000-0000-000077010000}"/>
    <cellStyle name="_Budsj jan-10 sum 2 2 2" xfId="387" xr:uid="{00000000-0005-0000-0000-000078010000}"/>
    <cellStyle name="_Budsj jan-10 sum 2 3" xfId="388" xr:uid="{00000000-0005-0000-0000-000079010000}"/>
    <cellStyle name="_Budsj jan-10 sum 3" xfId="389" xr:uid="{00000000-0005-0000-0000-00007A010000}"/>
    <cellStyle name="_Budsj jan-10 sum 3 2" xfId="390" xr:uid="{00000000-0005-0000-0000-00007B010000}"/>
    <cellStyle name="_Budsj jan-10 sum 3 2 2" xfId="391" xr:uid="{00000000-0005-0000-0000-00007C010000}"/>
    <cellStyle name="_Budsj jan-10 sum 3 3" xfId="392" xr:uid="{00000000-0005-0000-0000-00007D010000}"/>
    <cellStyle name="_Budsj jan-10 sum 3 3 2" xfId="393" xr:uid="{00000000-0005-0000-0000-00007E010000}"/>
    <cellStyle name="_Budsj jan-10 sum 3 3 3" xfId="394" xr:uid="{00000000-0005-0000-0000-00007F010000}"/>
    <cellStyle name="_Budsj jan-10 sum 3 3 4" xfId="395" xr:uid="{00000000-0005-0000-0000-000080010000}"/>
    <cellStyle name="_Budsj jan-10 sum 4" xfId="396" xr:uid="{00000000-0005-0000-0000-000081010000}"/>
    <cellStyle name="_Budsj jan-10 sum 4 2" xfId="397" xr:uid="{00000000-0005-0000-0000-000082010000}"/>
    <cellStyle name="_Budsj jan-10 sum 5" xfId="398" xr:uid="{00000000-0005-0000-0000-000083010000}"/>
    <cellStyle name="_Budsj jan-10 sum 5 2" xfId="399" xr:uid="{00000000-0005-0000-0000-000084010000}"/>
    <cellStyle name="_Budsj jan-10 sum 6" xfId="400" xr:uid="{00000000-0005-0000-0000-000085010000}"/>
    <cellStyle name="_Budsj jan-10 sum 7" xfId="401" xr:uid="{00000000-0005-0000-0000-000086010000}"/>
    <cellStyle name="_Budsj jan-10 sum 8" xfId="402" xr:uid="{00000000-0005-0000-0000-000087010000}"/>
    <cellStyle name="_Budsj jan-10 sum 9" xfId="403" xr:uid="{00000000-0005-0000-0000-000088010000}"/>
    <cellStyle name="_Comma" xfId="404" xr:uid="{00000000-0005-0000-0000-000089010000}"/>
    <cellStyle name="_Comma 10" xfId="405" xr:uid="{00000000-0005-0000-0000-00008A010000}"/>
    <cellStyle name="_Comma 11" xfId="406" xr:uid="{00000000-0005-0000-0000-00008B010000}"/>
    <cellStyle name="_Comma 12" xfId="407" xr:uid="{00000000-0005-0000-0000-00008C010000}"/>
    <cellStyle name="_Comma 13" xfId="408" xr:uid="{00000000-0005-0000-0000-00008D010000}"/>
    <cellStyle name="_Comma 2" xfId="409" xr:uid="{00000000-0005-0000-0000-00008E010000}"/>
    <cellStyle name="_Comma 2 2" xfId="410" xr:uid="{00000000-0005-0000-0000-00008F010000}"/>
    <cellStyle name="_Comma 2 2 2" xfId="411" xr:uid="{00000000-0005-0000-0000-000090010000}"/>
    <cellStyle name="_Comma 2 3" xfId="412" xr:uid="{00000000-0005-0000-0000-000091010000}"/>
    <cellStyle name="_Comma 3" xfId="413" xr:uid="{00000000-0005-0000-0000-000092010000}"/>
    <cellStyle name="_Comma 3 2" xfId="414" xr:uid="{00000000-0005-0000-0000-000093010000}"/>
    <cellStyle name="_Comma 3 2 2" xfId="415" xr:uid="{00000000-0005-0000-0000-000094010000}"/>
    <cellStyle name="_Comma 3 3" xfId="416" xr:uid="{00000000-0005-0000-0000-000095010000}"/>
    <cellStyle name="_Comma 3 3 2" xfId="417" xr:uid="{00000000-0005-0000-0000-000096010000}"/>
    <cellStyle name="_Comma 3 3 3" xfId="418" xr:uid="{00000000-0005-0000-0000-000097010000}"/>
    <cellStyle name="_Comma 3 3 4" xfId="419" xr:uid="{00000000-0005-0000-0000-000098010000}"/>
    <cellStyle name="_Comma 4" xfId="420" xr:uid="{00000000-0005-0000-0000-000099010000}"/>
    <cellStyle name="_Comma 4 2" xfId="421" xr:uid="{00000000-0005-0000-0000-00009A010000}"/>
    <cellStyle name="_Comma 4 2 2" xfId="422" xr:uid="{00000000-0005-0000-0000-00009B010000}"/>
    <cellStyle name="_Comma 4 3" xfId="423" xr:uid="{00000000-0005-0000-0000-00009C010000}"/>
    <cellStyle name="_Comma 5" xfId="424" xr:uid="{00000000-0005-0000-0000-00009D010000}"/>
    <cellStyle name="_Comma 5 2" xfId="425" xr:uid="{00000000-0005-0000-0000-00009E010000}"/>
    <cellStyle name="_Comma 5 2 2" xfId="426" xr:uid="{00000000-0005-0000-0000-00009F010000}"/>
    <cellStyle name="_Comma 5 3" xfId="427" xr:uid="{00000000-0005-0000-0000-0000A0010000}"/>
    <cellStyle name="_Comma 5 4" xfId="428" xr:uid="{00000000-0005-0000-0000-0000A1010000}"/>
    <cellStyle name="_Comma 5 5" xfId="429" xr:uid="{00000000-0005-0000-0000-0000A2010000}"/>
    <cellStyle name="_Comma 6" xfId="430" xr:uid="{00000000-0005-0000-0000-0000A3010000}"/>
    <cellStyle name="_Comma 6 2" xfId="431" xr:uid="{00000000-0005-0000-0000-0000A4010000}"/>
    <cellStyle name="_Comma 6 2 2" xfId="432" xr:uid="{00000000-0005-0000-0000-0000A5010000}"/>
    <cellStyle name="_Comma 6 3" xfId="433" xr:uid="{00000000-0005-0000-0000-0000A6010000}"/>
    <cellStyle name="_Comma 7" xfId="434" xr:uid="{00000000-0005-0000-0000-0000A7010000}"/>
    <cellStyle name="_Comma 7 2" xfId="435" xr:uid="{00000000-0005-0000-0000-0000A8010000}"/>
    <cellStyle name="_Comma 7 3" xfId="436" xr:uid="{00000000-0005-0000-0000-0000A9010000}"/>
    <cellStyle name="_Comma 8" xfId="437" xr:uid="{00000000-0005-0000-0000-0000AA010000}"/>
    <cellStyle name="_Comma 9" xfId="438" xr:uid="{00000000-0005-0000-0000-0000AB010000}"/>
    <cellStyle name="_Comma_03-Egne aksjer 1002" xfId="439" xr:uid="{00000000-0005-0000-0000-0000AC010000}"/>
    <cellStyle name="_Comma_03-Egne aksjer 1003" xfId="440" xr:uid="{00000000-0005-0000-0000-0000AD010000}"/>
    <cellStyle name="_Comma_06-Tilknytta 0909" xfId="441" xr:uid="{00000000-0005-0000-0000-0000AE010000}"/>
    <cellStyle name="_Comma_EK 0912" xfId="442" xr:uid="{00000000-0005-0000-0000-0000AF010000}"/>
    <cellStyle name="_Comma_EK oppstilling 1Q09" xfId="443" xr:uid="{00000000-0005-0000-0000-0000B0010000}"/>
    <cellStyle name="_Comma_Kontantstrømanalyse 3Q09-konsernet" xfId="444" xr:uid="{00000000-0005-0000-0000-0000B1010000}"/>
    <cellStyle name="_Comma_Kontantstrømanalyse 4Q09-konsernet" xfId="445" xr:uid="{00000000-0005-0000-0000-0000B2010000}"/>
    <cellStyle name="_Comma_Other MTM adjustments" xfId="446" xr:uid="{00000000-0005-0000-0000-0000B3010000}"/>
    <cellStyle name="_Comma_Valeffekt NORD, Lux og Finans 3Q09" xfId="447" xr:uid="{00000000-0005-0000-0000-0000B4010000}"/>
    <cellStyle name="_Comma_Valutafordelt utlån og innsk 4Q09" xfId="448" xr:uid="{00000000-0005-0000-0000-0000B5010000}"/>
    <cellStyle name="_Control2" xfId="449" xr:uid="{00000000-0005-0000-0000-0000B6010000}"/>
    <cellStyle name="_Control2_Q Sum_Res N" xfId="450" xr:uid="{00000000-0005-0000-0000-0000B7010000}"/>
    <cellStyle name="_Currency" xfId="451" xr:uid="{00000000-0005-0000-0000-0000B8010000}"/>
    <cellStyle name="_Currency 10" xfId="452" xr:uid="{00000000-0005-0000-0000-0000B9010000}"/>
    <cellStyle name="_Currency 11" xfId="453" xr:uid="{00000000-0005-0000-0000-0000BA010000}"/>
    <cellStyle name="_Currency 12" xfId="454" xr:uid="{00000000-0005-0000-0000-0000BB010000}"/>
    <cellStyle name="_Currency 13" xfId="455" xr:uid="{00000000-0005-0000-0000-0000BC010000}"/>
    <cellStyle name="_Currency 2" xfId="456" xr:uid="{00000000-0005-0000-0000-0000BD010000}"/>
    <cellStyle name="_Currency 2 2" xfId="457" xr:uid="{00000000-0005-0000-0000-0000BE010000}"/>
    <cellStyle name="_Currency 2 2 2" xfId="458" xr:uid="{00000000-0005-0000-0000-0000BF010000}"/>
    <cellStyle name="_Currency 2 3" xfId="459" xr:uid="{00000000-0005-0000-0000-0000C0010000}"/>
    <cellStyle name="_Currency 3" xfId="460" xr:uid="{00000000-0005-0000-0000-0000C1010000}"/>
    <cellStyle name="_Currency 3 2" xfId="461" xr:uid="{00000000-0005-0000-0000-0000C2010000}"/>
    <cellStyle name="_Currency 3 2 2" xfId="462" xr:uid="{00000000-0005-0000-0000-0000C3010000}"/>
    <cellStyle name="_Currency 3 3" xfId="463" xr:uid="{00000000-0005-0000-0000-0000C4010000}"/>
    <cellStyle name="_Currency 3 3 2" xfId="464" xr:uid="{00000000-0005-0000-0000-0000C5010000}"/>
    <cellStyle name="_Currency 3 3 3" xfId="465" xr:uid="{00000000-0005-0000-0000-0000C6010000}"/>
    <cellStyle name="_Currency 3 3 4" xfId="466" xr:uid="{00000000-0005-0000-0000-0000C7010000}"/>
    <cellStyle name="_Currency 4" xfId="467" xr:uid="{00000000-0005-0000-0000-0000C8010000}"/>
    <cellStyle name="_Currency 4 2" xfId="468" xr:uid="{00000000-0005-0000-0000-0000C9010000}"/>
    <cellStyle name="_Currency 4 2 2" xfId="469" xr:uid="{00000000-0005-0000-0000-0000CA010000}"/>
    <cellStyle name="_Currency 4 3" xfId="470" xr:uid="{00000000-0005-0000-0000-0000CB010000}"/>
    <cellStyle name="_Currency 5" xfId="471" xr:uid="{00000000-0005-0000-0000-0000CC010000}"/>
    <cellStyle name="_Currency 5 2" xfId="472" xr:uid="{00000000-0005-0000-0000-0000CD010000}"/>
    <cellStyle name="_Currency 5 2 2" xfId="473" xr:uid="{00000000-0005-0000-0000-0000CE010000}"/>
    <cellStyle name="_Currency 5 3" xfId="474" xr:uid="{00000000-0005-0000-0000-0000CF010000}"/>
    <cellStyle name="_Currency 5 4" xfId="475" xr:uid="{00000000-0005-0000-0000-0000D0010000}"/>
    <cellStyle name="_Currency 5 5" xfId="476" xr:uid="{00000000-0005-0000-0000-0000D1010000}"/>
    <cellStyle name="_Currency 6" xfId="477" xr:uid="{00000000-0005-0000-0000-0000D2010000}"/>
    <cellStyle name="_Currency 6 2" xfId="478" xr:uid="{00000000-0005-0000-0000-0000D3010000}"/>
    <cellStyle name="_Currency 6 2 2" xfId="479" xr:uid="{00000000-0005-0000-0000-0000D4010000}"/>
    <cellStyle name="_Currency 6 3" xfId="480" xr:uid="{00000000-0005-0000-0000-0000D5010000}"/>
    <cellStyle name="_Currency 7" xfId="481" xr:uid="{00000000-0005-0000-0000-0000D6010000}"/>
    <cellStyle name="_Currency 7 2" xfId="482" xr:uid="{00000000-0005-0000-0000-0000D7010000}"/>
    <cellStyle name="_Currency 7 3" xfId="483" xr:uid="{00000000-0005-0000-0000-0000D8010000}"/>
    <cellStyle name="_Currency 8" xfId="484" xr:uid="{00000000-0005-0000-0000-0000D9010000}"/>
    <cellStyle name="_Currency 9" xfId="485" xr:uid="{00000000-0005-0000-0000-0000DA010000}"/>
    <cellStyle name="_Currency_03-Egne aksjer 1002" xfId="486" xr:uid="{00000000-0005-0000-0000-0000DB010000}"/>
    <cellStyle name="_Currency_03-Egne aksjer 1003" xfId="487" xr:uid="{00000000-0005-0000-0000-0000DC010000}"/>
    <cellStyle name="_Currency_06-Tilknytta 0909" xfId="488" xr:uid="{00000000-0005-0000-0000-0000DD010000}"/>
    <cellStyle name="_Currency_EK 0912" xfId="489" xr:uid="{00000000-0005-0000-0000-0000DE010000}"/>
    <cellStyle name="_Currency_EK oppstilling 1Q09" xfId="490" xr:uid="{00000000-0005-0000-0000-0000DF010000}"/>
    <cellStyle name="_Currency_Kontantstrømanalyse 3Q09-konsernet" xfId="491" xr:uid="{00000000-0005-0000-0000-0000E0010000}"/>
    <cellStyle name="_Currency_Kontantstrømanalyse 4Q09-konsernet" xfId="492" xr:uid="{00000000-0005-0000-0000-0000E1010000}"/>
    <cellStyle name="_Currency_Merger Plans2" xfId="493" xr:uid="{00000000-0005-0000-0000-0000E2010000}"/>
    <cellStyle name="_Currency_Merger Plans2 10" xfId="494" xr:uid="{00000000-0005-0000-0000-0000E3010000}"/>
    <cellStyle name="_Currency_Merger Plans2 11" xfId="495" xr:uid="{00000000-0005-0000-0000-0000E4010000}"/>
    <cellStyle name="_Currency_Merger Plans2 12" xfId="496" xr:uid="{00000000-0005-0000-0000-0000E5010000}"/>
    <cellStyle name="_Currency_Merger Plans2 13" xfId="497" xr:uid="{00000000-0005-0000-0000-0000E6010000}"/>
    <cellStyle name="_Currency_Merger Plans2 2" xfId="498" xr:uid="{00000000-0005-0000-0000-0000E7010000}"/>
    <cellStyle name="_Currency_Merger Plans2 2 2" xfId="499" xr:uid="{00000000-0005-0000-0000-0000E8010000}"/>
    <cellStyle name="_Currency_Merger Plans2 2 2 2" xfId="500" xr:uid="{00000000-0005-0000-0000-0000E9010000}"/>
    <cellStyle name="_Currency_Merger Plans2 2 3" xfId="501" xr:uid="{00000000-0005-0000-0000-0000EA010000}"/>
    <cellStyle name="_Currency_Merger Plans2 3" xfId="502" xr:uid="{00000000-0005-0000-0000-0000EB010000}"/>
    <cellStyle name="_Currency_Merger Plans2 3 2" xfId="503" xr:uid="{00000000-0005-0000-0000-0000EC010000}"/>
    <cellStyle name="_Currency_Merger Plans2 3 2 2" xfId="504" xr:uid="{00000000-0005-0000-0000-0000ED010000}"/>
    <cellStyle name="_Currency_Merger Plans2 3 3" xfId="505" xr:uid="{00000000-0005-0000-0000-0000EE010000}"/>
    <cellStyle name="_Currency_Merger Plans2 3 3 2" xfId="506" xr:uid="{00000000-0005-0000-0000-0000EF010000}"/>
    <cellStyle name="_Currency_Merger Plans2 3 3 3" xfId="507" xr:uid="{00000000-0005-0000-0000-0000F0010000}"/>
    <cellStyle name="_Currency_Merger Plans2 3 3 4" xfId="508" xr:uid="{00000000-0005-0000-0000-0000F1010000}"/>
    <cellStyle name="_Currency_Merger Plans2 4" xfId="509" xr:uid="{00000000-0005-0000-0000-0000F2010000}"/>
    <cellStyle name="_Currency_Merger Plans2 4 2" xfId="510" xr:uid="{00000000-0005-0000-0000-0000F3010000}"/>
    <cellStyle name="_Currency_Merger Plans2 4 2 2" xfId="511" xr:uid="{00000000-0005-0000-0000-0000F4010000}"/>
    <cellStyle name="_Currency_Merger Plans2 4 3" xfId="512" xr:uid="{00000000-0005-0000-0000-0000F5010000}"/>
    <cellStyle name="_Currency_Merger Plans2 5" xfId="513" xr:uid="{00000000-0005-0000-0000-0000F6010000}"/>
    <cellStyle name="_Currency_Merger Plans2 5 2" xfId="514" xr:uid="{00000000-0005-0000-0000-0000F7010000}"/>
    <cellStyle name="_Currency_Merger Plans2 5 2 2" xfId="515" xr:uid="{00000000-0005-0000-0000-0000F8010000}"/>
    <cellStyle name="_Currency_Merger Plans2 5 3" xfId="516" xr:uid="{00000000-0005-0000-0000-0000F9010000}"/>
    <cellStyle name="_Currency_Merger Plans2 5 4" xfId="517" xr:uid="{00000000-0005-0000-0000-0000FA010000}"/>
    <cellStyle name="_Currency_Merger Plans2 5 5" xfId="518" xr:uid="{00000000-0005-0000-0000-0000FB010000}"/>
    <cellStyle name="_Currency_Merger Plans2 6" xfId="519" xr:uid="{00000000-0005-0000-0000-0000FC010000}"/>
    <cellStyle name="_Currency_Merger Plans2 6 2" xfId="520" xr:uid="{00000000-0005-0000-0000-0000FD010000}"/>
    <cellStyle name="_Currency_Merger Plans2 6 2 2" xfId="521" xr:uid="{00000000-0005-0000-0000-0000FE010000}"/>
    <cellStyle name="_Currency_Merger Plans2 6 3" xfId="522" xr:uid="{00000000-0005-0000-0000-0000FF010000}"/>
    <cellStyle name="_Currency_Merger Plans2 7" xfId="523" xr:uid="{00000000-0005-0000-0000-000000020000}"/>
    <cellStyle name="_Currency_Merger Plans2 7 2" xfId="524" xr:uid="{00000000-0005-0000-0000-000001020000}"/>
    <cellStyle name="_Currency_Merger Plans2 7 3" xfId="525" xr:uid="{00000000-0005-0000-0000-000002020000}"/>
    <cellStyle name="_Currency_Merger Plans2 8" xfId="526" xr:uid="{00000000-0005-0000-0000-000003020000}"/>
    <cellStyle name="_Currency_Merger Plans2 9" xfId="527" xr:uid="{00000000-0005-0000-0000-000004020000}"/>
    <cellStyle name="_Currency_Other MTM adjustments" xfId="528" xr:uid="{00000000-0005-0000-0000-000005020000}"/>
    <cellStyle name="_Currency_Valeffekt NORD, Lux og Finans 3Q09" xfId="529" xr:uid="{00000000-0005-0000-0000-000006020000}"/>
    <cellStyle name="_Currency_Valutafordelt utlån og innsk 4Q09" xfId="530" xr:uid="{00000000-0005-0000-0000-000007020000}"/>
    <cellStyle name="_CurrencySpace" xfId="531" xr:uid="{00000000-0005-0000-0000-000008020000}"/>
    <cellStyle name="_CurrencySpace 10" xfId="532" xr:uid="{00000000-0005-0000-0000-000009020000}"/>
    <cellStyle name="_CurrencySpace 11" xfId="533" xr:uid="{00000000-0005-0000-0000-00000A020000}"/>
    <cellStyle name="_CurrencySpace 12" xfId="534" xr:uid="{00000000-0005-0000-0000-00000B020000}"/>
    <cellStyle name="_CurrencySpace 13" xfId="535" xr:uid="{00000000-0005-0000-0000-00000C020000}"/>
    <cellStyle name="_CurrencySpace 2" xfId="536" xr:uid="{00000000-0005-0000-0000-00000D020000}"/>
    <cellStyle name="_CurrencySpace 2 2" xfId="537" xr:uid="{00000000-0005-0000-0000-00000E020000}"/>
    <cellStyle name="_CurrencySpace 2 2 2" xfId="538" xr:uid="{00000000-0005-0000-0000-00000F020000}"/>
    <cellStyle name="_CurrencySpace 2 3" xfId="539" xr:uid="{00000000-0005-0000-0000-000010020000}"/>
    <cellStyle name="_CurrencySpace 3" xfId="540" xr:uid="{00000000-0005-0000-0000-000011020000}"/>
    <cellStyle name="_CurrencySpace 3 2" xfId="541" xr:uid="{00000000-0005-0000-0000-000012020000}"/>
    <cellStyle name="_CurrencySpace 3 2 2" xfId="542" xr:uid="{00000000-0005-0000-0000-000013020000}"/>
    <cellStyle name="_CurrencySpace 3 3" xfId="543" xr:uid="{00000000-0005-0000-0000-000014020000}"/>
    <cellStyle name="_CurrencySpace 3 3 2" xfId="544" xr:uid="{00000000-0005-0000-0000-000015020000}"/>
    <cellStyle name="_CurrencySpace 3 3 3" xfId="545" xr:uid="{00000000-0005-0000-0000-000016020000}"/>
    <cellStyle name="_CurrencySpace 3 3 4" xfId="546" xr:uid="{00000000-0005-0000-0000-000017020000}"/>
    <cellStyle name="_CurrencySpace 4" xfId="547" xr:uid="{00000000-0005-0000-0000-000018020000}"/>
    <cellStyle name="_CurrencySpace 4 2" xfId="548" xr:uid="{00000000-0005-0000-0000-000019020000}"/>
    <cellStyle name="_CurrencySpace 4 2 2" xfId="549" xr:uid="{00000000-0005-0000-0000-00001A020000}"/>
    <cellStyle name="_CurrencySpace 4 3" xfId="550" xr:uid="{00000000-0005-0000-0000-00001B020000}"/>
    <cellStyle name="_CurrencySpace 5" xfId="551" xr:uid="{00000000-0005-0000-0000-00001C020000}"/>
    <cellStyle name="_CurrencySpace 5 2" xfId="552" xr:uid="{00000000-0005-0000-0000-00001D020000}"/>
    <cellStyle name="_CurrencySpace 5 2 2" xfId="553" xr:uid="{00000000-0005-0000-0000-00001E020000}"/>
    <cellStyle name="_CurrencySpace 5 3" xfId="554" xr:uid="{00000000-0005-0000-0000-00001F020000}"/>
    <cellStyle name="_CurrencySpace 5 4" xfId="555" xr:uid="{00000000-0005-0000-0000-000020020000}"/>
    <cellStyle name="_CurrencySpace 5 5" xfId="556" xr:uid="{00000000-0005-0000-0000-000021020000}"/>
    <cellStyle name="_CurrencySpace 6" xfId="557" xr:uid="{00000000-0005-0000-0000-000022020000}"/>
    <cellStyle name="_CurrencySpace 6 2" xfId="558" xr:uid="{00000000-0005-0000-0000-000023020000}"/>
    <cellStyle name="_CurrencySpace 6 2 2" xfId="559" xr:uid="{00000000-0005-0000-0000-000024020000}"/>
    <cellStyle name="_CurrencySpace 6 3" xfId="560" xr:uid="{00000000-0005-0000-0000-000025020000}"/>
    <cellStyle name="_CurrencySpace 7" xfId="561" xr:uid="{00000000-0005-0000-0000-000026020000}"/>
    <cellStyle name="_CurrencySpace 7 2" xfId="562" xr:uid="{00000000-0005-0000-0000-000027020000}"/>
    <cellStyle name="_CurrencySpace 7 3" xfId="563" xr:uid="{00000000-0005-0000-0000-000028020000}"/>
    <cellStyle name="_CurrencySpace 8" xfId="564" xr:uid="{00000000-0005-0000-0000-000029020000}"/>
    <cellStyle name="_CurrencySpace 9" xfId="565" xr:uid="{00000000-0005-0000-0000-00002A020000}"/>
    <cellStyle name="_CurrencySpace_03-Egne aksjer 1002" xfId="566" xr:uid="{00000000-0005-0000-0000-00002B020000}"/>
    <cellStyle name="_CurrencySpace_03-Egne aksjer 1003" xfId="567" xr:uid="{00000000-0005-0000-0000-00002C020000}"/>
    <cellStyle name="_CurrencySpace_06-Tilknytta 0909" xfId="568" xr:uid="{00000000-0005-0000-0000-00002D020000}"/>
    <cellStyle name="_CurrencySpace_EK 0912" xfId="569" xr:uid="{00000000-0005-0000-0000-00002E020000}"/>
    <cellStyle name="_CurrencySpace_EK oppstilling 1Q09" xfId="570" xr:uid="{00000000-0005-0000-0000-00002F020000}"/>
    <cellStyle name="_CurrencySpace_Kontantstrømanalyse 3Q09-konsernet" xfId="571" xr:uid="{00000000-0005-0000-0000-000030020000}"/>
    <cellStyle name="_CurrencySpace_Kontantstrømanalyse 4Q09-konsernet" xfId="572" xr:uid="{00000000-0005-0000-0000-000031020000}"/>
    <cellStyle name="_CurrencySpace_Other MTM adjustments" xfId="573" xr:uid="{00000000-0005-0000-0000-000032020000}"/>
    <cellStyle name="_CurrencySpace_Valeffekt NORD, Lux og Finans 3Q09" xfId="574" xr:uid="{00000000-0005-0000-0000-000033020000}"/>
    <cellStyle name="_CurrencySpace_Valutafordelt utlån og innsk 4Q09" xfId="575" xr:uid="{00000000-0005-0000-0000-000034020000}"/>
    <cellStyle name="_Def" xfId="576" xr:uid="{00000000-0005-0000-0000-000035020000}"/>
    <cellStyle name="_Def_Q Sum_Res N" xfId="577" xr:uid="{00000000-0005-0000-0000-000036020000}"/>
    <cellStyle name="_economic profit" xfId="578" xr:uid="{00000000-0005-0000-0000-000037020000}"/>
    <cellStyle name="_EK 0912" xfId="579" xr:uid="{00000000-0005-0000-0000-000038020000}"/>
    <cellStyle name="_EK oppstilling 1Q09" xfId="580" xr:uid="{00000000-0005-0000-0000-000039020000}"/>
    <cellStyle name="_Euro" xfId="581" xr:uid="{00000000-0005-0000-0000-00003A020000}"/>
    <cellStyle name="_Euro 2" xfId="582" xr:uid="{00000000-0005-0000-0000-00003B020000}"/>
    <cellStyle name="_Finansiell utvikling 2Q09" xfId="583" xr:uid="{00000000-0005-0000-0000-00003C020000}"/>
    <cellStyle name="_Finansiell utvikling 2Q09 2" xfId="584" xr:uid="{00000000-0005-0000-0000-00003D020000}"/>
    <cellStyle name="_Heading" xfId="585" xr:uid="{00000000-0005-0000-0000-00003E020000}"/>
    <cellStyle name="_Heading_prestemp" xfId="586" xr:uid="{00000000-0005-0000-0000-00003F020000}"/>
    <cellStyle name="_Heading_prestemp 2" xfId="587" xr:uid="{00000000-0005-0000-0000-000040020000}"/>
    <cellStyle name="_Highlight" xfId="588" xr:uid="{00000000-0005-0000-0000-000041020000}"/>
    <cellStyle name="_Highlight 2" xfId="589" xr:uid="{00000000-0005-0000-0000-000042020000}"/>
    <cellStyle name="_Hvordan levere rentegar" xfId="590" xr:uid="{00000000-0005-0000-0000-000043020000}"/>
    <cellStyle name="_Hvordan levere rentegar 2" xfId="591" xr:uid="{00000000-0005-0000-0000-000044020000}"/>
    <cellStyle name="_Item 3.2_Enclosure 1 Group budget and financial plan 2010-12" xfId="592" xr:uid="{00000000-0005-0000-0000-000045020000}"/>
    <cellStyle name="_Kontrollrapport" xfId="593" xr:uid="{00000000-0005-0000-0000-000046020000}"/>
    <cellStyle name="_Kontrollrapport 2" xfId="594" xr:uid="{00000000-0005-0000-0000-000047020000}"/>
    <cellStyle name="_LINKPRODUKTER (INKL)" xfId="595" xr:uid="{00000000-0005-0000-0000-000048020000}"/>
    <cellStyle name="_Markedsandel" xfId="596" xr:uid="{00000000-0005-0000-0000-000049020000}"/>
    <cellStyle name="_Markedsandel_Q Sum_Res N" xfId="597" xr:uid="{00000000-0005-0000-0000-00004A020000}"/>
    <cellStyle name="_Max 10% Obligasjoner Inv" xfId="598" xr:uid="{00000000-0005-0000-0000-00004B020000}"/>
    <cellStyle name="_Max 10% Obligasjoner Inv 2" xfId="599" xr:uid="{00000000-0005-0000-0000-00004C020000}"/>
    <cellStyle name="_MTM justeringer_estimat 310310 BK" xfId="600" xr:uid="{00000000-0005-0000-0000-00004D020000}"/>
    <cellStyle name="_Multiple" xfId="601" xr:uid="{00000000-0005-0000-0000-00004E020000}"/>
    <cellStyle name="_Multiple 10" xfId="602" xr:uid="{00000000-0005-0000-0000-00004F020000}"/>
    <cellStyle name="_Multiple 11" xfId="603" xr:uid="{00000000-0005-0000-0000-000050020000}"/>
    <cellStyle name="_Multiple 12" xfId="604" xr:uid="{00000000-0005-0000-0000-000051020000}"/>
    <cellStyle name="_Multiple 13" xfId="605" xr:uid="{00000000-0005-0000-0000-000052020000}"/>
    <cellStyle name="_Multiple 2" xfId="606" xr:uid="{00000000-0005-0000-0000-000053020000}"/>
    <cellStyle name="_Multiple 2 2" xfId="607" xr:uid="{00000000-0005-0000-0000-000054020000}"/>
    <cellStyle name="_Multiple 2 2 2" xfId="608" xr:uid="{00000000-0005-0000-0000-000055020000}"/>
    <cellStyle name="_Multiple 2 3" xfId="609" xr:uid="{00000000-0005-0000-0000-000056020000}"/>
    <cellStyle name="_Multiple 3" xfId="610" xr:uid="{00000000-0005-0000-0000-000057020000}"/>
    <cellStyle name="_Multiple 3 2" xfId="611" xr:uid="{00000000-0005-0000-0000-000058020000}"/>
    <cellStyle name="_Multiple 3 2 2" xfId="612" xr:uid="{00000000-0005-0000-0000-000059020000}"/>
    <cellStyle name="_Multiple 3 3" xfId="613" xr:uid="{00000000-0005-0000-0000-00005A020000}"/>
    <cellStyle name="_Multiple 3 3 2" xfId="614" xr:uid="{00000000-0005-0000-0000-00005B020000}"/>
    <cellStyle name="_Multiple 3 3 3" xfId="615" xr:uid="{00000000-0005-0000-0000-00005C020000}"/>
    <cellStyle name="_Multiple 3 3 4" xfId="616" xr:uid="{00000000-0005-0000-0000-00005D020000}"/>
    <cellStyle name="_Multiple 4" xfId="617" xr:uid="{00000000-0005-0000-0000-00005E020000}"/>
    <cellStyle name="_Multiple 4 2" xfId="618" xr:uid="{00000000-0005-0000-0000-00005F020000}"/>
    <cellStyle name="_Multiple 4 2 2" xfId="619" xr:uid="{00000000-0005-0000-0000-000060020000}"/>
    <cellStyle name="_Multiple 4 3" xfId="620" xr:uid="{00000000-0005-0000-0000-000061020000}"/>
    <cellStyle name="_Multiple 5" xfId="621" xr:uid="{00000000-0005-0000-0000-000062020000}"/>
    <cellStyle name="_Multiple 5 2" xfId="622" xr:uid="{00000000-0005-0000-0000-000063020000}"/>
    <cellStyle name="_Multiple 5 2 2" xfId="623" xr:uid="{00000000-0005-0000-0000-000064020000}"/>
    <cellStyle name="_Multiple 5 3" xfId="624" xr:uid="{00000000-0005-0000-0000-000065020000}"/>
    <cellStyle name="_Multiple 5 4" xfId="625" xr:uid="{00000000-0005-0000-0000-000066020000}"/>
    <cellStyle name="_Multiple 5 5" xfId="626" xr:uid="{00000000-0005-0000-0000-000067020000}"/>
    <cellStyle name="_Multiple 6" xfId="627" xr:uid="{00000000-0005-0000-0000-000068020000}"/>
    <cellStyle name="_Multiple 6 2" xfId="628" xr:uid="{00000000-0005-0000-0000-000069020000}"/>
    <cellStyle name="_Multiple 6 2 2" xfId="629" xr:uid="{00000000-0005-0000-0000-00006A020000}"/>
    <cellStyle name="_Multiple 6 3" xfId="630" xr:uid="{00000000-0005-0000-0000-00006B020000}"/>
    <cellStyle name="_Multiple 7" xfId="631" xr:uid="{00000000-0005-0000-0000-00006C020000}"/>
    <cellStyle name="_Multiple 7 2" xfId="632" xr:uid="{00000000-0005-0000-0000-00006D020000}"/>
    <cellStyle name="_Multiple 7 3" xfId="633" xr:uid="{00000000-0005-0000-0000-00006E020000}"/>
    <cellStyle name="_Multiple 8" xfId="634" xr:uid="{00000000-0005-0000-0000-00006F020000}"/>
    <cellStyle name="_Multiple 9" xfId="635" xr:uid="{00000000-0005-0000-0000-000070020000}"/>
    <cellStyle name="_Multiple_03-Egne aksjer 1002" xfId="636" xr:uid="{00000000-0005-0000-0000-000071020000}"/>
    <cellStyle name="_Multiple_03-Egne aksjer 1003" xfId="637" xr:uid="{00000000-0005-0000-0000-000072020000}"/>
    <cellStyle name="_Multiple_06-Tilknytta 0909" xfId="638" xr:uid="{00000000-0005-0000-0000-000073020000}"/>
    <cellStyle name="_Multiple_EK 0912" xfId="639" xr:uid="{00000000-0005-0000-0000-000074020000}"/>
    <cellStyle name="_Multiple_EK oppstilling 1Q09" xfId="640" xr:uid="{00000000-0005-0000-0000-000075020000}"/>
    <cellStyle name="_Multiple_Kontantstrømanalyse 3Q09-konsernet" xfId="641" xr:uid="{00000000-0005-0000-0000-000076020000}"/>
    <cellStyle name="_Multiple_Kontantstrømanalyse 4Q09-konsernet" xfId="642" xr:uid="{00000000-0005-0000-0000-000077020000}"/>
    <cellStyle name="_Multiple_Other MTM adjustments" xfId="643" xr:uid="{00000000-0005-0000-0000-000078020000}"/>
    <cellStyle name="_Multiple_Valeffekt NORD, Lux og Finans 3Q09" xfId="644" xr:uid="{00000000-0005-0000-0000-000079020000}"/>
    <cellStyle name="_Multiple_Valutafordelt utlån og innsk 4Q09" xfId="645" xr:uid="{00000000-0005-0000-0000-00007A020000}"/>
    <cellStyle name="_MultipleSpace" xfId="646" xr:uid="{00000000-0005-0000-0000-00007B020000}"/>
    <cellStyle name="_MultipleSpace 10" xfId="647" xr:uid="{00000000-0005-0000-0000-00007C020000}"/>
    <cellStyle name="_MultipleSpace 11" xfId="648" xr:uid="{00000000-0005-0000-0000-00007D020000}"/>
    <cellStyle name="_MultipleSpace 12" xfId="649" xr:uid="{00000000-0005-0000-0000-00007E020000}"/>
    <cellStyle name="_MultipleSpace 13" xfId="650" xr:uid="{00000000-0005-0000-0000-00007F020000}"/>
    <cellStyle name="_MultipleSpace 2" xfId="651" xr:uid="{00000000-0005-0000-0000-000080020000}"/>
    <cellStyle name="_MultipleSpace 2 2" xfId="652" xr:uid="{00000000-0005-0000-0000-000081020000}"/>
    <cellStyle name="_MultipleSpace 2 2 2" xfId="653" xr:uid="{00000000-0005-0000-0000-000082020000}"/>
    <cellStyle name="_MultipleSpace 2 3" xfId="654" xr:uid="{00000000-0005-0000-0000-000083020000}"/>
    <cellStyle name="_MultipleSpace 3" xfId="655" xr:uid="{00000000-0005-0000-0000-000084020000}"/>
    <cellStyle name="_MultipleSpace 3 2" xfId="656" xr:uid="{00000000-0005-0000-0000-000085020000}"/>
    <cellStyle name="_MultipleSpace 3 2 2" xfId="657" xr:uid="{00000000-0005-0000-0000-000086020000}"/>
    <cellStyle name="_MultipleSpace 3 3" xfId="658" xr:uid="{00000000-0005-0000-0000-000087020000}"/>
    <cellStyle name="_MultipleSpace 3 3 2" xfId="659" xr:uid="{00000000-0005-0000-0000-000088020000}"/>
    <cellStyle name="_MultipleSpace 3 3 3" xfId="660" xr:uid="{00000000-0005-0000-0000-000089020000}"/>
    <cellStyle name="_MultipleSpace 3 3 4" xfId="661" xr:uid="{00000000-0005-0000-0000-00008A020000}"/>
    <cellStyle name="_MultipleSpace 4" xfId="662" xr:uid="{00000000-0005-0000-0000-00008B020000}"/>
    <cellStyle name="_MultipleSpace 4 2" xfId="663" xr:uid="{00000000-0005-0000-0000-00008C020000}"/>
    <cellStyle name="_MultipleSpace 4 2 2" xfId="664" xr:uid="{00000000-0005-0000-0000-00008D020000}"/>
    <cellStyle name="_MultipleSpace 4 3" xfId="665" xr:uid="{00000000-0005-0000-0000-00008E020000}"/>
    <cellStyle name="_MultipleSpace 5" xfId="666" xr:uid="{00000000-0005-0000-0000-00008F020000}"/>
    <cellStyle name="_MultipleSpace 5 2" xfId="667" xr:uid="{00000000-0005-0000-0000-000090020000}"/>
    <cellStyle name="_MultipleSpace 5 2 2" xfId="668" xr:uid="{00000000-0005-0000-0000-000091020000}"/>
    <cellStyle name="_MultipleSpace 5 3" xfId="669" xr:uid="{00000000-0005-0000-0000-000092020000}"/>
    <cellStyle name="_MultipleSpace 5 4" xfId="670" xr:uid="{00000000-0005-0000-0000-000093020000}"/>
    <cellStyle name="_MultipleSpace 5 5" xfId="671" xr:uid="{00000000-0005-0000-0000-000094020000}"/>
    <cellStyle name="_MultipleSpace 6" xfId="672" xr:uid="{00000000-0005-0000-0000-000095020000}"/>
    <cellStyle name="_MultipleSpace 6 2" xfId="673" xr:uid="{00000000-0005-0000-0000-000096020000}"/>
    <cellStyle name="_MultipleSpace 6 2 2" xfId="674" xr:uid="{00000000-0005-0000-0000-000097020000}"/>
    <cellStyle name="_MultipleSpace 6 3" xfId="675" xr:uid="{00000000-0005-0000-0000-000098020000}"/>
    <cellStyle name="_MultipleSpace 7" xfId="676" xr:uid="{00000000-0005-0000-0000-000099020000}"/>
    <cellStyle name="_MultipleSpace 7 2" xfId="677" xr:uid="{00000000-0005-0000-0000-00009A020000}"/>
    <cellStyle name="_MultipleSpace 7 3" xfId="678" xr:uid="{00000000-0005-0000-0000-00009B020000}"/>
    <cellStyle name="_MultipleSpace 8" xfId="679" xr:uid="{00000000-0005-0000-0000-00009C020000}"/>
    <cellStyle name="_MultipleSpace 9" xfId="680" xr:uid="{00000000-0005-0000-0000-00009D020000}"/>
    <cellStyle name="_MultipleSpace_03-Egne aksjer 1002" xfId="681" xr:uid="{00000000-0005-0000-0000-00009E020000}"/>
    <cellStyle name="_MultipleSpace_03-Egne aksjer 1003" xfId="682" xr:uid="{00000000-0005-0000-0000-00009F020000}"/>
    <cellStyle name="_MultipleSpace_06-Tilknytta 0909" xfId="683" xr:uid="{00000000-0005-0000-0000-0000A0020000}"/>
    <cellStyle name="_MultipleSpace_EK 0912" xfId="684" xr:uid="{00000000-0005-0000-0000-0000A1020000}"/>
    <cellStyle name="_MultipleSpace_EK oppstilling 1Q09" xfId="685" xr:uid="{00000000-0005-0000-0000-0000A2020000}"/>
    <cellStyle name="_MultipleSpace_Kontantstrømanalyse 3Q09-konsernet" xfId="686" xr:uid="{00000000-0005-0000-0000-0000A3020000}"/>
    <cellStyle name="_MultipleSpace_Kontantstrømanalyse 4Q09-konsernet" xfId="687" xr:uid="{00000000-0005-0000-0000-0000A4020000}"/>
    <cellStyle name="_MultipleSpace_Other MTM adjustments" xfId="688" xr:uid="{00000000-0005-0000-0000-0000A5020000}"/>
    <cellStyle name="_MultipleSpace_Valeffekt NORD, Lux og Finans 3Q09" xfId="689" xr:uid="{00000000-0005-0000-0000-0000A6020000}"/>
    <cellStyle name="_MultipleSpace_Valutafordelt utlån og innsk 4Q09" xfId="690" xr:uid="{00000000-0005-0000-0000-0000A7020000}"/>
    <cellStyle name="_Nedskrivninger i prosen av utlån 3Q09" xfId="691" xr:uid="{00000000-0005-0000-0000-0000A8020000}"/>
    <cellStyle name="_Nedskrivninger i prosen av utlån 3Q09 2" xfId="692" xr:uid="{00000000-0005-0000-0000-0000A9020000}"/>
    <cellStyle name="_NOTE - Klassifikasjon 0912 Utlån kred.inst+kunder" xfId="693" xr:uid="{00000000-0005-0000-0000-0000AA020000}"/>
    <cellStyle name="_Nøkkeltall" xfId="694" xr:uid="{00000000-0005-0000-0000-0000AB020000}"/>
    <cellStyle name="_Nøkkeltall 1Q10 Konsern" xfId="695" xr:uid="{00000000-0005-0000-0000-0000AC020000}"/>
    <cellStyle name="_Nøkkeltall 2" xfId="696" xr:uid="{00000000-0005-0000-0000-0000AD020000}"/>
    <cellStyle name="_Order" xfId="697" xr:uid="{00000000-0005-0000-0000-0000AE020000}"/>
    <cellStyle name="_Order_Q Sum_Res N" xfId="698" xr:uid="{00000000-0005-0000-0000-0000AF020000}"/>
    <cellStyle name="_Percent" xfId="699" xr:uid="{00000000-0005-0000-0000-0000B0020000}"/>
    <cellStyle name="_Percent 10" xfId="700" xr:uid="{00000000-0005-0000-0000-0000B1020000}"/>
    <cellStyle name="_Percent 11" xfId="701" xr:uid="{00000000-0005-0000-0000-0000B2020000}"/>
    <cellStyle name="_Percent 12" xfId="702" xr:uid="{00000000-0005-0000-0000-0000B3020000}"/>
    <cellStyle name="_Percent 13" xfId="703" xr:uid="{00000000-0005-0000-0000-0000B4020000}"/>
    <cellStyle name="_Percent 2" xfId="704" xr:uid="{00000000-0005-0000-0000-0000B5020000}"/>
    <cellStyle name="_Percent 2 2" xfId="705" xr:uid="{00000000-0005-0000-0000-0000B6020000}"/>
    <cellStyle name="_Percent 2 2 2" xfId="706" xr:uid="{00000000-0005-0000-0000-0000B7020000}"/>
    <cellStyle name="_Percent 2 3" xfId="707" xr:uid="{00000000-0005-0000-0000-0000B8020000}"/>
    <cellStyle name="_Percent 3" xfId="708" xr:uid="{00000000-0005-0000-0000-0000B9020000}"/>
    <cellStyle name="_Percent 3 2" xfId="709" xr:uid="{00000000-0005-0000-0000-0000BA020000}"/>
    <cellStyle name="_Percent 3 2 2" xfId="710" xr:uid="{00000000-0005-0000-0000-0000BB020000}"/>
    <cellStyle name="_Percent 3 3" xfId="711" xr:uid="{00000000-0005-0000-0000-0000BC020000}"/>
    <cellStyle name="_Percent 3 3 2" xfId="712" xr:uid="{00000000-0005-0000-0000-0000BD020000}"/>
    <cellStyle name="_Percent 3 3 3" xfId="713" xr:uid="{00000000-0005-0000-0000-0000BE020000}"/>
    <cellStyle name="_Percent 3 3 4" xfId="714" xr:uid="{00000000-0005-0000-0000-0000BF020000}"/>
    <cellStyle name="_Percent 4" xfId="715" xr:uid="{00000000-0005-0000-0000-0000C0020000}"/>
    <cellStyle name="_Percent 4 2" xfId="716" xr:uid="{00000000-0005-0000-0000-0000C1020000}"/>
    <cellStyle name="_Percent 4 2 2" xfId="717" xr:uid="{00000000-0005-0000-0000-0000C2020000}"/>
    <cellStyle name="_Percent 4 3" xfId="718" xr:uid="{00000000-0005-0000-0000-0000C3020000}"/>
    <cellStyle name="_Percent 5" xfId="719" xr:uid="{00000000-0005-0000-0000-0000C4020000}"/>
    <cellStyle name="_Percent 5 2" xfId="720" xr:uid="{00000000-0005-0000-0000-0000C5020000}"/>
    <cellStyle name="_Percent 5 2 2" xfId="721" xr:uid="{00000000-0005-0000-0000-0000C6020000}"/>
    <cellStyle name="_Percent 5 3" xfId="722" xr:uid="{00000000-0005-0000-0000-0000C7020000}"/>
    <cellStyle name="_Percent 5 4" xfId="723" xr:uid="{00000000-0005-0000-0000-0000C8020000}"/>
    <cellStyle name="_Percent 5 5" xfId="724" xr:uid="{00000000-0005-0000-0000-0000C9020000}"/>
    <cellStyle name="_Percent 6" xfId="725" xr:uid="{00000000-0005-0000-0000-0000CA020000}"/>
    <cellStyle name="_Percent 6 2" xfId="726" xr:uid="{00000000-0005-0000-0000-0000CB020000}"/>
    <cellStyle name="_Percent 6 2 2" xfId="727" xr:uid="{00000000-0005-0000-0000-0000CC020000}"/>
    <cellStyle name="_Percent 6 3" xfId="728" xr:uid="{00000000-0005-0000-0000-0000CD020000}"/>
    <cellStyle name="_Percent 7" xfId="729" xr:uid="{00000000-0005-0000-0000-0000CE020000}"/>
    <cellStyle name="_Percent 7 2" xfId="730" xr:uid="{00000000-0005-0000-0000-0000CF020000}"/>
    <cellStyle name="_Percent 7 3" xfId="731" xr:uid="{00000000-0005-0000-0000-0000D0020000}"/>
    <cellStyle name="_Percent 8" xfId="732" xr:uid="{00000000-0005-0000-0000-0000D1020000}"/>
    <cellStyle name="_Percent 9" xfId="733" xr:uid="{00000000-0005-0000-0000-0000D2020000}"/>
    <cellStyle name="_PercentSpace" xfId="734" xr:uid="{00000000-0005-0000-0000-0000D3020000}"/>
    <cellStyle name="_PercentSpace 10" xfId="735" xr:uid="{00000000-0005-0000-0000-0000D4020000}"/>
    <cellStyle name="_PercentSpace 11" xfId="736" xr:uid="{00000000-0005-0000-0000-0000D5020000}"/>
    <cellStyle name="_PercentSpace 12" xfId="737" xr:uid="{00000000-0005-0000-0000-0000D6020000}"/>
    <cellStyle name="_PercentSpace 13" xfId="738" xr:uid="{00000000-0005-0000-0000-0000D7020000}"/>
    <cellStyle name="_PercentSpace 2" xfId="739" xr:uid="{00000000-0005-0000-0000-0000D8020000}"/>
    <cellStyle name="_PercentSpace 2 2" xfId="740" xr:uid="{00000000-0005-0000-0000-0000D9020000}"/>
    <cellStyle name="_PercentSpace 2 2 2" xfId="741" xr:uid="{00000000-0005-0000-0000-0000DA020000}"/>
    <cellStyle name="_PercentSpace 2 3" xfId="742" xr:uid="{00000000-0005-0000-0000-0000DB020000}"/>
    <cellStyle name="_PercentSpace 3" xfId="743" xr:uid="{00000000-0005-0000-0000-0000DC020000}"/>
    <cellStyle name="_PercentSpace 3 2" xfId="744" xr:uid="{00000000-0005-0000-0000-0000DD020000}"/>
    <cellStyle name="_PercentSpace 3 2 2" xfId="745" xr:uid="{00000000-0005-0000-0000-0000DE020000}"/>
    <cellStyle name="_PercentSpace 3 3" xfId="746" xr:uid="{00000000-0005-0000-0000-0000DF020000}"/>
    <cellStyle name="_PercentSpace 3 3 2" xfId="747" xr:uid="{00000000-0005-0000-0000-0000E0020000}"/>
    <cellStyle name="_PercentSpace 3 3 3" xfId="748" xr:uid="{00000000-0005-0000-0000-0000E1020000}"/>
    <cellStyle name="_PercentSpace 3 3 4" xfId="749" xr:uid="{00000000-0005-0000-0000-0000E2020000}"/>
    <cellStyle name="_PercentSpace 4" xfId="750" xr:uid="{00000000-0005-0000-0000-0000E3020000}"/>
    <cellStyle name="_PercentSpace 4 2" xfId="751" xr:uid="{00000000-0005-0000-0000-0000E4020000}"/>
    <cellStyle name="_PercentSpace 4 2 2" xfId="752" xr:uid="{00000000-0005-0000-0000-0000E5020000}"/>
    <cellStyle name="_PercentSpace 4 3" xfId="753" xr:uid="{00000000-0005-0000-0000-0000E6020000}"/>
    <cellStyle name="_PercentSpace 5" xfId="754" xr:uid="{00000000-0005-0000-0000-0000E7020000}"/>
    <cellStyle name="_PercentSpace 5 2" xfId="755" xr:uid="{00000000-0005-0000-0000-0000E8020000}"/>
    <cellStyle name="_PercentSpace 5 2 2" xfId="756" xr:uid="{00000000-0005-0000-0000-0000E9020000}"/>
    <cellStyle name="_PercentSpace 5 3" xfId="757" xr:uid="{00000000-0005-0000-0000-0000EA020000}"/>
    <cellStyle name="_PercentSpace 5 4" xfId="758" xr:uid="{00000000-0005-0000-0000-0000EB020000}"/>
    <cellStyle name="_PercentSpace 5 5" xfId="759" xr:uid="{00000000-0005-0000-0000-0000EC020000}"/>
    <cellStyle name="_PercentSpace 6" xfId="760" xr:uid="{00000000-0005-0000-0000-0000ED020000}"/>
    <cellStyle name="_PercentSpace 6 2" xfId="761" xr:uid="{00000000-0005-0000-0000-0000EE020000}"/>
    <cellStyle name="_PercentSpace 6 2 2" xfId="762" xr:uid="{00000000-0005-0000-0000-0000EF020000}"/>
    <cellStyle name="_PercentSpace 6 3" xfId="763" xr:uid="{00000000-0005-0000-0000-0000F0020000}"/>
    <cellStyle name="_PercentSpace 7" xfId="764" xr:uid="{00000000-0005-0000-0000-0000F1020000}"/>
    <cellStyle name="_PercentSpace 7 2" xfId="765" xr:uid="{00000000-0005-0000-0000-0000F2020000}"/>
    <cellStyle name="_PercentSpace 7 3" xfId="766" xr:uid="{00000000-0005-0000-0000-0000F3020000}"/>
    <cellStyle name="_PercentSpace 8" xfId="767" xr:uid="{00000000-0005-0000-0000-0000F4020000}"/>
    <cellStyle name="_PercentSpace 9" xfId="768" xr:uid="{00000000-0005-0000-0000-0000F5020000}"/>
    <cellStyle name="_PercentSpace_Bal Sheet, P&amp;L v4" xfId="769" xr:uid="{00000000-0005-0000-0000-0000F6020000}"/>
    <cellStyle name="_PercentSpace_Bal Sheet, P&amp;L v4 2" xfId="770" xr:uid="{00000000-0005-0000-0000-0000F7020000}"/>
    <cellStyle name="_PercentSpace_Market Cap" xfId="771" xr:uid="{00000000-0005-0000-0000-0000F8020000}"/>
    <cellStyle name="_PercentSpace_Market Cap 10" xfId="772" xr:uid="{00000000-0005-0000-0000-0000F9020000}"/>
    <cellStyle name="_PercentSpace_Market Cap 11" xfId="773" xr:uid="{00000000-0005-0000-0000-0000FA020000}"/>
    <cellStyle name="_PercentSpace_Market Cap 12" xfId="774" xr:uid="{00000000-0005-0000-0000-0000FB020000}"/>
    <cellStyle name="_PercentSpace_Market Cap 13" xfId="775" xr:uid="{00000000-0005-0000-0000-0000FC020000}"/>
    <cellStyle name="_PercentSpace_Market Cap 2" xfId="776" xr:uid="{00000000-0005-0000-0000-0000FD020000}"/>
    <cellStyle name="_PercentSpace_Market Cap 2 2" xfId="777" xr:uid="{00000000-0005-0000-0000-0000FE020000}"/>
    <cellStyle name="_PercentSpace_Market Cap 2 2 2" xfId="778" xr:uid="{00000000-0005-0000-0000-0000FF020000}"/>
    <cellStyle name="_PercentSpace_Market Cap 2 3" xfId="779" xr:uid="{00000000-0005-0000-0000-000000030000}"/>
    <cellStyle name="_PercentSpace_Market Cap 3" xfId="780" xr:uid="{00000000-0005-0000-0000-000001030000}"/>
    <cellStyle name="_PercentSpace_Market Cap 3 2" xfId="781" xr:uid="{00000000-0005-0000-0000-000002030000}"/>
    <cellStyle name="_PercentSpace_Market Cap 3 2 2" xfId="782" xr:uid="{00000000-0005-0000-0000-000003030000}"/>
    <cellStyle name="_PercentSpace_Market Cap 3 3" xfId="783" xr:uid="{00000000-0005-0000-0000-000004030000}"/>
    <cellStyle name="_PercentSpace_Market Cap 3 3 2" xfId="784" xr:uid="{00000000-0005-0000-0000-000005030000}"/>
    <cellStyle name="_PercentSpace_Market Cap 3 3 3" xfId="785" xr:uid="{00000000-0005-0000-0000-000006030000}"/>
    <cellStyle name="_PercentSpace_Market Cap 3 3 4" xfId="786" xr:uid="{00000000-0005-0000-0000-000007030000}"/>
    <cellStyle name="_PercentSpace_Market Cap 4" xfId="787" xr:uid="{00000000-0005-0000-0000-000008030000}"/>
    <cellStyle name="_PercentSpace_Market Cap 4 2" xfId="788" xr:uid="{00000000-0005-0000-0000-000009030000}"/>
    <cellStyle name="_PercentSpace_Market Cap 4 2 2" xfId="789" xr:uid="{00000000-0005-0000-0000-00000A030000}"/>
    <cellStyle name="_PercentSpace_Market Cap 4 3" xfId="790" xr:uid="{00000000-0005-0000-0000-00000B030000}"/>
    <cellStyle name="_PercentSpace_Market Cap 5" xfId="791" xr:uid="{00000000-0005-0000-0000-00000C030000}"/>
    <cellStyle name="_PercentSpace_Market Cap 5 2" xfId="792" xr:uid="{00000000-0005-0000-0000-00000D030000}"/>
    <cellStyle name="_PercentSpace_Market Cap 5 2 2" xfId="793" xr:uid="{00000000-0005-0000-0000-00000E030000}"/>
    <cellStyle name="_PercentSpace_Market Cap 5 3" xfId="794" xr:uid="{00000000-0005-0000-0000-00000F030000}"/>
    <cellStyle name="_PercentSpace_Market Cap 5 4" xfId="795" xr:uid="{00000000-0005-0000-0000-000010030000}"/>
    <cellStyle name="_PercentSpace_Market Cap 5 5" xfId="796" xr:uid="{00000000-0005-0000-0000-000011030000}"/>
    <cellStyle name="_PercentSpace_Market Cap 6" xfId="797" xr:uid="{00000000-0005-0000-0000-000012030000}"/>
    <cellStyle name="_PercentSpace_Market Cap 6 2" xfId="798" xr:uid="{00000000-0005-0000-0000-000013030000}"/>
    <cellStyle name="_PercentSpace_Market Cap 6 2 2" xfId="799" xr:uid="{00000000-0005-0000-0000-000014030000}"/>
    <cellStyle name="_PercentSpace_Market Cap 6 3" xfId="800" xr:uid="{00000000-0005-0000-0000-000015030000}"/>
    <cellStyle name="_PercentSpace_Market Cap 7" xfId="801" xr:uid="{00000000-0005-0000-0000-000016030000}"/>
    <cellStyle name="_PercentSpace_Market Cap 7 2" xfId="802" xr:uid="{00000000-0005-0000-0000-000017030000}"/>
    <cellStyle name="_PercentSpace_Market Cap 7 3" xfId="803" xr:uid="{00000000-0005-0000-0000-000018030000}"/>
    <cellStyle name="_PercentSpace_Market Cap 8" xfId="804" xr:uid="{00000000-0005-0000-0000-000019030000}"/>
    <cellStyle name="_PercentSpace_Market Cap 9" xfId="805" xr:uid="{00000000-0005-0000-0000-00001A030000}"/>
    <cellStyle name="_R10-Konsolidert_regnskap 2008 03" xfId="806" xr:uid="{00000000-0005-0000-0000-00001B030000}"/>
    <cellStyle name="_R10-Konsolidert_regnskap 2008 03 2" xfId="807" xr:uid="{00000000-0005-0000-0000-00001C030000}"/>
    <cellStyle name="_R21 A390000 Finans 220110" xfId="808" xr:uid="{00000000-0005-0000-0000-00001D030000}"/>
    <cellStyle name="_Rapport_kreditt_1004_Hilde" xfId="809" xr:uid="{00000000-0005-0000-0000-00001E030000}"/>
    <cellStyle name="_Res 09 10" xfId="810" xr:uid="{00000000-0005-0000-0000-00001F030000}"/>
    <cellStyle name="_Res 09 10_Q Sum_Res N" xfId="811" xr:uid="{00000000-0005-0000-0000-000020030000}"/>
    <cellStyle name="_RETAIL 2008" xfId="812" xr:uid="{00000000-0005-0000-0000-000021030000}"/>
    <cellStyle name="_RETAIL 2008 2" xfId="813" xr:uid="{00000000-0005-0000-0000-000022030000}"/>
    <cellStyle name="_RETAIL 2008_Q Sum_Res N" xfId="814" xr:uid="{00000000-0005-0000-0000-000023030000}"/>
    <cellStyle name="_Retail Norge historikk 2008_fra Hilde W 25.sep 09" xfId="815" xr:uid="{00000000-0005-0000-0000-000024030000}"/>
    <cellStyle name="_Retail Norge historikk 2008_fra Hilde W 25.sep 09 2" xfId="816" xr:uid="{00000000-0005-0000-0000-000025030000}"/>
    <cellStyle name="_Samleoversikt" xfId="817" xr:uid="{00000000-0005-0000-0000-000026030000}"/>
    <cellStyle name="_Samleoversikt 10" xfId="818" xr:uid="{00000000-0005-0000-0000-000027030000}"/>
    <cellStyle name="_Samleoversikt 11" xfId="819" xr:uid="{00000000-0005-0000-0000-000028030000}"/>
    <cellStyle name="_Samleoversikt 12" xfId="820" xr:uid="{00000000-0005-0000-0000-000029030000}"/>
    <cellStyle name="_Samleoversikt 13" xfId="821" xr:uid="{00000000-0005-0000-0000-00002A030000}"/>
    <cellStyle name="_Samleoversikt 14" xfId="822" xr:uid="{00000000-0005-0000-0000-00002B030000}"/>
    <cellStyle name="_Samleoversikt 15" xfId="823" xr:uid="{00000000-0005-0000-0000-00002C030000}"/>
    <cellStyle name="_Samleoversikt 16" xfId="824" xr:uid="{00000000-0005-0000-0000-00002D030000}"/>
    <cellStyle name="_Samleoversikt 2" xfId="825" xr:uid="{00000000-0005-0000-0000-00002E030000}"/>
    <cellStyle name="_Samleoversikt 2 2" xfId="826" xr:uid="{00000000-0005-0000-0000-00002F030000}"/>
    <cellStyle name="_Samleoversikt 2 2 2" xfId="827" xr:uid="{00000000-0005-0000-0000-000030030000}"/>
    <cellStyle name="_Samleoversikt 2 3" xfId="828" xr:uid="{00000000-0005-0000-0000-000031030000}"/>
    <cellStyle name="_Samleoversikt 2_1" xfId="829" xr:uid="{00000000-0005-0000-0000-000032030000}"/>
    <cellStyle name="_Samleoversikt 2_8" xfId="830" xr:uid="{00000000-0005-0000-0000-000033030000}"/>
    <cellStyle name="_Samleoversikt 3" xfId="831" xr:uid="{00000000-0005-0000-0000-000034030000}"/>
    <cellStyle name="_Samleoversikt 3 2" xfId="832" xr:uid="{00000000-0005-0000-0000-000035030000}"/>
    <cellStyle name="_Samleoversikt 3 2 2" xfId="833" xr:uid="{00000000-0005-0000-0000-000036030000}"/>
    <cellStyle name="_Samleoversikt 3 3" xfId="834" xr:uid="{00000000-0005-0000-0000-000037030000}"/>
    <cellStyle name="_Samleoversikt 3 3 2" xfId="835" xr:uid="{00000000-0005-0000-0000-000038030000}"/>
    <cellStyle name="_Samleoversikt 3 3 3" xfId="836" xr:uid="{00000000-0005-0000-0000-000039030000}"/>
    <cellStyle name="_Samleoversikt 3 3 4" xfId="837" xr:uid="{00000000-0005-0000-0000-00003A030000}"/>
    <cellStyle name="_Samleoversikt 4" xfId="838" xr:uid="{00000000-0005-0000-0000-00003B030000}"/>
    <cellStyle name="_Samleoversikt 4 2" xfId="839" xr:uid="{00000000-0005-0000-0000-00003C030000}"/>
    <cellStyle name="_Samleoversikt 4 2 2" xfId="840" xr:uid="{00000000-0005-0000-0000-00003D030000}"/>
    <cellStyle name="_Samleoversikt 4 3" xfId="841" xr:uid="{00000000-0005-0000-0000-00003E030000}"/>
    <cellStyle name="_Samleoversikt 5" xfId="842" xr:uid="{00000000-0005-0000-0000-00003F030000}"/>
    <cellStyle name="_Samleoversikt 5 2" xfId="843" xr:uid="{00000000-0005-0000-0000-000040030000}"/>
    <cellStyle name="_Samleoversikt 5 2 2" xfId="844" xr:uid="{00000000-0005-0000-0000-000041030000}"/>
    <cellStyle name="_Samleoversikt 5 3" xfId="845" xr:uid="{00000000-0005-0000-0000-000042030000}"/>
    <cellStyle name="_Samleoversikt 5 4" xfId="846" xr:uid="{00000000-0005-0000-0000-000043030000}"/>
    <cellStyle name="_Samleoversikt 5 5" xfId="847" xr:uid="{00000000-0005-0000-0000-000044030000}"/>
    <cellStyle name="_Samleoversikt 6" xfId="848" xr:uid="{00000000-0005-0000-0000-000045030000}"/>
    <cellStyle name="_Samleoversikt 6 2" xfId="849" xr:uid="{00000000-0005-0000-0000-000046030000}"/>
    <cellStyle name="_Samleoversikt 6 2 2" xfId="850" xr:uid="{00000000-0005-0000-0000-000047030000}"/>
    <cellStyle name="_Samleoversikt 6 3" xfId="851" xr:uid="{00000000-0005-0000-0000-000048030000}"/>
    <cellStyle name="_Samleoversikt 6 4" xfId="852" xr:uid="{00000000-0005-0000-0000-000049030000}"/>
    <cellStyle name="_Samleoversikt 7" xfId="853" xr:uid="{00000000-0005-0000-0000-00004A030000}"/>
    <cellStyle name="_Samleoversikt 7 2" xfId="854" xr:uid="{00000000-0005-0000-0000-00004B030000}"/>
    <cellStyle name="_Samleoversikt 7 3" xfId="855" xr:uid="{00000000-0005-0000-0000-00004C030000}"/>
    <cellStyle name="_Samleoversikt 7 4" xfId="856" xr:uid="{00000000-0005-0000-0000-00004D030000}"/>
    <cellStyle name="_Samleoversikt 8" xfId="857" xr:uid="{00000000-0005-0000-0000-00004E030000}"/>
    <cellStyle name="_Samleoversikt 9" xfId="858" xr:uid="{00000000-0005-0000-0000-00004F030000}"/>
    <cellStyle name="_Samleoversikt_1" xfId="859" xr:uid="{00000000-0005-0000-0000-000050030000}"/>
    <cellStyle name="_Samleoversikt_8" xfId="860" xr:uid="{00000000-0005-0000-0000-000051030000}"/>
    <cellStyle name="_Samleoversikt_Side 9" xfId="861" xr:uid="{00000000-0005-0000-0000-000052030000}"/>
    <cellStyle name="_Samleoversikt_YTD" xfId="862" xr:uid="{00000000-0005-0000-0000-000053030000}"/>
    <cellStyle name="_sendtradematrix" xfId="863" xr:uid="{00000000-0005-0000-0000-000054030000}"/>
    <cellStyle name="_sendtradematrix_Q Sum_Res N" xfId="864" xr:uid="{00000000-0005-0000-0000-000055030000}"/>
    <cellStyle name="_Sigurd" xfId="865" xr:uid="{00000000-0005-0000-0000-000056030000}"/>
    <cellStyle name="_spesial" xfId="866" xr:uid="{00000000-0005-0000-0000-000057030000}"/>
    <cellStyle name="_style" xfId="867" xr:uid="{00000000-0005-0000-0000-000058030000}"/>
    <cellStyle name="_style 2" xfId="868" xr:uid="{00000000-0005-0000-0000-000059030000}"/>
    <cellStyle name="_style 2 2" xfId="869" xr:uid="{00000000-0005-0000-0000-00005A030000}"/>
    <cellStyle name="_style 2 2 2" xfId="870" xr:uid="{00000000-0005-0000-0000-00005B030000}"/>
    <cellStyle name="_style 2 3" xfId="871" xr:uid="{00000000-0005-0000-0000-00005C030000}"/>
    <cellStyle name="_style 3" xfId="872" xr:uid="{00000000-0005-0000-0000-00005D030000}"/>
    <cellStyle name="_style 3 2" xfId="873" xr:uid="{00000000-0005-0000-0000-00005E030000}"/>
    <cellStyle name="_style 4" xfId="874" xr:uid="{00000000-0005-0000-0000-00005F030000}"/>
    <cellStyle name="_style 4 2" xfId="875" xr:uid="{00000000-0005-0000-0000-000060030000}"/>
    <cellStyle name="_style 4 2 2" xfId="876" xr:uid="{00000000-0005-0000-0000-000061030000}"/>
    <cellStyle name="_style 4 3" xfId="877" xr:uid="{00000000-0005-0000-0000-000062030000}"/>
    <cellStyle name="_style 5" xfId="878" xr:uid="{00000000-0005-0000-0000-000063030000}"/>
    <cellStyle name="_style 5 2" xfId="879" xr:uid="{00000000-0005-0000-0000-000064030000}"/>
    <cellStyle name="_style 5 2 2" xfId="880" xr:uid="{00000000-0005-0000-0000-000065030000}"/>
    <cellStyle name="_style 5 3" xfId="881" xr:uid="{00000000-0005-0000-0000-000066030000}"/>
    <cellStyle name="_style 6" xfId="882" xr:uid="{00000000-0005-0000-0000-000067030000}"/>
    <cellStyle name="_style 6 2" xfId="883" xr:uid="{00000000-0005-0000-0000-000068030000}"/>
    <cellStyle name="_style 6 2 2" xfId="884" xr:uid="{00000000-0005-0000-0000-000069030000}"/>
    <cellStyle name="_style 6 3" xfId="885" xr:uid="{00000000-0005-0000-0000-00006A030000}"/>
    <cellStyle name="_style 7" xfId="886" xr:uid="{00000000-0005-0000-0000-00006B030000}"/>
    <cellStyle name="_style 7 2" xfId="887" xr:uid="{00000000-0005-0000-0000-00006C030000}"/>
    <cellStyle name="_style 7 3" xfId="888" xr:uid="{00000000-0005-0000-0000-00006D030000}"/>
    <cellStyle name="_SubHeading" xfId="889" xr:uid="{00000000-0005-0000-0000-00006E030000}"/>
    <cellStyle name="_SubHeading_prestemp" xfId="890" xr:uid="{00000000-0005-0000-0000-00006F030000}"/>
    <cellStyle name="_SubHeading_prestemp 2" xfId="891" xr:uid="{00000000-0005-0000-0000-000070030000}"/>
    <cellStyle name="_Tabell inntekter KIL 0908" xfId="892" xr:uid="{00000000-0005-0000-0000-000071030000}"/>
    <cellStyle name="_Table" xfId="893" xr:uid="{00000000-0005-0000-0000-000072030000}"/>
    <cellStyle name="_Table 2" xfId="894" xr:uid="{00000000-0005-0000-0000-000073030000}"/>
    <cellStyle name="_Table 2 2" xfId="895" xr:uid="{00000000-0005-0000-0000-000074030000}"/>
    <cellStyle name="_Table 2 2 2" xfId="896" xr:uid="{00000000-0005-0000-0000-000075030000}"/>
    <cellStyle name="_Table 2 2 2 2" xfId="897" xr:uid="{00000000-0005-0000-0000-000076030000}"/>
    <cellStyle name="_Table 2 2 2 2_CVA" xfId="898" xr:uid="{00000000-0005-0000-0000-000077030000}"/>
    <cellStyle name="_Table 2 2 2 2_FVA" xfId="899" xr:uid="{00000000-0005-0000-0000-000078030000}"/>
    <cellStyle name="_Table 2 2 2_CVA" xfId="900" xr:uid="{00000000-0005-0000-0000-000079030000}"/>
    <cellStyle name="_Table 2 2 2_FVA" xfId="901" xr:uid="{00000000-0005-0000-0000-00007A030000}"/>
    <cellStyle name="_Table 2 2_CVA" xfId="902" xr:uid="{00000000-0005-0000-0000-00007B030000}"/>
    <cellStyle name="_Table 2 2_FVA" xfId="903" xr:uid="{00000000-0005-0000-0000-00007C030000}"/>
    <cellStyle name="_Table 2 3" xfId="904" xr:uid="{00000000-0005-0000-0000-00007D030000}"/>
    <cellStyle name="_Table 2 3 2" xfId="905" xr:uid="{00000000-0005-0000-0000-00007E030000}"/>
    <cellStyle name="_Table 2 3 2_CVA" xfId="906" xr:uid="{00000000-0005-0000-0000-00007F030000}"/>
    <cellStyle name="_Table 2 3 2_FVA" xfId="907" xr:uid="{00000000-0005-0000-0000-000080030000}"/>
    <cellStyle name="_Table 2 3_CVA" xfId="908" xr:uid="{00000000-0005-0000-0000-000081030000}"/>
    <cellStyle name="_Table 2 3_FVA" xfId="909" xr:uid="{00000000-0005-0000-0000-000082030000}"/>
    <cellStyle name="_Table 2_CVA" xfId="910" xr:uid="{00000000-0005-0000-0000-000083030000}"/>
    <cellStyle name="_Table 2_FVA" xfId="911" xr:uid="{00000000-0005-0000-0000-000084030000}"/>
    <cellStyle name="_Table 3" xfId="912" xr:uid="{00000000-0005-0000-0000-000085030000}"/>
    <cellStyle name="_Table 3 2" xfId="913" xr:uid="{00000000-0005-0000-0000-000086030000}"/>
    <cellStyle name="_Table 3 2 2" xfId="914" xr:uid="{00000000-0005-0000-0000-000087030000}"/>
    <cellStyle name="_Table 3 2 2_CVA" xfId="915" xr:uid="{00000000-0005-0000-0000-000088030000}"/>
    <cellStyle name="_Table 3 2 2_FVA" xfId="916" xr:uid="{00000000-0005-0000-0000-000089030000}"/>
    <cellStyle name="_Table 3 2_CVA" xfId="917" xr:uid="{00000000-0005-0000-0000-00008A030000}"/>
    <cellStyle name="_Table 3 2_FVA" xfId="918" xr:uid="{00000000-0005-0000-0000-00008B030000}"/>
    <cellStyle name="_Table 3_CVA" xfId="919" xr:uid="{00000000-0005-0000-0000-00008C030000}"/>
    <cellStyle name="_Table 3_FVA" xfId="920" xr:uid="{00000000-0005-0000-0000-00008D030000}"/>
    <cellStyle name="_Table_CVA" xfId="921" xr:uid="{00000000-0005-0000-0000-00008E030000}"/>
    <cellStyle name="_Table_FVA" xfId="922" xr:uid="{00000000-0005-0000-0000-00008F030000}"/>
    <cellStyle name="_TableHead" xfId="923" xr:uid="{00000000-0005-0000-0000-000090030000}"/>
    <cellStyle name="_TableRowHead" xfId="924" xr:uid="{00000000-0005-0000-0000-000091030000}"/>
    <cellStyle name="_TableSuperHead" xfId="925" xr:uid="{00000000-0005-0000-0000-000092030000}"/>
    <cellStyle name="_Tall 2005-2010 kap" xfId="926" xr:uid="{00000000-0005-0000-0000-000093030000}"/>
    <cellStyle name="_Total" xfId="927" xr:uid="{00000000-0005-0000-0000-000094030000}"/>
    <cellStyle name="_Total 2" xfId="928" xr:uid="{00000000-0005-0000-0000-000095030000}"/>
    <cellStyle name="_Uvanlige poster 0909" xfId="929" xr:uid="{00000000-0005-0000-0000-000096030000}"/>
    <cellStyle name="_Uvanlige poster 0912 ny versjon 2" xfId="930" xr:uid="{00000000-0005-0000-0000-000097030000}"/>
    <cellStyle name="_Uvanlige poster 2010" xfId="931" xr:uid="{00000000-0005-0000-0000-000098030000}"/>
    <cellStyle name="_Valeffekt NORD, Lux og Finans 16 april" xfId="932" xr:uid="{00000000-0005-0000-0000-000099030000}"/>
    <cellStyle name="_Valeffekt NORD, Lux og Finans 21. august" xfId="933" xr:uid="{00000000-0005-0000-0000-00009A030000}"/>
    <cellStyle name="_Valeffekt NORD, Lux og Finans 27 november" xfId="934" xr:uid="{00000000-0005-0000-0000-00009B030000}"/>
    <cellStyle name="_Valeffekt NORD, Lux og Finans 31 des" xfId="935" xr:uid="{00000000-0005-0000-0000-00009C030000}"/>
    <cellStyle name="_Valeffekt NORD, Lux og Finans 3Q09" xfId="936" xr:uid="{00000000-0005-0000-0000-00009D030000}"/>
    <cellStyle name="_Valeffekt NORD, Lux og Finans 9 april" xfId="937" xr:uid="{00000000-0005-0000-0000-00009E030000}"/>
    <cellStyle name="_valutakorrigert utlån" xfId="938" xr:uid="{00000000-0005-0000-0000-00009F030000}"/>
    <cellStyle name="_Valutakursendringer 29 jan" xfId="939" xr:uid="{00000000-0005-0000-0000-0000A0030000}"/>
    <cellStyle name="_Vital Total" xfId="940" xr:uid="{00000000-0005-0000-0000-0000A1030000}"/>
    <cellStyle name="_Vital Total 2" xfId="941" xr:uid="{00000000-0005-0000-0000-0000A2030000}"/>
    <cellStyle name="=C:\WINNT35\SYSTEM32\COMMAND.COM" xfId="2" xr:uid="{00000000-0005-0000-0000-0000A3030000}"/>
    <cellStyle name="=C:\WINNT35\SYSTEM32\COMMAND.COM 2" xfId="4" xr:uid="{00000000-0005-0000-0000-0000A4030000}"/>
    <cellStyle name="1 antraštė" xfId="942" xr:uid="{00000000-0005-0000-0000-0000A5030000}"/>
    <cellStyle name="1,comma" xfId="943" xr:uid="{00000000-0005-0000-0000-0000A6030000}"/>
    <cellStyle name="1,comma 2" xfId="944" xr:uid="{00000000-0005-0000-0000-0000A7030000}"/>
    <cellStyle name="2 antraštė" xfId="945" xr:uid="{00000000-0005-0000-0000-0000A8030000}"/>
    <cellStyle name="20 % – uthevingsfarge 1" xfId="946" xr:uid="{00000000-0005-0000-0000-0000A9030000}"/>
    <cellStyle name="20 % – uthevingsfarge 2" xfId="947" xr:uid="{00000000-0005-0000-0000-0000AA030000}"/>
    <cellStyle name="20 % – uthevingsfarge 3" xfId="948" xr:uid="{00000000-0005-0000-0000-0000AB030000}"/>
    <cellStyle name="20 % – uthevingsfarge 4" xfId="949" xr:uid="{00000000-0005-0000-0000-0000AC030000}"/>
    <cellStyle name="20 % – uthevingsfarge 5" xfId="950" xr:uid="{00000000-0005-0000-0000-0000AD030000}"/>
    <cellStyle name="20 % – uthevingsfarge 6" xfId="951" xr:uid="{00000000-0005-0000-0000-0000AE030000}"/>
    <cellStyle name="20% - Accent1 2" xfId="952" xr:uid="{00000000-0005-0000-0000-0000AF030000}"/>
    <cellStyle name="20% - Accent2 2" xfId="953" xr:uid="{00000000-0005-0000-0000-0000B0030000}"/>
    <cellStyle name="20% - Accent3 2" xfId="954" xr:uid="{00000000-0005-0000-0000-0000B1030000}"/>
    <cellStyle name="20% - Accent4 2" xfId="955" xr:uid="{00000000-0005-0000-0000-0000B2030000}"/>
    <cellStyle name="20% - Accent5 2" xfId="956" xr:uid="{00000000-0005-0000-0000-0000B3030000}"/>
    <cellStyle name="20% - Accent6 2" xfId="957" xr:uid="{00000000-0005-0000-0000-0000B4030000}"/>
    <cellStyle name="20% - akcent 1" xfId="958" xr:uid="{00000000-0005-0000-0000-0000B5030000}"/>
    <cellStyle name="20% - akcent 2" xfId="959" xr:uid="{00000000-0005-0000-0000-0000B6030000}"/>
    <cellStyle name="20% - akcent 3" xfId="960" xr:uid="{00000000-0005-0000-0000-0000B7030000}"/>
    <cellStyle name="20% - akcent 4" xfId="961" xr:uid="{00000000-0005-0000-0000-0000B8030000}"/>
    <cellStyle name="20% - akcent 5" xfId="962" xr:uid="{00000000-0005-0000-0000-0000B9030000}"/>
    <cellStyle name="20% - akcent 6" xfId="963" xr:uid="{00000000-0005-0000-0000-0000BA030000}"/>
    <cellStyle name="20% – paryškinimas 1" xfId="964" xr:uid="{00000000-0005-0000-0000-0000BB030000}"/>
    <cellStyle name="20% – paryškinimas 2" xfId="965" xr:uid="{00000000-0005-0000-0000-0000BC030000}"/>
    <cellStyle name="20% – paryškinimas 3" xfId="966" xr:uid="{00000000-0005-0000-0000-0000BD030000}"/>
    <cellStyle name="20% – paryškinimas 4" xfId="967" xr:uid="{00000000-0005-0000-0000-0000BE030000}"/>
    <cellStyle name="20% – paryškinimas 5" xfId="968" xr:uid="{00000000-0005-0000-0000-0000BF030000}"/>
    <cellStyle name="20% – paryškinimas 6" xfId="969" xr:uid="{00000000-0005-0000-0000-0000C0030000}"/>
    <cellStyle name="20% - uthevingsfarge 1" xfId="970" xr:uid="{00000000-0005-0000-0000-0000C1030000}"/>
    <cellStyle name="20% - uthevingsfarge 1 2" xfId="971" xr:uid="{00000000-0005-0000-0000-0000C2030000}"/>
    <cellStyle name="20% - uthevingsfarge 1 2 2" xfId="972" xr:uid="{00000000-0005-0000-0000-0000C3030000}"/>
    <cellStyle name="20% - uthevingsfarge 1 2 2 2" xfId="973" xr:uid="{00000000-0005-0000-0000-0000C4030000}"/>
    <cellStyle name="20% - uthevingsfarge 1 2 2 2 2" xfId="974" xr:uid="{00000000-0005-0000-0000-0000C5030000}"/>
    <cellStyle name="20% - uthevingsfarge 1 2 2 2 2 2" xfId="975" xr:uid="{00000000-0005-0000-0000-0000C6030000}"/>
    <cellStyle name="20% - uthevingsfarge 1 2 2 2 2 2 2" xfId="976" xr:uid="{00000000-0005-0000-0000-0000C7030000}"/>
    <cellStyle name="20% - uthevingsfarge 1 2 2 2 2 2_3. Chng in credit spreads" xfId="977" xr:uid="{00000000-0005-0000-0000-0000C8030000}"/>
    <cellStyle name="20% - uthevingsfarge 1 2 2 2 2 3" xfId="978" xr:uid="{00000000-0005-0000-0000-0000C9030000}"/>
    <cellStyle name="20% - uthevingsfarge 1 2 2 2 2_3. Chng in credit spreads" xfId="979" xr:uid="{00000000-0005-0000-0000-0000CA030000}"/>
    <cellStyle name="20% - uthevingsfarge 1 2 2 2 3" xfId="980" xr:uid="{00000000-0005-0000-0000-0000CB030000}"/>
    <cellStyle name="20% - uthevingsfarge 1 2 2 2 3 2" xfId="981" xr:uid="{00000000-0005-0000-0000-0000CC030000}"/>
    <cellStyle name="20% - uthevingsfarge 1 2 2 2 3 2 2" xfId="982" xr:uid="{00000000-0005-0000-0000-0000CD030000}"/>
    <cellStyle name="20% - uthevingsfarge 1 2 2 2 3 2_3. Chng in credit spreads" xfId="983" xr:uid="{00000000-0005-0000-0000-0000CE030000}"/>
    <cellStyle name="20% - uthevingsfarge 1 2 2 2 3 3" xfId="984" xr:uid="{00000000-0005-0000-0000-0000CF030000}"/>
    <cellStyle name="20% - uthevingsfarge 1 2 2 2 3_3. Chng in credit spreads" xfId="985" xr:uid="{00000000-0005-0000-0000-0000D0030000}"/>
    <cellStyle name="20% - uthevingsfarge 1 2 2 2 4" xfId="986" xr:uid="{00000000-0005-0000-0000-0000D1030000}"/>
    <cellStyle name="20% - uthevingsfarge 1 2 2 2 4 2" xfId="987" xr:uid="{00000000-0005-0000-0000-0000D2030000}"/>
    <cellStyle name="20% - uthevingsfarge 1 2 2 2 4_3. Chng in credit spreads" xfId="988" xr:uid="{00000000-0005-0000-0000-0000D3030000}"/>
    <cellStyle name="20% - uthevingsfarge 1 2 2 2 5" xfId="989" xr:uid="{00000000-0005-0000-0000-0000D4030000}"/>
    <cellStyle name="20% - uthevingsfarge 1 2 2 2 5 2" xfId="990" xr:uid="{00000000-0005-0000-0000-0000D5030000}"/>
    <cellStyle name="20% - uthevingsfarge 1 2 2 2 5_3. Chng in credit spreads" xfId="991" xr:uid="{00000000-0005-0000-0000-0000D6030000}"/>
    <cellStyle name="20% - uthevingsfarge 1 2 2 2 6" xfId="992" xr:uid="{00000000-0005-0000-0000-0000D7030000}"/>
    <cellStyle name="20% - uthevingsfarge 1 2 2 2_3. Chng in credit spreads" xfId="993" xr:uid="{00000000-0005-0000-0000-0000D8030000}"/>
    <cellStyle name="20% - uthevingsfarge 1 2 2 3" xfId="994" xr:uid="{00000000-0005-0000-0000-0000D9030000}"/>
    <cellStyle name="20% - uthevingsfarge 1 2 2 3 2" xfId="995" xr:uid="{00000000-0005-0000-0000-0000DA030000}"/>
    <cellStyle name="20% - uthevingsfarge 1 2 2 3 2 2" xfId="996" xr:uid="{00000000-0005-0000-0000-0000DB030000}"/>
    <cellStyle name="20% - uthevingsfarge 1 2 2 3 2_3. Chng in credit spreads" xfId="997" xr:uid="{00000000-0005-0000-0000-0000DC030000}"/>
    <cellStyle name="20% - uthevingsfarge 1 2 2 3 3" xfId="998" xr:uid="{00000000-0005-0000-0000-0000DD030000}"/>
    <cellStyle name="20% - uthevingsfarge 1 2 2 3_3. Chng in credit spreads" xfId="999" xr:uid="{00000000-0005-0000-0000-0000DE030000}"/>
    <cellStyle name="20% - uthevingsfarge 1 2 2 4" xfId="1000" xr:uid="{00000000-0005-0000-0000-0000DF030000}"/>
    <cellStyle name="20% - uthevingsfarge 1 2 2 4 2" xfId="1001" xr:uid="{00000000-0005-0000-0000-0000E0030000}"/>
    <cellStyle name="20% - uthevingsfarge 1 2 2 4 2 2" xfId="1002" xr:uid="{00000000-0005-0000-0000-0000E1030000}"/>
    <cellStyle name="20% - uthevingsfarge 1 2 2 4 2_3. Chng in credit spreads" xfId="1003" xr:uid="{00000000-0005-0000-0000-0000E2030000}"/>
    <cellStyle name="20% - uthevingsfarge 1 2 2 4 3" xfId="1004" xr:uid="{00000000-0005-0000-0000-0000E3030000}"/>
    <cellStyle name="20% - uthevingsfarge 1 2 2 4_3. Chng in credit spreads" xfId="1005" xr:uid="{00000000-0005-0000-0000-0000E4030000}"/>
    <cellStyle name="20% - uthevingsfarge 1 2 2 5" xfId="1006" xr:uid="{00000000-0005-0000-0000-0000E5030000}"/>
    <cellStyle name="20% - uthevingsfarge 1 2 2 5 2" xfId="1007" xr:uid="{00000000-0005-0000-0000-0000E6030000}"/>
    <cellStyle name="20% - uthevingsfarge 1 2 2 5 2 2" xfId="1008" xr:uid="{00000000-0005-0000-0000-0000E7030000}"/>
    <cellStyle name="20% - uthevingsfarge 1 2 2 5 2_3. Chng in credit spreads" xfId="1009" xr:uid="{00000000-0005-0000-0000-0000E8030000}"/>
    <cellStyle name="20% - uthevingsfarge 1 2 2 5 3" xfId="1010" xr:uid="{00000000-0005-0000-0000-0000E9030000}"/>
    <cellStyle name="20% - uthevingsfarge 1 2 2 5_3. Chng in credit spreads" xfId="1011" xr:uid="{00000000-0005-0000-0000-0000EA030000}"/>
    <cellStyle name="20% - uthevingsfarge 1 2 2 6" xfId="1012" xr:uid="{00000000-0005-0000-0000-0000EB030000}"/>
    <cellStyle name="20% - uthevingsfarge 1 2 2 6 2" xfId="1013" xr:uid="{00000000-0005-0000-0000-0000EC030000}"/>
    <cellStyle name="20% - uthevingsfarge 1 2 2 6_3. Chng in credit spreads" xfId="1014" xr:uid="{00000000-0005-0000-0000-0000ED030000}"/>
    <cellStyle name="20% - uthevingsfarge 1 2 2_3. Chng in credit spreads" xfId="1015" xr:uid="{00000000-0005-0000-0000-0000EE030000}"/>
    <cellStyle name="20% - uthevingsfarge 1 2 3" xfId="1016" xr:uid="{00000000-0005-0000-0000-0000EF030000}"/>
    <cellStyle name="20% - uthevingsfarge 1 2 3 2" xfId="1017" xr:uid="{00000000-0005-0000-0000-0000F0030000}"/>
    <cellStyle name="20% - uthevingsfarge 1 2 3 2 2" xfId="1018" xr:uid="{00000000-0005-0000-0000-0000F1030000}"/>
    <cellStyle name="20% - uthevingsfarge 1 2 3 2 2 2" xfId="1019" xr:uid="{00000000-0005-0000-0000-0000F2030000}"/>
    <cellStyle name="20% - uthevingsfarge 1 2 3 2 2_3. Chng in credit spreads" xfId="1020" xr:uid="{00000000-0005-0000-0000-0000F3030000}"/>
    <cellStyle name="20% - uthevingsfarge 1 2 3 2 3" xfId="1021" xr:uid="{00000000-0005-0000-0000-0000F4030000}"/>
    <cellStyle name="20% - uthevingsfarge 1 2 3 2 3 2" xfId="1022" xr:uid="{00000000-0005-0000-0000-0000F5030000}"/>
    <cellStyle name="20% - uthevingsfarge 1 2 3 2 3_3. Chng in credit spreads" xfId="1023" xr:uid="{00000000-0005-0000-0000-0000F6030000}"/>
    <cellStyle name="20% - uthevingsfarge 1 2 3 2 4" xfId="1024" xr:uid="{00000000-0005-0000-0000-0000F7030000}"/>
    <cellStyle name="20% - uthevingsfarge 1 2 3 2 4 2" xfId="1025" xr:uid="{00000000-0005-0000-0000-0000F8030000}"/>
    <cellStyle name="20% - uthevingsfarge 1 2 3 2 4_3. Chng in credit spreads" xfId="1026" xr:uid="{00000000-0005-0000-0000-0000F9030000}"/>
    <cellStyle name="20% - uthevingsfarge 1 2 3 2 5" xfId="1027" xr:uid="{00000000-0005-0000-0000-0000FA030000}"/>
    <cellStyle name="20% - uthevingsfarge 1 2 3 2_3. Chng in credit spreads" xfId="1028" xr:uid="{00000000-0005-0000-0000-0000FB030000}"/>
    <cellStyle name="20% - uthevingsfarge 1 2 3 3" xfId="1029" xr:uid="{00000000-0005-0000-0000-0000FC030000}"/>
    <cellStyle name="20% - uthevingsfarge 1 2 3 3 2" xfId="1030" xr:uid="{00000000-0005-0000-0000-0000FD030000}"/>
    <cellStyle name="20% - uthevingsfarge 1 2 3 3 2 2" xfId="1031" xr:uid="{00000000-0005-0000-0000-0000FE030000}"/>
    <cellStyle name="20% - uthevingsfarge 1 2 3 3 2_3. Chng in credit spreads" xfId="1032" xr:uid="{00000000-0005-0000-0000-0000FF030000}"/>
    <cellStyle name="20% - uthevingsfarge 1 2 3 3 3" xfId="1033" xr:uid="{00000000-0005-0000-0000-000000040000}"/>
    <cellStyle name="20% - uthevingsfarge 1 2 3 3_3. Chng in credit spreads" xfId="1034" xr:uid="{00000000-0005-0000-0000-000001040000}"/>
    <cellStyle name="20% - uthevingsfarge 1 2 3 4" xfId="1035" xr:uid="{00000000-0005-0000-0000-000002040000}"/>
    <cellStyle name="20% - uthevingsfarge 1 2 3 4 2" xfId="1036" xr:uid="{00000000-0005-0000-0000-000003040000}"/>
    <cellStyle name="20% - uthevingsfarge 1 2 3 4_3. Chng in credit spreads" xfId="1037" xr:uid="{00000000-0005-0000-0000-000004040000}"/>
    <cellStyle name="20% - uthevingsfarge 1 2 3 5" xfId="1038" xr:uid="{00000000-0005-0000-0000-000005040000}"/>
    <cellStyle name="20% - uthevingsfarge 1 2 3 5 2" xfId="1039" xr:uid="{00000000-0005-0000-0000-000006040000}"/>
    <cellStyle name="20% - uthevingsfarge 1 2 3 5_3. Chng in credit spreads" xfId="1040" xr:uid="{00000000-0005-0000-0000-000007040000}"/>
    <cellStyle name="20% - uthevingsfarge 1 2 3 6" xfId="1041" xr:uid="{00000000-0005-0000-0000-000008040000}"/>
    <cellStyle name="20% - uthevingsfarge 1 2 3 6 2" xfId="1042" xr:uid="{00000000-0005-0000-0000-000009040000}"/>
    <cellStyle name="20% - uthevingsfarge 1 2 3 6_3. Chng in credit spreads" xfId="1043" xr:uid="{00000000-0005-0000-0000-00000A040000}"/>
    <cellStyle name="20% - uthevingsfarge 1 2 3 7" xfId="1044" xr:uid="{00000000-0005-0000-0000-00000B040000}"/>
    <cellStyle name="20% - uthevingsfarge 1 2 3_3. Chng in credit spreads" xfId="1045" xr:uid="{00000000-0005-0000-0000-00000C040000}"/>
    <cellStyle name="20% - uthevingsfarge 1 2 4" xfId="1046" xr:uid="{00000000-0005-0000-0000-00000D040000}"/>
    <cellStyle name="20% - uthevingsfarge 1 2 4 2" xfId="1047" xr:uid="{00000000-0005-0000-0000-00000E040000}"/>
    <cellStyle name="20% - uthevingsfarge 1 2 4 2 2" xfId="1048" xr:uid="{00000000-0005-0000-0000-00000F040000}"/>
    <cellStyle name="20% - uthevingsfarge 1 2 4 2_3. Chng in credit spreads" xfId="1049" xr:uid="{00000000-0005-0000-0000-000010040000}"/>
    <cellStyle name="20% - uthevingsfarge 1 2 4 3" xfId="1050" xr:uid="{00000000-0005-0000-0000-000011040000}"/>
    <cellStyle name="20% - uthevingsfarge 1 2 4 3 2" xfId="1051" xr:uid="{00000000-0005-0000-0000-000012040000}"/>
    <cellStyle name="20% - uthevingsfarge 1 2 4 3_3. Chng in credit spreads" xfId="1052" xr:uid="{00000000-0005-0000-0000-000013040000}"/>
    <cellStyle name="20% - uthevingsfarge 1 2 4 4" xfId="1053" xr:uid="{00000000-0005-0000-0000-000014040000}"/>
    <cellStyle name="20% - uthevingsfarge 1 2 4 4 2" xfId="1054" xr:uid="{00000000-0005-0000-0000-000015040000}"/>
    <cellStyle name="20% - uthevingsfarge 1 2 4 4_3. Chng in credit spreads" xfId="1055" xr:uid="{00000000-0005-0000-0000-000016040000}"/>
    <cellStyle name="20% - uthevingsfarge 1 2 4 5" xfId="1056" xr:uid="{00000000-0005-0000-0000-000017040000}"/>
    <cellStyle name="20% - uthevingsfarge 1 2 4_3. Chng in credit spreads" xfId="1057" xr:uid="{00000000-0005-0000-0000-000018040000}"/>
    <cellStyle name="20% - uthevingsfarge 1 2 5" xfId="1058" xr:uid="{00000000-0005-0000-0000-000019040000}"/>
    <cellStyle name="20% - uthevingsfarge 1 2 5 2" xfId="1059" xr:uid="{00000000-0005-0000-0000-00001A040000}"/>
    <cellStyle name="20% - uthevingsfarge 1 2 5 2 2" xfId="1060" xr:uid="{00000000-0005-0000-0000-00001B040000}"/>
    <cellStyle name="20% - uthevingsfarge 1 2 5 2_3. Chng in credit spreads" xfId="1061" xr:uid="{00000000-0005-0000-0000-00001C040000}"/>
    <cellStyle name="20% - uthevingsfarge 1 2 5 3" xfId="1062" xr:uid="{00000000-0005-0000-0000-00001D040000}"/>
    <cellStyle name="20% - uthevingsfarge 1 2 5_3. Chng in credit spreads" xfId="1063" xr:uid="{00000000-0005-0000-0000-00001E040000}"/>
    <cellStyle name="20% - uthevingsfarge 1 2 6" xfId="1064" xr:uid="{00000000-0005-0000-0000-00001F040000}"/>
    <cellStyle name="20% - uthevingsfarge 1 2 6 2" xfId="1065" xr:uid="{00000000-0005-0000-0000-000020040000}"/>
    <cellStyle name="20% - uthevingsfarge 1 2 6 2 2" xfId="1066" xr:uid="{00000000-0005-0000-0000-000021040000}"/>
    <cellStyle name="20% - uthevingsfarge 1 2 6 2_3. Chng in credit spreads" xfId="1067" xr:uid="{00000000-0005-0000-0000-000022040000}"/>
    <cellStyle name="20% - uthevingsfarge 1 2 6 3" xfId="1068" xr:uid="{00000000-0005-0000-0000-000023040000}"/>
    <cellStyle name="20% - uthevingsfarge 1 2 6_3. Chng in credit spreads" xfId="1069" xr:uid="{00000000-0005-0000-0000-000024040000}"/>
    <cellStyle name="20% - uthevingsfarge 1 2 7" xfId="1070" xr:uid="{00000000-0005-0000-0000-000025040000}"/>
    <cellStyle name="20% - uthevingsfarge 1 2 7 2" xfId="1071" xr:uid="{00000000-0005-0000-0000-000026040000}"/>
    <cellStyle name="20% - uthevingsfarge 1 2 7_3. Chng in credit spreads" xfId="1072" xr:uid="{00000000-0005-0000-0000-000027040000}"/>
    <cellStyle name="20% - uthevingsfarge 1 2 8" xfId="1073" xr:uid="{00000000-0005-0000-0000-000028040000}"/>
    <cellStyle name="20% - uthevingsfarge 1 2 8 2" xfId="1074" xr:uid="{00000000-0005-0000-0000-000029040000}"/>
    <cellStyle name="20% - uthevingsfarge 1 2 8_3. Chng in credit spreads" xfId="1075" xr:uid="{00000000-0005-0000-0000-00002A040000}"/>
    <cellStyle name="20% - uthevingsfarge 1 2_Other MTM adjustments" xfId="1076" xr:uid="{00000000-0005-0000-0000-00002B040000}"/>
    <cellStyle name="20% - uthevingsfarge 1 3" xfId="1077" xr:uid="{00000000-0005-0000-0000-00002C040000}"/>
    <cellStyle name="20% - uthevingsfarge 1 3 2" xfId="1078" xr:uid="{00000000-0005-0000-0000-00002D040000}"/>
    <cellStyle name="20% - uthevingsfarge 1 3 2 2" xfId="1079" xr:uid="{00000000-0005-0000-0000-00002E040000}"/>
    <cellStyle name="20% - uthevingsfarge 1 3 2 2 2" xfId="1080" xr:uid="{00000000-0005-0000-0000-00002F040000}"/>
    <cellStyle name="20% - uthevingsfarge 1 3 2 2 2 2" xfId="1081" xr:uid="{00000000-0005-0000-0000-000030040000}"/>
    <cellStyle name="20% - uthevingsfarge 1 3 2 2 2_3. Chng in credit spreads" xfId="1082" xr:uid="{00000000-0005-0000-0000-000031040000}"/>
    <cellStyle name="20% - uthevingsfarge 1 3 2 2 3" xfId="1083" xr:uid="{00000000-0005-0000-0000-000032040000}"/>
    <cellStyle name="20% - uthevingsfarge 1 3 2 2 3 2" xfId="1084" xr:uid="{00000000-0005-0000-0000-000033040000}"/>
    <cellStyle name="20% - uthevingsfarge 1 3 2 2 3_3. Chng in credit spreads" xfId="1085" xr:uid="{00000000-0005-0000-0000-000034040000}"/>
    <cellStyle name="20% - uthevingsfarge 1 3 2 2 4" xfId="1086" xr:uid="{00000000-0005-0000-0000-000035040000}"/>
    <cellStyle name="20% - uthevingsfarge 1 3 2 2_3. Chng in credit spreads" xfId="1087" xr:uid="{00000000-0005-0000-0000-000036040000}"/>
    <cellStyle name="20% - uthevingsfarge 1 3 2 3" xfId="1088" xr:uid="{00000000-0005-0000-0000-000037040000}"/>
    <cellStyle name="20% - uthevingsfarge 1 3 2 3 2" xfId="1089" xr:uid="{00000000-0005-0000-0000-000038040000}"/>
    <cellStyle name="20% - uthevingsfarge 1 3 2 3_3. Chng in credit spreads" xfId="1090" xr:uid="{00000000-0005-0000-0000-000039040000}"/>
    <cellStyle name="20% - uthevingsfarge 1 3 2 4" xfId="1091" xr:uid="{00000000-0005-0000-0000-00003A040000}"/>
    <cellStyle name="20% - uthevingsfarge 1 3 2 4 2" xfId="1092" xr:uid="{00000000-0005-0000-0000-00003B040000}"/>
    <cellStyle name="20% - uthevingsfarge 1 3 2 4_3. Chng in credit spreads" xfId="1093" xr:uid="{00000000-0005-0000-0000-00003C040000}"/>
    <cellStyle name="20% - uthevingsfarge 1 3 2 5" xfId="1094" xr:uid="{00000000-0005-0000-0000-00003D040000}"/>
    <cellStyle name="20% - uthevingsfarge 1 3 2_3. Chng in credit spreads" xfId="1095" xr:uid="{00000000-0005-0000-0000-00003E040000}"/>
    <cellStyle name="20% - uthevingsfarge 1 3 3" xfId="1096" xr:uid="{00000000-0005-0000-0000-00003F040000}"/>
    <cellStyle name="20% - uthevingsfarge 1 3 3 2" xfId="1097" xr:uid="{00000000-0005-0000-0000-000040040000}"/>
    <cellStyle name="20% - uthevingsfarge 1 3 3 2 2" xfId="1098" xr:uid="{00000000-0005-0000-0000-000041040000}"/>
    <cellStyle name="20% - uthevingsfarge 1 3 3 2 2 2" xfId="1099" xr:uid="{00000000-0005-0000-0000-000042040000}"/>
    <cellStyle name="20% - uthevingsfarge 1 3 3 2 2_3. Chng in credit spreads" xfId="1100" xr:uid="{00000000-0005-0000-0000-000043040000}"/>
    <cellStyle name="20% - uthevingsfarge 1 3 3 2 3" xfId="1101" xr:uid="{00000000-0005-0000-0000-000044040000}"/>
    <cellStyle name="20% - uthevingsfarge 1 3 3 2 3 2" xfId="1102" xr:uid="{00000000-0005-0000-0000-000045040000}"/>
    <cellStyle name="20% - uthevingsfarge 1 3 3 2 3_3. Chng in credit spreads" xfId="1103" xr:uid="{00000000-0005-0000-0000-000046040000}"/>
    <cellStyle name="20% - uthevingsfarge 1 3 3 2 4" xfId="1104" xr:uid="{00000000-0005-0000-0000-000047040000}"/>
    <cellStyle name="20% - uthevingsfarge 1 3 3 2_3. Chng in credit spreads" xfId="1105" xr:uid="{00000000-0005-0000-0000-000048040000}"/>
    <cellStyle name="20% - uthevingsfarge 1 3 3 3" xfId="1106" xr:uid="{00000000-0005-0000-0000-000049040000}"/>
    <cellStyle name="20% - uthevingsfarge 1 3 3 3 2" xfId="1107" xr:uid="{00000000-0005-0000-0000-00004A040000}"/>
    <cellStyle name="20% - uthevingsfarge 1 3 3 3_3. Chng in credit spreads" xfId="1108" xr:uid="{00000000-0005-0000-0000-00004B040000}"/>
    <cellStyle name="20% - uthevingsfarge 1 3 3 4" xfId="1109" xr:uid="{00000000-0005-0000-0000-00004C040000}"/>
    <cellStyle name="20% - uthevingsfarge 1 3 3 4 2" xfId="1110" xr:uid="{00000000-0005-0000-0000-00004D040000}"/>
    <cellStyle name="20% - uthevingsfarge 1 3 3 4_3. Chng in credit spreads" xfId="1111" xr:uid="{00000000-0005-0000-0000-00004E040000}"/>
    <cellStyle name="20% - uthevingsfarge 1 3 3 5" xfId="1112" xr:uid="{00000000-0005-0000-0000-00004F040000}"/>
    <cellStyle name="20% - uthevingsfarge 1 3 3_3. Chng in credit spreads" xfId="1113" xr:uid="{00000000-0005-0000-0000-000050040000}"/>
    <cellStyle name="20% - uthevingsfarge 1 3 4" xfId="1114" xr:uid="{00000000-0005-0000-0000-000051040000}"/>
    <cellStyle name="20% - uthevingsfarge 1 3 4 2" xfId="1115" xr:uid="{00000000-0005-0000-0000-000052040000}"/>
    <cellStyle name="20% - uthevingsfarge 1 3 4 2 2" xfId="1116" xr:uid="{00000000-0005-0000-0000-000053040000}"/>
    <cellStyle name="20% - uthevingsfarge 1 3 4 2_3. Chng in credit spreads" xfId="1117" xr:uid="{00000000-0005-0000-0000-000054040000}"/>
    <cellStyle name="20% - uthevingsfarge 1 3 4 3" xfId="1118" xr:uid="{00000000-0005-0000-0000-000055040000}"/>
    <cellStyle name="20% - uthevingsfarge 1 3 4 3 2" xfId="1119" xr:uid="{00000000-0005-0000-0000-000056040000}"/>
    <cellStyle name="20% - uthevingsfarge 1 3 4 3_3. Chng in credit spreads" xfId="1120" xr:uid="{00000000-0005-0000-0000-000057040000}"/>
    <cellStyle name="20% - uthevingsfarge 1 3 4 4" xfId="1121" xr:uid="{00000000-0005-0000-0000-000058040000}"/>
    <cellStyle name="20% - uthevingsfarge 1 3 4_3. Chng in credit spreads" xfId="1122" xr:uid="{00000000-0005-0000-0000-000059040000}"/>
    <cellStyle name="20% - uthevingsfarge 1 3 5" xfId="1123" xr:uid="{00000000-0005-0000-0000-00005A040000}"/>
    <cellStyle name="20% - uthevingsfarge 1 3 5 2" xfId="1124" xr:uid="{00000000-0005-0000-0000-00005B040000}"/>
    <cellStyle name="20% - uthevingsfarge 1 3 5_3. Chng in credit spreads" xfId="1125" xr:uid="{00000000-0005-0000-0000-00005C040000}"/>
    <cellStyle name="20% - uthevingsfarge 1 3 6" xfId="1126" xr:uid="{00000000-0005-0000-0000-00005D040000}"/>
    <cellStyle name="20% - uthevingsfarge 1 3 6 2" xfId="1127" xr:uid="{00000000-0005-0000-0000-00005E040000}"/>
    <cellStyle name="20% - uthevingsfarge 1 3 6_3. Chng in credit spreads" xfId="1128" xr:uid="{00000000-0005-0000-0000-00005F040000}"/>
    <cellStyle name="20% - uthevingsfarge 1 3 7" xfId="1129" xr:uid="{00000000-0005-0000-0000-000060040000}"/>
    <cellStyle name="20% - uthevingsfarge 1 3 7 2" xfId="1130" xr:uid="{00000000-0005-0000-0000-000061040000}"/>
    <cellStyle name="20% - uthevingsfarge 1 3 7_3. Chng in credit spreads" xfId="1131" xr:uid="{00000000-0005-0000-0000-000062040000}"/>
    <cellStyle name="20% - uthevingsfarge 1 4" xfId="1132" xr:uid="{00000000-0005-0000-0000-000063040000}"/>
    <cellStyle name="20% - uthevingsfarge 1 4 2" xfId="1133" xr:uid="{00000000-0005-0000-0000-000064040000}"/>
    <cellStyle name="20% - uthevingsfarge 1 4 2 2" xfId="1134" xr:uid="{00000000-0005-0000-0000-000065040000}"/>
    <cellStyle name="20% - uthevingsfarge 1 4 2 2 2" xfId="1135" xr:uid="{00000000-0005-0000-0000-000066040000}"/>
    <cellStyle name="20% - uthevingsfarge 1 4 2 2_3. Chng in credit spreads" xfId="1136" xr:uid="{00000000-0005-0000-0000-000067040000}"/>
    <cellStyle name="20% - uthevingsfarge 1 4 2 3" xfId="1137" xr:uid="{00000000-0005-0000-0000-000068040000}"/>
    <cellStyle name="20% - uthevingsfarge 1 4 2 3 2" xfId="1138" xr:uid="{00000000-0005-0000-0000-000069040000}"/>
    <cellStyle name="20% - uthevingsfarge 1 4 2 3_3. Chng in credit spreads" xfId="1139" xr:uid="{00000000-0005-0000-0000-00006A040000}"/>
    <cellStyle name="20% - uthevingsfarge 1 4 2 4" xfId="1140" xr:uid="{00000000-0005-0000-0000-00006B040000}"/>
    <cellStyle name="20% - uthevingsfarge 1 4 2_3. Chng in credit spreads" xfId="1141" xr:uid="{00000000-0005-0000-0000-00006C040000}"/>
    <cellStyle name="20% - uthevingsfarge 1 4 3" xfId="1142" xr:uid="{00000000-0005-0000-0000-00006D040000}"/>
    <cellStyle name="20% - uthevingsfarge 1 4 3 2" xfId="1143" xr:uid="{00000000-0005-0000-0000-00006E040000}"/>
    <cellStyle name="20% - uthevingsfarge 1 4 3_3. Chng in credit spreads" xfId="1144" xr:uid="{00000000-0005-0000-0000-00006F040000}"/>
    <cellStyle name="20% - uthevingsfarge 1 4 4" xfId="1145" xr:uid="{00000000-0005-0000-0000-000070040000}"/>
    <cellStyle name="20% - uthevingsfarge 1 4 4 2" xfId="1146" xr:uid="{00000000-0005-0000-0000-000071040000}"/>
    <cellStyle name="20% - uthevingsfarge 1 4 4_3. Chng in credit spreads" xfId="1147" xr:uid="{00000000-0005-0000-0000-000072040000}"/>
    <cellStyle name="20% - uthevingsfarge 1 4 5" xfId="1148" xr:uid="{00000000-0005-0000-0000-000073040000}"/>
    <cellStyle name="20% - uthevingsfarge 1 4_3. Chng in credit spreads" xfId="1149" xr:uid="{00000000-0005-0000-0000-000074040000}"/>
    <cellStyle name="20% - uthevingsfarge 1 5" xfId="1150" xr:uid="{00000000-0005-0000-0000-000075040000}"/>
    <cellStyle name="20% - uthevingsfarge 1 5 2" xfId="1151" xr:uid="{00000000-0005-0000-0000-000076040000}"/>
    <cellStyle name="20% - uthevingsfarge 1 5 2 2" xfId="1152" xr:uid="{00000000-0005-0000-0000-000077040000}"/>
    <cellStyle name="20% - uthevingsfarge 1 5 2 2 2" xfId="1153" xr:uid="{00000000-0005-0000-0000-000078040000}"/>
    <cellStyle name="20% - uthevingsfarge 1 5 2 2_3. Chng in credit spreads" xfId="1154" xr:uid="{00000000-0005-0000-0000-000079040000}"/>
    <cellStyle name="20% - uthevingsfarge 1 5 2 3" xfId="1155" xr:uid="{00000000-0005-0000-0000-00007A040000}"/>
    <cellStyle name="20% - uthevingsfarge 1 5 2 3 2" xfId="1156" xr:uid="{00000000-0005-0000-0000-00007B040000}"/>
    <cellStyle name="20% - uthevingsfarge 1 5 2 3_3. Chng in credit spreads" xfId="1157" xr:uid="{00000000-0005-0000-0000-00007C040000}"/>
    <cellStyle name="20% - uthevingsfarge 1 5 2 4" xfId="1158" xr:uid="{00000000-0005-0000-0000-00007D040000}"/>
    <cellStyle name="20% - uthevingsfarge 1 5 2_3. Chng in credit spreads" xfId="1159" xr:uid="{00000000-0005-0000-0000-00007E040000}"/>
    <cellStyle name="20% - uthevingsfarge 1 5 3" xfId="1160" xr:uid="{00000000-0005-0000-0000-00007F040000}"/>
    <cellStyle name="20% - uthevingsfarge 1 5 3 2" xfId="1161" xr:uid="{00000000-0005-0000-0000-000080040000}"/>
    <cellStyle name="20% - uthevingsfarge 1 5 3_3. Chng in credit spreads" xfId="1162" xr:uid="{00000000-0005-0000-0000-000081040000}"/>
    <cellStyle name="20% - uthevingsfarge 1 5 4" xfId="1163" xr:uid="{00000000-0005-0000-0000-000082040000}"/>
    <cellStyle name="20% - uthevingsfarge 1 5 4 2" xfId="1164" xr:uid="{00000000-0005-0000-0000-000083040000}"/>
    <cellStyle name="20% - uthevingsfarge 1 5 4_3. Chng in credit spreads" xfId="1165" xr:uid="{00000000-0005-0000-0000-000084040000}"/>
    <cellStyle name="20% - uthevingsfarge 1 5 5" xfId="1166" xr:uid="{00000000-0005-0000-0000-000085040000}"/>
    <cellStyle name="20% - uthevingsfarge 1 5_3. Chng in credit spreads" xfId="1167" xr:uid="{00000000-0005-0000-0000-000086040000}"/>
    <cellStyle name="20% - uthevingsfarge 1 6" xfId="1168" xr:uid="{00000000-0005-0000-0000-000087040000}"/>
    <cellStyle name="20% - uthevingsfarge 1 6 2" xfId="1169" xr:uid="{00000000-0005-0000-0000-000088040000}"/>
    <cellStyle name="20% - uthevingsfarge 1 6 2 2" xfId="1170" xr:uid="{00000000-0005-0000-0000-000089040000}"/>
    <cellStyle name="20% - uthevingsfarge 1 6 2_3. Chng in credit spreads" xfId="1171" xr:uid="{00000000-0005-0000-0000-00008A040000}"/>
    <cellStyle name="20% - uthevingsfarge 1 6 3" xfId="1172" xr:uid="{00000000-0005-0000-0000-00008B040000}"/>
    <cellStyle name="20% - uthevingsfarge 1 6 3 2" xfId="1173" xr:uid="{00000000-0005-0000-0000-00008C040000}"/>
    <cellStyle name="20% - uthevingsfarge 1 6 3_3. Chng in credit spreads" xfId="1174" xr:uid="{00000000-0005-0000-0000-00008D040000}"/>
    <cellStyle name="20% - uthevingsfarge 1 6 4" xfId="1175" xr:uid="{00000000-0005-0000-0000-00008E040000}"/>
    <cellStyle name="20% - uthevingsfarge 1 6_3. Chng in credit spreads" xfId="1176" xr:uid="{00000000-0005-0000-0000-00008F040000}"/>
    <cellStyle name="20% - uthevingsfarge 1 7" xfId="1177" xr:uid="{00000000-0005-0000-0000-000090040000}"/>
    <cellStyle name="20% - uthevingsfarge 1 7 2" xfId="1178" xr:uid="{00000000-0005-0000-0000-000091040000}"/>
    <cellStyle name="20% - uthevingsfarge 1 7_3. Chng in credit spreads" xfId="1179" xr:uid="{00000000-0005-0000-0000-000092040000}"/>
    <cellStyle name="20% - uthevingsfarge 1 8" xfId="1180" xr:uid="{00000000-0005-0000-0000-000093040000}"/>
    <cellStyle name="20% - uthevingsfarge 1 8 2" xfId="1181" xr:uid="{00000000-0005-0000-0000-000094040000}"/>
    <cellStyle name="20% - uthevingsfarge 1 8_3. Chng in credit spreads" xfId="1182" xr:uid="{00000000-0005-0000-0000-000095040000}"/>
    <cellStyle name="20% - uthevingsfarge 1_7. Other MTM adjustments" xfId="1183" xr:uid="{00000000-0005-0000-0000-000096040000}"/>
    <cellStyle name="20% - uthevingsfarge 2" xfId="1184" xr:uid="{00000000-0005-0000-0000-000097040000}"/>
    <cellStyle name="20% - uthevingsfarge 2 2" xfId="1185" xr:uid="{00000000-0005-0000-0000-000098040000}"/>
    <cellStyle name="20% - uthevingsfarge 2 2 2" xfId="1186" xr:uid="{00000000-0005-0000-0000-000099040000}"/>
    <cellStyle name="20% - uthevingsfarge 2 2 2 2" xfId="1187" xr:uid="{00000000-0005-0000-0000-00009A040000}"/>
    <cellStyle name="20% - uthevingsfarge 2 2 2 2 2" xfId="1188" xr:uid="{00000000-0005-0000-0000-00009B040000}"/>
    <cellStyle name="20% - uthevingsfarge 2 2 2 2 2 2" xfId="1189" xr:uid="{00000000-0005-0000-0000-00009C040000}"/>
    <cellStyle name="20% - uthevingsfarge 2 2 2 2 2 2 2" xfId="1190" xr:uid="{00000000-0005-0000-0000-00009D040000}"/>
    <cellStyle name="20% - uthevingsfarge 2 2 2 2 2 2_3. Chng in credit spreads" xfId="1191" xr:uid="{00000000-0005-0000-0000-00009E040000}"/>
    <cellStyle name="20% - uthevingsfarge 2 2 2 2 2 3" xfId="1192" xr:uid="{00000000-0005-0000-0000-00009F040000}"/>
    <cellStyle name="20% - uthevingsfarge 2 2 2 2 2_3. Chng in credit spreads" xfId="1193" xr:uid="{00000000-0005-0000-0000-0000A0040000}"/>
    <cellStyle name="20% - uthevingsfarge 2 2 2 2 3" xfId="1194" xr:uid="{00000000-0005-0000-0000-0000A1040000}"/>
    <cellStyle name="20% - uthevingsfarge 2 2 2 2 3 2" xfId="1195" xr:uid="{00000000-0005-0000-0000-0000A2040000}"/>
    <cellStyle name="20% - uthevingsfarge 2 2 2 2 3 2 2" xfId="1196" xr:uid="{00000000-0005-0000-0000-0000A3040000}"/>
    <cellStyle name="20% - uthevingsfarge 2 2 2 2 3 2_3. Chng in credit spreads" xfId="1197" xr:uid="{00000000-0005-0000-0000-0000A4040000}"/>
    <cellStyle name="20% - uthevingsfarge 2 2 2 2 3 3" xfId="1198" xr:uid="{00000000-0005-0000-0000-0000A5040000}"/>
    <cellStyle name="20% - uthevingsfarge 2 2 2 2 3_3. Chng in credit spreads" xfId="1199" xr:uid="{00000000-0005-0000-0000-0000A6040000}"/>
    <cellStyle name="20% - uthevingsfarge 2 2 2 2 4" xfId="1200" xr:uid="{00000000-0005-0000-0000-0000A7040000}"/>
    <cellStyle name="20% - uthevingsfarge 2 2 2 2 4 2" xfId="1201" xr:uid="{00000000-0005-0000-0000-0000A8040000}"/>
    <cellStyle name="20% - uthevingsfarge 2 2 2 2 4_3. Chng in credit spreads" xfId="1202" xr:uid="{00000000-0005-0000-0000-0000A9040000}"/>
    <cellStyle name="20% - uthevingsfarge 2 2 2 2 5" xfId="1203" xr:uid="{00000000-0005-0000-0000-0000AA040000}"/>
    <cellStyle name="20% - uthevingsfarge 2 2 2 2 5 2" xfId="1204" xr:uid="{00000000-0005-0000-0000-0000AB040000}"/>
    <cellStyle name="20% - uthevingsfarge 2 2 2 2 5_3. Chng in credit spreads" xfId="1205" xr:uid="{00000000-0005-0000-0000-0000AC040000}"/>
    <cellStyle name="20% - uthevingsfarge 2 2 2 2 6" xfId="1206" xr:uid="{00000000-0005-0000-0000-0000AD040000}"/>
    <cellStyle name="20% - uthevingsfarge 2 2 2 2_3. Chng in credit spreads" xfId="1207" xr:uid="{00000000-0005-0000-0000-0000AE040000}"/>
    <cellStyle name="20% - uthevingsfarge 2 2 2 3" xfId="1208" xr:uid="{00000000-0005-0000-0000-0000AF040000}"/>
    <cellStyle name="20% - uthevingsfarge 2 2 2 3 2" xfId="1209" xr:uid="{00000000-0005-0000-0000-0000B0040000}"/>
    <cellStyle name="20% - uthevingsfarge 2 2 2 3 2 2" xfId="1210" xr:uid="{00000000-0005-0000-0000-0000B1040000}"/>
    <cellStyle name="20% - uthevingsfarge 2 2 2 3 2_3. Chng in credit spreads" xfId="1211" xr:uid="{00000000-0005-0000-0000-0000B2040000}"/>
    <cellStyle name="20% - uthevingsfarge 2 2 2 3 3" xfId="1212" xr:uid="{00000000-0005-0000-0000-0000B3040000}"/>
    <cellStyle name="20% - uthevingsfarge 2 2 2 3_3. Chng in credit spreads" xfId="1213" xr:uid="{00000000-0005-0000-0000-0000B4040000}"/>
    <cellStyle name="20% - uthevingsfarge 2 2 2 4" xfId="1214" xr:uid="{00000000-0005-0000-0000-0000B5040000}"/>
    <cellStyle name="20% - uthevingsfarge 2 2 2 4 2" xfId="1215" xr:uid="{00000000-0005-0000-0000-0000B6040000}"/>
    <cellStyle name="20% - uthevingsfarge 2 2 2 4 2 2" xfId="1216" xr:uid="{00000000-0005-0000-0000-0000B7040000}"/>
    <cellStyle name="20% - uthevingsfarge 2 2 2 4 2_3. Chng in credit spreads" xfId="1217" xr:uid="{00000000-0005-0000-0000-0000B8040000}"/>
    <cellStyle name="20% - uthevingsfarge 2 2 2 4 3" xfId="1218" xr:uid="{00000000-0005-0000-0000-0000B9040000}"/>
    <cellStyle name="20% - uthevingsfarge 2 2 2 4_3. Chng in credit spreads" xfId="1219" xr:uid="{00000000-0005-0000-0000-0000BA040000}"/>
    <cellStyle name="20% - uthevingsfarge 2 2 2 5" xfId="1220" xr:uid="{00000000-0005-0000-0000-0000BB040000}"/>
    <cellStyle name="20% - uthevingsfarge 2 2 2 5 2" xfId="1221" xr:uid="{00000000-0005-0000-0000-0000BC040000}"/>
    <cellStyle name="20% - uthevingsfarge 2 2 2 5 2 2" xfId="1222" xr:uid="{00000000-0005-0000-0000-0000BD040000}"/>
    <cellStyle name="20% - uthevingsfarge 2 2 2 5 2_3. Chng in credit spreads" xfId="1223" xr:uid="{00000000-0005-0000-0000-0000BE040000}"/>
    <cellStyle name="20% - uthevingsfarge 2 2 2 5 3" xfId="1224" xr:uid="{00000000-0005-0000-0000-0000BF040000}"/>
    <cellStyle name="20% - uthevingsfarge 2 2 2 5_3. Chng in credit spreads" xfId="1225" xr:uid="{00000000-0005-0000-0000-0000C0040000}"/>
    <cellStyle name="20% - uthevingsfarge 2 2 2 6" xfId="1226" xr:uid="{00000000-0005-0000-0000-0000C1040000}"/>
    <cellStyle name="20% - uthevingsfarge 2 2 2 6 2" xfId="1227" xr:uid="{00000000-0005-0000-0000-0000C2040000}"/>
    <cellStyle name="20% - uthevingsfarge 2 2 2 6_3. Chng in credit spreads" xfId="1228" xr:uid="{00000000-0005-0000-0000-0000C3040000}"/>
    <cellStyle name="20% - uthevingsfarge 2 2 2 7" xfId="1229" xr:uid="{00000000-0005-0000-0000-0000C4040000}"/>
    <cellStyle name="20% - uthevingsfarge 2 2 2_3. Chng in credit spreads" xfId="1230" xr:uid="{00000000-0005-0000-0000-0000C5040000}"/>
    <cellStyle name="20% - uthevingsfarge 2 2 3" xfId="1231" xr:uid="{00000000-0005-0000-0000-0000C6040000}"/>
    <cellStyle name="20% - uthevingsfarge 2 2 3 2" xfId="1232" xr:uid="{00000000-0005-0000-0000-0000C7040000}"/>
    <cellStyle name="20% - uthevingsfarge 2 2 3 2 2" xfId="1233" xr:uid="{00000000-0005-0000-0000-0000C8040000}"/>
    <cellStyle name="20% - uthevingsfarge 2 2 3 2 2 2" xfId="1234" xr:uid="{00000000-0005-0000-0000-0000C9040000}"/>
    <cellStyle name="20% - uthevingsfarge 2 2 3 2 2_3. Chng in credit spreads" xfId="1235" xr:uid="{00000000-0005-0000-0000-0000CA040000}"/>
    <cellStyle name="20% - uthevingsfarge 2 2 3 2 3" xfId="1236" xr:uid="{00000000-0005-0000-0000-0000CB040000}"/>
    <cellStyle name="20% - uthevingsfarge 2 2 3 2 3 2" xfId="1237" xr:uid="{00000000-0005-0000-0000-0000CC040000}"/>
    <cellStyle name="20% - uthevingsfarge 2 2 3 2 3_3. Chng in credit spreads" xfId="1238" xr:uid="{00000000-0005-0000-0000-0000CD040000}"/>
    <cellStyle name="20% - uthevingsfarge 2 2 3 2 4" xfId="1239" xr:uid="{00000000-0005-0000-0000-0000CE040000}"/>
    <cellStyle name="20% - uthevingsfarge 2 2 3 2 4 2" xfId="1240" xr:uid="{00000000-0005-0000-0000-0000CF040000}"/>
    <cellStyle name="20% - uthevingsfarge 2 2 3 2 4_3. Chng in credit spreads" xfId="1241" xr:uid="{00000000-0005-0000-0000-0000D0040000}"/>
    <cellStyle name="20% - uthevingsfarge 2 2 3 2 5" xfId="1242" xr:uid="{00000000-0005-0000-0000-0000D1040000}"/>
    <cellStyle name="20% - uthevingsfarge 2 2 3 2_3. Chng in credit spreads" xfId="1243" xr:uid="{00000000-0005-0000-0000-0000D2040000}"/>
    <cellStyle name="20% - uthevingsfarge 2 2 3 3" xfId="1244" xr:uid="{00000000-0005-0000-0000-0000D3040000}"/>
    <cellStyle name="20% - uthevingsfarge 2 2 3 3 2" xfId="1245" xr:uid="{00000000-0005-0000-0000-0000D4040000}"/>
    <cellStyle name="20% - uthevingsfarge 2 2 3 3 2 2" xfId="1246" xr:uid="{00000000-0005-0000-0000-0000D5040000}"/>
    <cellStyle name="20% - uthevingsfarge 2 2 3 3 2_3. Chng in credit spreads" xfId="1247" xr:uid="{00000000-0005-0000-0000-0000D6040000}"/>
    <cellStyle name="20% - uthevingsfarge 2 2 3 3 3" xfId="1248" xr:uid="{00000000-0005-0000-0000-0000D7040000}"/>
    <cellStyle name="20% - uthevingsfarge 2 2 3 3_3. Chng in credit spreads" xfId="1249" xr:uid="{00000000-0005-0000-0000-0000D8040000}"/>
    <cellStyle name="20% - uthevingsfarge 2 2 3 4" xfId="1250" xr:uid="{00000000-0005-0000-0000-0000D9040000}"/>
    <cellStyle name="20% - uthevingsfarge 2 2 3 4 2" xfId="1251" xr:uid="{00000000-0005-0000-0000-0000DA040000}"/>
    <cellStyle name="20% - uthevingsfarge 2 2 3 4_3. Chng in credit spreads" xfId="1252" xr:uid="{00000000-0005-0000-0000-0000DB040000}"/>
    <cellStyle name="20% - uthevingsfarge 2 2 3 5" xfId="1253" xr:uid="{00000000-0005-0000-0000-0000DC040000}"/>
    <cellStyle name="20% - uthevingsfarge 2 2 3 5 2" xfId="1254" xr:uid="{00000000-0005-0000-0000-0000DD040000}"/>
    <cellStyle name="20% - uthevingsfarge 2 2 3 5_3. Chng in credit spreads" xfId="1255" xr:uid="{00000000-0005-0000-0000-0000DE040000}"/>
    <cellStyle name="20% - uthevingsfarge 2 2 3 6" xfId="1256" xr:uid="{00000000-0005-0000-0000-0000DF040000}"/>
    <cellStyle name="20% - uthevingsfarge 2 2 3 6 2" xfId="1257" xr:uid="{00000000-0005-0000-0000-0000E0040000}"/>
    <cellStyle name="20% - uthevingsfarge 2 2 3 6_3. Chng in credit spreads" xfId="1258" xr:uid="{00000000-0005-0000-0000-0000E1040000}"/>
    <cellStyle name="20% - uthevingsfarge 2 2 3 7" xfId="1259" xr:uid="{00000000-0005-0000-0000-0000E2040000}"/>
    <cellStyle name="20% - uthevingsfarge 2 2 3_3. Chng in credit spreads" xfId="1260" xr:uid="{00000000-0005-0000-0000-0000E3040000}"/>
    <cellStyle name="20% - uthevingsfarge 2 2 4" xfId="1261" xr:uid="{00000000-0005-0000-0000-0000E4040000}"/>
    <cellStyle name="20% - uthevingsfarge 2 2 4 2" xfId="1262" xr:uid="{00000000-0005-0000-0000-0000E5040000}"/>
    <cellStyle name="20% - uthevingsfarge 2 2 4 2 2" xfId="1263" xr:uid="{00000000-0005-0000-0000-0000E6040000}"/>
    <cellStyle name="20% - uthevingsfarge 2 2 4 2_3. Chng in credit spreads" xfId="1264" xr:uid="{00000000-0005-0000-0000-0000E7040000}"/>
    <cellStyle name="20% - uthevingsfarge 2 2 4 3" xfId="1265" xr:uid="{00000000-0005-0000-0000-0000E8040000}"/>
    <cellStyle name="20% - uthevingsfarge 2 2 4 3 2" xfId="1266" xr:uid="{00000000-0005-0000-0000-0000E9040000}"/>
    <cellStyle name="20% - uthevingsfarge 2 2 4 3_3. Chng in credit spreads" xfId="1267" xr:uid="{00000000-0005-0000-0000-0000EA040000}"/>
    <cellStyle name="20% - uthevingsfarge 2 2 4 4" xfId="1268" xr:uid="{00000000-0005-0000-0000-0000EB040000}"/>
    <cellStyle name="20% - uthevingsfarge 2 2 4 4 2" xfId="1269" xr:uid="{00000000-0005-0000-0000-0000EC040000}"/>
    <cellStyle name="20% - uthevingsfarge 2 2 4 4_3. Chng in credit spreads" xfId="1270" xr:uid="{00000000-0005-0000-0000-0000ED040000}"/>
    <cellStyle name="20% - uthevingsfarge 2 2 4 5" xfId="1271" xr:uid="{00000000-0005-0000-0000-0000EE040000}"/>
    <cellStyle name="20% - uthevingsfarge 2 2 4_3. Chng in credit spreads" xfId="1272" xr:uid="{00000000-0005-0000-0000-0000EF040000}"/>
    <cellStyle name="20% - uthevingsfarge 2 2 5" xfId="1273" xr:uid="{00000000-0005-0000-0000-0000F0040000}"/>
    <cellStyle name="20% - uthevingsfarge 2 2 5 2" xfId="1274" xr:uid="{00000000-0005-0000-0000-0000F1040000}"/>
    <cellStyle name="20% - uthevingsfarge 2 2 5 2 2" xfId="1275" xr:uid="{00000000-0005-0000-0000-0000F2040000}"/>
    <cellStyle name="20% - uthevingsfarge 2 2 5 2_3. Chng in credit spreads" xfId="1276" xr:uid="{00000000-0005-0000-0000-0000F3040000}"/>
    <cellStyle name="20% - uthevingsfarge 2 2 5 3" xfId="1277" xr:uid="{00000000-0005-0000-0000-0000F4040000}"/>
    <cellStyle name="20% - uthevingsfarge 2 2 5_3. Chng in credit spreads" xfId="1278" xr:uid="{00000000-0005-0000-0000-0000F5040000}"/>
    <cellStyle name="20% - uthevingsfarge 2 2 6" xfId="1279" xr:uid="{00000000-0005-0000-0000-0000F6040000}"/>
    <cellStyle name="20% - uthevingsfarge 2 2 6 2" xfId="1280" xr:uid="{00000000-0005-0000-0000-0000F7040000}"/>
    <cellStyle name="20% - uthevingsfarge 2 2 6 2 2" xfId="1281" xr:uid="{00000000-0005-0000-0000-0000F8040000}"/>
    <cellStyle name="20% - uthevingsfarge 2 2 6 2_3. Chng in credit spreads" xfId="1282" xr:uid="{00000000-0005-0000-0000-0000F9040000}"/>
    <cellStyle name="20% - uthevingsfarge 2 2 6 3" xfId="1283" xr:uid="{00000000-0005-0000-0000-0000FA040000}"/>
    <cellStyle name="20% - uthevingsfarge 2 2 6_3. Chng in credit spreads" xfId="1284" xr:uid="{00000000-0005-0000-0000-0000FB040000}"/>
    <cellStyle name="20% - uthevingsfarge 2 2 7" xfId="1285" xr:uid="{00000000-0005-0000-0000-0000FC040000}"/>
    <cellStyle name="20% - uthevingsfarge 2 2 7 2" xfId="1286" xr:uid="{00000000-0005-0000-0000-0000FD040000}"/>
    <cellStyle name="20% - uthevingsfarge 2 2 7_3. Chng in credit spreads" xfId="1287" xr:uid="{00000000-0005-0000-0000-0000FE040000}"/>
    <cellStyle name="20% - uthevingsfarge 2 2 8" xfId="1288" xr:uid="{00000000-0005-0000-0000-0000FF040000}"/>
    <cellStyle name="20% - uthevingsfarge 2 2 8 2" xfId="1289" xr:uid="{00000000-0005-0000-0000-000000050000}"/>
    <cellStyle name="20% - uthevingsfarge 2 2 8_3. Chng in credit spreads" xfId="1290" xr:uid="{00000000-0005-0000-0000-000001050000}"/>
    <cellStyle name="20% - uthevingsfarge 2 2_Other MTM adjustments" xfId="1291" xr:uid="{00000000-0005-0000-0000-000002050000}"/>
    <cellStyle name="20% - uthevingsfarge 2 3" xfId="1292" xr:uid="{00000000-0005-0000-0000-000003050000}"/>
    <cellStyle name="20% - uthevingsfarge 2 3 2" xfId="1293" xr:uid="{00000000-0005-0000-0000-000004050000}"/>
    <cellStyle name="20% - uthevingsfarge 2 3 2 2" xfId="1294" xr:uid="{00000000-0005-0000-0000-000005050000}"/>
    <cellStyle name="20% - uthevingsfarge 2 3 2 2 2" xfId="1295" xr:uid="{00000000-0005-0000-0000-000006050000}"/>
    <cellStyle name="20% - uthevingsfarge 2 3 2 2 2 2" xfId="1296" xr:uid="{00000000-0005-0000-0000-000007050000}"/>
    <cellStyle name="20% - uthevingsfarge 2 3 2 2 2_3. Chng in credit spreads" xfId="1297" xr:uid="{00000000-0005-0000-0000-000008050000}"/>
    <cellStyle name="20% - uthevingsfarge 2 3 2 2 3" xfId="1298" xr:uid="{00000000-0005-0000-0000-000009050000}"/>
    <cellStyle name="20% - uthevingsfarge 2 3 2 2 3 2" xfId="1299" xr:uid="{00000000-0005-0000-0000-00000A050000}"/>
    <cellStyle name="20% - uthevingsfarge 2 3 2 2 3_3. Chng in credit spreads" xfId="1300" xr:uid="{00000000-0005-0000-0000-00000B050000}"/>
    <cellStyle name="20% - uthevingsfarge 2 3 2 2 4" xfId="1301" xr:uid="{00000000-0005-0000-0000-00000C050000}"/>
    <cellStyle name="20% - uthevingsfarge 2 3 2 2_3. Chng in credit spreads" xfId="1302" xr:uid="{00000000-0005-0000-0000-00000D050000}"/>
    <cellStyle name="20% - uthevingsfarge 2 3 2 3" xfId="1303" xr:uid="{00000000-0005-0000-0000-00000E050000}"/>
    <cellStyle name="20% - uthevingsfarge 2 3 2 3 2" xfId="1304" xr:uid="{00000000-0005-0000-0000-00000F050000}"/>
    <cellStyle name="20% - uthevingsfarge 2 3 2 3_3. Chng in credit spreads" xfId="1305" xr:uid="{00000000-0005-0000-0000-000010050000}"/>
    <cellStyle name="20% - uthevingsfarge 2 3 2 4" xfId="1306" xr:uid="{00000000-0005-0000-0000-000011050000}"/>
    <cellStyle name="20% - uthevingsfarge 2 3 2 4 2" xfId="1307" xr:uid="{00000000-0005-0000-0000-000012050000}"/>
    <cellStyle name="20% - uthevingsfarge 2 3 2 4_3. Chng in credit spreads" xfId="1308" xr:uid="{00000000-0005-0000-0000-000013050000}"/>
    <cellStyle name="20% - uthevingsfarge 2 3 2 5" xfId="1309" xr:uid="{00000000-0005-0000-0000-000014050000}"/>
    <cellStyle name="20% - uthevingsfarge 2 3 2_3. Chng in credit spreads" xfId="1310" xr:uid="{00000000-0005-0000-0000-000015050000}"/>
    <cellStyle name="20% - uthevingsfarge 2 3 3" xfId="1311" xr:uid="{00000000-0005-0000-0000-000016050000}"/>
    <cellStyle name="20% - uthevingsfarge 2 3 3 2" xfId="1312" xr:uid="{00000000-0005-0000-0000-000017050000}"/>
    <cellStyle name="20% - uthevingsfarge 2 3 3 2 2" xfId="1313" xr:uid="{00000000-0005-0000-0000-000018050000}"/>
    <cellStyle name="20% - uthevingsfarge 2 3 3 2 2 2" xfId="1314" xr:uid="{00000000-0005-0000-0000-000019050000}"/>
    <cellStyle name="20% - uthevingsfarge 2 3 3 2 2_3. Chng in credit spreads" xfId="1315" xr:uid="{00000000-0005-0000-0000-00001A050000}"/>
    <cellStyle name="20% - uthevingsfarge 2 3 3 2 3" xfId="1316" xr:uid="{00000000-0005-0000-0000-00001B050000}"/>
    <cellStyle name="20% - uthevingsfarge 2 3 3 2 3 2" xfId="1317" xr:uid="{00000000-0005-0000-0000-00001C050000}"/>
    <cellStyle name="20% - uthevingsfarge 2 3 3 2 3_3. Chng in credit spreads" xfId="1318" xr:uid="{00000000-0005-0000-0000-00001D050000}"/>
    <cellStyle name="20% - uthevingsfarge 2 3 3 2 4" xfId="1319" xr:uid="{00000000-0005-0000-0000-00001E050000}"/>
    <cellStyle name="20% - uthevingsfarge 2 3 3 2_3. Chng in credit spreads" xfId="1320" xr:uid="{00000000-0005-0000-0000-00001F050000}"/>
    <cellStyle name="20% - uthevingsfarge 2 3 3 3" xfId="1321" xr:uid="{00000000-0005-0000-0000-000020050000}"/>
    <cellStyle name="20% - uthevingsfarge 2 3 3 3 2" xfId="1322" xr:uid="{00000000-0005-0000-0000-000021050000}"/>
    <cellStyle name="20% - uthevingsfarge 2 3 3 3_3. Chng in credit spreads" xfId="1323" xr:uid="{00000000-0005-0000-0000-000022050000}"/>
    <cellStyle name="20% - uthevingsfarge 2 3 3 4" xfId="1324" xr:uid="{00000000-0005-0000-0000-000023050000}"/>
    <cellStyle name="20% - uthevingsfarge 2 3 3 4 2" xfId="1325" xr:uid="{00000000-0005-0000-0000-000024050000}"/>
    <cellStyle name="20% - uthevingsfarge 2 3 3 4_3. Chng in credit spreads" xfId="1326" xr:uid="{00000000-0005-0000-0000-000025050000}"/>
    <cellStyle name="20% - uthevingsfarge 2 3 3 5" xfId="1327" xr:uid="{00000000-0005-0000-0000-000026050000}"/>
    <cellStyle name="20% - uthevingsfarge 2 3 3_3. Chng in credit spreads" xfId="1328" xr:uid="{00000000-0005-0000-0000-000027050000}"/>
    <cellStyle name="20% - uthevingsfarge 2 3 4" xfId="1329" xr:uid="{00000000-0005-0000-0000-000028050000}"/>
    <cellStyle name="20% - uthevingsfarge 2 3 4 2" xfId="1330" xr:uid="{00000000-0005-0000-0000-000029050000}"/>
    <cellStyle name="20% - uthevingsfarge 2 3 4 2 2" xfId="1331" xr:uid="{00000000-0005-0000-0000-00002A050000}"/>
    <cellStyle name="20% - uthevingsfarge 2 3 4 2_3. Chng in credit spreads" xfId="1332" xr:uid="{00000000-0005-0000-0000-00002B050000}"/>
    <cellStyle name="20% - uthevingsfarge 2 3 4 3" xfId="1333" xr:uid="{00000000-0005-0000-0000-00002C050000}"/>
    <cellStyle name="20% - uthevingsfarge 2 3 4 3 2" xfId="1334" xr:uid="{00000000-0005-0000-0000-00002D050000}"/>
    <cellStyle name="20% - uthevingsfarge 2 3 4 3_3. Chng in credit spreads" xfId="1335" xr:uid="{00000000-0005-0000-0000-00002E050000}"/>
    <cellStyle name="20% - uthevingsfarge 2 3 4 4" xfId="1336" xr:uid="{00000000-0005-0000-0000-00002F050000}"/>
    <cellStyle name="20% - uthevingsfarge 2 3 4_3. Chng in credit spreads" xfId="1337" xr:uid="{00000000-0005-0000-0000-000030050000}"/>
    <cellStyle name="20% - uthevingsfarge 2 3 5" xfId="1338" xr:uid="{00000000-0005-0000-0000-000031050000}"/>
    <cellStyle name="20% - uthevingsfarge 2 3 5 2" xfId="1339" xr:uid="{00000000-0005-0000-0000-000032050000}"/>
    <cellStyle name="20% - uthevingsfarge 2 3 5_3. Chng in credit spreads" xfId="1340" xr:uid="{00000000-0005-0000-0000-000033050000}"/>
    <cellStyle name="20% - uthevingsfarge 2 3 6" xfId="1341" xr:uid="{00000000-0005-0000-0000-000034050000}"/>
    <cellStyle name="20% - uthevingsfarge 2 3 6 2" xfId="1342" xr:uid="{00000000-0005-0000-0000-000035050000}"/>
    <cellStyle name="20% - uthevingsfarge 2 3 6_3. Chng in credit spreads" xfId="1343" xr:uid="{00000000-0005-0000-0000-000036050000}"/>
    <cellStyle name="20% - uthevingsfarge 2 3 7" xfId="1344" xr:uid="{00000000-0005-0000-0000-000037050000}"/>
    <cellStyle name="20% - uthevingsfarge 2 3 7 2" xfId="1345" xr:uid="{00000000-0005-0000-0000-000038050000}"/>
    <cellStyle name="20% - uthevingsfarge 2 3 7_3. Chng in credit spreads" xfId="1346" xr:uid="{00000000-0005-0000-0000-000039050000}"/>
    <cellStyle name="20% - uthevingsfarge 2 4" xfId="1347" xr:uid="{00000000-0005-0000-0000-00003A050000}"/>
    <cellStyle name="20% - uthevingsfarge 2 4 2" xfId="1348" xr:uid="{00000000-0005-0000-0000-00003B050000}"/>
    <cellStyle name="20% - uthevingsfarge 2 4 2 2" xfId="1349" xr:uid="{00000000-0005-0000-0000-00003C050000}"/>
    <cellStyle name="20% - uthevingsfarge 2 4 2 2 2" xfId="1350" xr:uid="{00000000-0005-0000-0000-00003D050000}"/>
    <cellStyle name="20% - uthevingsfarge 2 4 2 2_3. Chng in credit spreads" xfId="1351" xr:uid="{00000000-0005-0000-0000-00003E050000}"/>
    <cellStyle name="20% - uthevingsfarge 2 4 2 3" xfId="1352" xr:uid="{00000000-0005-0000-0000-00003F050000}"/>
    <cellStyle name="20% - uthevingsfarge 2 4 2 3 2" xfId="1353" xr:uid="{00000000-0005-0000-0000-000040050000}"/>
    <cellStyle name="20% - uthevingsfarge 2 4 2 3_3. Chng in credit spreads" xfId="1354" xr:uid="{00000000-0005-0000-0000-000041050000}"/>
    <cellStyle name="20% - uthevingsfarge 2 4 2 4" xfId="1355" xr:uid="{00000000-0005-0000-0000-000042050000}"/>
    <cellStyle name="20% - uthevingsfarge 2 4 2_3. Chng in credit spreads" xfId="1356" xr:uid="{00000000-0005-0000-0000-000043050000}"/>
    <cellStyle name="20% - uthevingsfarge 2 4 3" xfId="1357" xr:uid="{00000000-0005-0000-0000-000044050000}"/>
    <cellStyle name="20% - uthevingsfarge 2 4 3 2" xfId="1358" xr:uid="{00000000-0005-0000-0000-000045050000}"/>
    <cellStyle name="20% - uthevingsfarge 2 4 3_3. Chng in credit spreads" xfId="1359" xr:uid="{00000000-0005-0000-0000-000046050000}"/>
    <cellStyle name="20% - uthevingsfarge 2 4 4" xfId="1360" xr:uid="{00000000-0005-0000-0000-000047050000}"/>
    <cellStyle name="20% - uthevingsfarge 2 4 4 2" xfId="1361" xr:uid="{00000000-0005-0000-0000-000048050000}"/>
    <cellStyle name="20% - uthevingsfarge 2 4 4_3. Chng in credit spreads" xfId="1362" xr:uid="{00000000-0005-0000-0000-000049050000}"/>
    <cellStyle name="20% - uthevingsfarge 2 4 5" xfId="1363" xr:uid="{00000000-0005-0000-0000-00004A050000}"/>
    <cellStyle name="20% - uthevingsfarge 2 4_3. Chng in credit spreads" xfId="1364" xr:uid="{00000000-0005-0000-0000-00004B050000}"/>
    <cellStyle name="20% - uthevingsfarge 2 5" xfId="1365" xr:uid="{00000000-0005-0000-0000-00004C050000}"/>
    <cellStyle name="20% - uthevingsfarge 2 5 2" xfId="1366" xr:uid="{00000000-0005-0000-0000-00004D050000}"/>
    <cellStyle name="20% - uthevingsfarge 2 5 2 2" xfId="1367" xr:uid="{00000000-0005-0000-0000-00004E050000}"/>
    <cellStyle name="20% - uthevingsfarge 2 5 2 2 2" xfId="1368" xr:uid="{00000000-0005-0000-0000-00004F050000}"/>
    <cellStyle name="20% - uthevingsfarge 2 5 2 2_3. Chng in credit spreads" xfId="1369" xr:uid="{00000000-0005-0000-0000-000050050000}"/>
    <cellStyle name="20% - uthevingsfarge 2 5 2 3" xfId="1370" xr:uid="{00000000-0005-0000-0000-000051050000}"/>
    <cellStyle name="20% - uthevingsfarge 2 5 2 3 2" xfId="1371" xr:uid="{00000000-0005-0000-0000-000052050000}"/>
    <cellStyle name="20% - uthevingsfarge 2 5 2 3_3. Chng in credit spreads" xfId="1372" xr:uid="{00000000-0005-0000-0000-000053050000}"/>
    <cellStyle name="20% - uthevingsfarge 2 5 2 4" xfId="1373" xr:uid="{00000000-0005-0000-0000-000054050000}"/>
    <cellStyle name="20% - uthevingsfarge 2 5 2_3. Chng in credit spreads" xfId="1374" xr:uid="{00000000-0005-0000-0000-000055050000}"/>
    <cellStyle name="20% - uthevingsfarge 2 5 3" xfId="1375" xr:uid="{00000000-0005-0000-0000-000056050000}"/>
    <cellStyle name="20% - uthevingsfarge 2 5 3 2" xfId="1376" xr:uid="{00000000-0005-0000-0000-000057050000}"/>
    <cellStyle name="20% - uthevingsfarge 2 5 3_3. Chng in credit spreads" xfId="1377" xr:uid="{00000000-0005-0000-0000-000058050000}"/>
    <cellStyle name="20% - uthevingsfarge 2 5 4" xfId="1378" xr:uid="{00000000-0005-0000-0000-000059050000}"/>
    <cellStyle name="20% - uthevingsfarge 2 5 4 2" xfId="1379" xr:uid="{00000000-0005-0000-0000-00005A050000}"/>
    <cellStyle name="20% - uthevingsfarge 2 5 4_3. Chng in credit spreads" xfId="1380" xr:uid="{00000000-0005-0000-0000-00005B050000}"/>
    <cellStyle name="20% - uthevingsfarge 2 5 5" xfId="1381" xr:uid="{00000000-0005-0000-0000-00005C050000}"/>
    <cellStyle name="20% - uthevingsfarge 2 5_3. Chng in credit spreads" xfId="1382" xr:uid="{00000000-0005-0000-0000-00005D050000}"/>
    <cellStyle name="20% - uthevingsfarge 2 6" xfId="1383" xr:uid="{00000000-0005-0000-0000-00005E050000}"/>
    <cellStyle name="20% - uthevingsfarge 2 6 2" xfId="1384" xr:uid="{00000000-0005-0000-0000-00005F050000}"/>
    <cellStyle name="20% - uthevingsfarge 2 6 2 2" xfId="1385" xr:uid="{00000000-0005-0000-0000-000060050000}"/>
    <cellStyle name="20% - uthevingsfarge 2 6 2_3. Chng in credit spreads" xfId="1386" xr:uid="{00000000-0005-0000-0000-000061050000}"/>
    <cellStyle name="20% - uthevingsfarge 2 6 3" xfId="1387" xr:uid="{00000000-0005-0000-0000-000062050000}"/>
    <cellStyle name="20% - uthevingsfarge 2 6 3 2" xfId="1388" xr:uid="{00000000-0005-0000-0000-000063050000}"/>
    <cellStyle name="20% - uthevingsfarge 2 6 3_3. Chng in credit spreads" xfId="1389" xr:uid="{00000000-0005-0000-0000-000064050000}"/>
    <cellStyle name="20% - uthevingsfarge 2 6 4" xfId="1390" xr:uid="{00000000-0005-0000-0000-000065050000}"/>
    <cellStyle name="20% - uthevingsfarge 2 6_3. Chng in credit spreads" xfId="1391" xr:uid="{00000000-0005-0000-0000-000066050000}"/>
    <cellStyle name="20% - uthevingsfarge 2 7" xfId="1392" xr:uid="{00000000-0005-0000-0000-000067050000}"/>
    <cellStyle name="20% - uthevingsfarge 2 7 2" xfId="1393" xr:uid="{00000000-0005-0000-0000-000068050000}"/>
    <cellStyle name="20% - uthevingsfarge 2 7_3. Chng in credit spreads" xfId="1394" xr:uid="{00000000-0005-0000-0000-000069050000}"/>
    <cellStyle name="20% - uthevingsfarge 2 8" xfId="1395" xr:uid="{00000000-0005-0000-0000-00006A050000}"/>
    <cellStyle name="20% - uthevingsfarge 2 8 2" xfId="1396" xr:uid="{00000000-0005-0000-0000-00006B050000}"/>
    <cellStyle name="20% - uthevingsfarge 2 8_3. Chng in credit spreads" xfId="1397" xr:uid="{00000000-0005-0000-0000-00006C050000}"/>
    <cellStyle name="20% - uthevingsfarge 2_7. Other MTM adjustments" xfId="1398" xr:uid="{00000000-0005-0000-0000-00006D050000}"/>
    <cellStyle name="20% - uthevingsfarge 3" xfId="1399" xr:uid="{00000000-0005-0000-0000-00006E050000}"/>
    <cellStyle name="20% - uthevingsfarge 3 2" xfId="1400" xr:uid="{00000000-0005-0000-0000-00006F050000}"/>
    <cellStyle name="20% - uthevingsfarge 3 2 2" xfId="1401" xr:uid="{00000000-0005-0000-0000-000070050000}"/>
    <cellStyle name="20% - uthevingsfarge 3 2 2 2" xfId="1402" xr:uid="{00000000-0005-0000-0000-000071050000}"/>
    <cellStyle name="20% - uthevingsfarge 3 2 2 2 2" xfId="1403" xr:uid="{00000000-0005-0000-0000-000072050000}"/>
    <cellStyle name="20% - uthevingsfarge 3 2 2 2 2 2" xfId="1404" xr:uid="{00000000-0005-0000-0000-000073050000}"/>
    <cellStyle name="20% - uthevingsfarge 3 2 2 2 2 2 2" xfId="1405" xr:uid="{00000000-0005-0000-0000-000074050000}"/>
    <cellStyle name="20% - uthevingsfarge 3 2 2 2 2 2_3. Chng in credit spreads" xfId="1406" xr:uid="{00000000-0005-0000-0000-000075050000}"/>
    <cellStyle name="20% - uthevingsfarge 3 2 2 2 2 3" xfId="1407" xr:uid="{00000000-0005-0000-0000-000076050000}"/>
    <cellStyle name="20% - uthevingsfarge 3 2 2 2 2_3. Chng in credit spreads" xfId="1408" xr:uid="{00000000-0005-0000-0000-000077050000}"/>
    <cellStyle name="20% - uthevingsfarge 3 2 2 2 3" xfId="1409" xr:uid="{00000000-0005-0000-0000-000078050000}"/>
    <cellStyle name="20% - uthevingsfarge 3 2 2 2 3 2" xfId="1410" xr:uid="{00000000-0005-0000-0000-000079050000}"/>
    <cellStyle name="20% - uthevingsfarge 3 2 2 2 3 2 2" xfId="1411" xr:uid="{00000000-0005-0000-0000-00007A050000}"/>
    <cellStyle name="20% - uthevingsfarge 3 2 2 2 3 2_3. Chng in credit spreads" xfId="1412" xr:uid="{00000000-0005-0000-0000-00007B050000}"/>
    <cellStyle name="20% - uthevingsfarge 3 2 2 2 3 3" xfId="1413" xr:uid="{00000000-0005-0000-0000-00007C050000}"/>
    <cellStyle name="20% - uthevingsfarge 3 2 2 2 3_3. Chng in credit spreads" xfId="1414" xr:uid="{00000000-0005-0000-0000-00007D050000}"/>
    <cellStyle name="20% - uthevingsfarge 3 2 2 2 4" xfId="1415" xr:uid="{00000000-0005-0000-0000-00007E050000}"/>
    <cellStyle name="20% - uthevingsfarge 3 2 2 2 4 2" xfId="1416" xr:uid="{00000000-0005-0000-0000-00007F050000}"/>
    <cellStyle name="20% - uthevingsfarge 3 2 2 2 4_3. Chng in credit spreads" xfId="1417" xr:uid="{00000000-0005-0000-0000-000080050000}"/>
    <cellStyle name="20% - uthevingsfarge 3 2 2 2 5" xfId="1418" xr:uid="{00000000-0005-0000-0000-000081050000}"/>
    <cellStyle name="20% - uthevingsfarge 3 2 2 2 5 2" xfId="1419" xr:uid="{00000000-0005-0000-0000-000082050000}"/>
    <cellStyle name="20% - uthevingsfarge 3 2 2 2 5_3. Chng in credit spreads" xfId="1420" xr:uid="{00000000-0005-0000-0000-000083050000}"/>
    <cellStyle name="20% - uthevingsfarge 3 2 2 2 6" xfId="1421" xr:uid="{00000000-0005-0000-0000-000084050000}"/>
    <cellStyle name="20% - uthevingsfarge 3 2 2 2_3. Chng in credit spreads" xfId="1422" xr:uid="{00000000-0005-0000-0000-000085050000}"/>
    <cellStyle name="20% - uthevingsfarge 3 2 2 3" xfId="1423" xr:uid="{00000000-0005-0000-0000-000086050000}"/>
    <cellStyle name="20% - uthevingsfarge 3 2 2 3 2" xfId="1424" xr:uid="{00000000-0005-0000-0000-000087050000}"/>
    <cellStyle name="20% - uthevingsfarge 3 2 2 3 2 2" xfId="1425" xr:uid="{00000000-0005-0000-0000-000088050000}"/>
    <cellStyle name="20% - uthevingsfarge 3 2 2 3 2_3. Chng in credit spreads" xfId="1426" xr:uid="{00000000-0005-0000-0000-000089050000}"/>
    <cellStyle name="20% - uthevingsfarge 3 2 2 3 3" xfId="1427" xr:uid="{00000000-0005-0000-0000-00008A050000}"/>
    <cellStyle name="20% - uthevingsfarge 3 2 2 3_3. Chng in credit spreads" xfId="1428" xr:uid="{00000000-0005-0000-0000-00008B050000}"/>
    <cellStyle name="20% - uthevingsfarge 3 2 2 4" xfId="1429" xr:uid="{00000000-0005-0000-0000-00008C050000}"/>
    <cellStyle name="20% - uthevingsfarge 3 2 2 4 2" xfId="1430" xr:uid="{00000000-0005-0000-0000-00008D050000}"/>
    <cellStyle name="20% - uthevingsfarge 3 2 2 4 2 2" xfId="1431" xr:uid="{00000000-0005-0000-0000-00008E050000}"/>
    <cellStyle name="20% - uthevingsfarge 3 2 2 4 2_3. Chng in credit spreads" xfId="1432" xr:uid="{00000000-0005-0000-0000-00008F050000}"/>
    <cellStyle name="20% - uthevingsfarge 3 2 2 4 3" xfId="1433" xr:uid="{00000000-0005-0000-0000-000090050000}"/>
    <cellStyle name="20% - uthevingsfarge 3 2 2 4_3. Chng in credit spreads" xfId="1434" xr:uid="{00000000-0005-0000-0000-000091050000}"/>
    <cellStyle name="20% - uthevingsfarge 3 2 2 5" xfId="1435" xr:uid="{00000000-0005-0000-0000-000092050000}"/>
    <cellStyle name="20% - uthevingsfarge 3 2 2 5 2" xfId="1436" xr:uid="{00000000-0005-0000-0000-000093050000}"/>
    <cellStyle name="20% - uthevingsfarge 3 2 2 5 2 2" xfId="1437" xr:uid="{00000000-0005-0000-0000-000094050000}"/>
    <cellStyle name="20% - uthevingsfarge 3 2 2 5 2_3. Chng in credit spreads" xfId="1438" xr:uid="{00000000-0005-0000-0000-000095050000}"/>
    <cellStyle name="20% - uthevingsfarge 3 2 2 5 3" xfId="1439" xr:uid="{00000000-0005-0000-0000-000096050000}"/>
    <cellStyle name="20% - uthevingsfarge 3 2 2 5_3. Chng in credit spreads" xfId="1440" xr:uid="{00000000-0005-0000-0000-000097050000}"/>
    <cellStyle name="20% - uthevingsfarge 3 2 2 6" xfId="1441" xr:uid="{00000000-0005-0000-0000-000098050000}"/>
    <cellStyle name="20% - uthevingsfarge 3 2 2 6 2" xfId="1442" xr:uid="{00000000-0005-0000-0000-000099050000}"/>
    <cellStyle name="20% - uthevingsfarge 3 2 2 6_3. Chng in credit spreads" xfId="1443" xr:uid="{00000000-0005-0000-0000-00009A050000}"/>
    <cellStyle name="20% - uthevingsfarge 3 2 2 7" xfId="1444" xr:uid="{00000000-0005-0000-0000-00009B050000}"/>
    <cellStyle name="20% - uthevingsfarge 3 2 2_3. Chng in credit spreads" xfId="1445" xr:uid="{00000000-0005-0000-0000-00009C050000}"/>
    <cellStyle name="20% - uthevingsfarge 3 2 3" xfId="1446" xr:uid="{00000000-0005-0000-0000-00009D050000}"/>
    <cellStyle name="20% - uthevingsfarge 3 2 3 2" xfId="1447" xr:uid="{00000000-0005-0000-0000-00009E050000}"/>
    <cellStyle name="20% - uthevingsfarge 3 2 3 2 2" xfId="1448" xr:uid="{00000000-0005-0000-0000-00009F050000}"/>
    <cellStyle name="20% - uthevingsfarge 3 2 3 2 2 2" xfId="1449" xr:uid="{00000000-0005-0000-0000-0000A0050000}"/>
    <cellStyle name="20% - uthevingsfarge 3 2 3 2 2_3. Chng in credit spreads" xfId="1450" xr:uid="{00000000-0005-0000-0000-0000A1050000}"/>
    <cellStyle name="20% - uthevingsfarge 3 2 3 2 3" xfId="1451" xr:uid="{00000000-0005-0000-0000-0000A2050000}"/>
    <cellStyle name="20% - uthevingsfarge 3 2 3 2 3 2" xfId="1452" xr:uid="{00000000-0005-0000-0000-0000A3050000}"/>
    <cellStyle name="20% - uthevingsfarge 3 2 3 2 3_3. Chng in credit spreads" xfId="1453" xr:uid="{00000000-0005-0000-0000-0000A4050000}"/>
    <cellStyle name="20% - uthevingsfarge 3 2 3 2 4" xfId="1454" xr:uid="{00000000-0005-0000-0000-0000A5050000}"/>
    <cellStyle name="20% - uthevingsfarge 3 2 3 2 4 2" xfId="1455" xr:uid="{00000000-0005-0000-0000-0000A6050000}"/>
    <cellStyle name="20% - uthevingsfarge 3 2 3 2 4_3. Chng in credit spreads" xfId="1456" xr:uid="{00000000-0005-0000-0000-0000A7050000}"/>
    <cellStyle name="20% - uthevingsfarge 3 2 3 2 5" xfId="1457" xr:uid="{00000000-0005-0000-0000-0000A8050000}"/>
    <cellStyle name="20% - uthevingsfarge 3 2 3 2_3. Chng in credit spreads" xfId="1458" xr:uid="{00000000-0005-0000-0000-0000A9050000}"/>
    <cellStyle name="20% - uthevingsfarge 3 2 3 3" xfId="1459" xr:uid="{00000000-0005-0000-0000-0000AA050000}"/>
    <cellStyle name="20% - uthevingsfarge 3 2 3 3 2" xfId="1460" xr:uid="{00000000-0005-0000-0000-0000AB050000}"/>
    <cellStyle name="20% - uthevingsfarge 3 2 3 3 2 2" xfId="1461" xr:uid="{00000000-0005-0000-0000-0000AC050000}"/>
    <cellStyle name="20% - uthevingsfarge 3 2 3 3 2_3. Chng in credit spreads" xfId="1462" xr:uid="{00000000-0005-0000-0000-0000AD050000}"/>
    <cellStyle name="20% - uthevingsfarge 3 2 3 3 3" xfId="1463" xr:uid="{00000000-0005-0000-0000-0000AE050000}"/>
    <cellStyle name="20% - uthevingsfarge 3 2 3 3_3. Chng in credit spreads" xfId="1464" xr:uid="{00000000-0005-0000-0000-0000AF050000}"/>
    <cellStyle name="20% - uthevingsfarge 3 2 3 4" xfId="1465" xr:uid="{00000000-0005-0000-0000-0000B0050000}"/>
    <cellStyle name="20% - uthevingsfarge 3 2 3 4 2" xfId="1466" xr:uid="{00000000-0005-0000-0000-0000B1050000}"/>
    <cellStyle name="20% - uthevingsfarge 3 2 3 4_3. Chng in credit spreads" xfId="1467" xr:uid="{00000000-0005-0000-0000-0000B2050000}"/>
    <cellStyle name="20% - uthevingsfarge 3 2 3 5" xfId="1468" xr:uid="{00000000-0005-0000-0000-0000B3050000}"/>
    <cellStyle name="20% - uthevingsfarge 3 2 3 5 2" xfId="1469" xr:uid="{00000000-0005-0000-0000-0000B4050000}"/>
    <cellStyle name="20% - uthevingsfarge 3 2 3 5_3. Chng in credit spreads" xfId="1470" xr:uid="{00000000-0005-0000-0000-0000B5050000}"/>
    <cellStyle name="20% - uthevingsfarge 3 2 3 6" xfId="1471" xr:uid="{00000000-0005-0000-0000-0000B6050000}"/>
    <cellStyle name="20% - uthevingsfarge 3 2 3 6 2" xfId="1472" xr:uid="{00000000-0005-0000-0000-0000B7050000}"/>
    <cellStyle name="20% - uthevingsfarge 3 2 3 6_3. Chng in credit spreads" xfId="1473" xr:uid="{00000000-0005-0000-0000-0000B8050000}"/>
    <cellStyle name="20% - uthevingsfarge 3 2 3 7" xfId="1474" xr:uid="{00000000-0005-0000-0000-0000B9050000}"/>
    <cellStyle name="20% - uthevingsfarge 3 2 3_3. Chng in credit spreads" xfId="1475" xr:uid="{00000000-0005-0000-0000-0000BA050000}"/>
    <cellStyle name="20% - uthevingsfarge 3 2 4" xfId="1476" xr:uid="{00000000-0005-0000-0000-0000BB050000}"/>
    <cellStyle name="20% - uthevingsfarge 3 2 4 2" xfId="1477" xr:uid="{00000000-0005-0000-0000-0000BC050000}"/>
    <cellStyle name="20% - uthevingsfarge 3 2 4 2 2" xfId="1478" xr:uid="{00000000-0005-0000-0000-0000BD050000}"/>
    <cellStyle name="20% - uthevingsfarge 3 2 4 2_3. Chng in credit spreads" xfId="1479" xr:uid="{00000000-0005-0000-0000-0000BE050000}"/>
    <cellStyle name="20% - uthevingsfarge 3 2 4 3" xfId="1480" xr:uid="{00000000-0005-0000-0000-0000BF050000}"/>
    <cellStyle name="20% - uthevingsfarge 3 2 4 3 2" xfId="1481" xr:uid="{00000000-0005-0000-0000-0000C0050000}"/>
    <cellStyle name="20% - uthevingsfarge 3 2 4 3_3. Chng in credit spreads" xfId="1482" xr:uid="{00000000-0005-0000-0000-0000C1050000}"/>
    <cellStyle name="20% - uthevingsfarge 3 2 4 4" xfId="1483" xr:uid="{00000000-0005-0000-0000-0000C2050000}"/>
    <cellStyle name="20% - uthevingsfarge 3 2 4 4 2" xfId="1484" xr:uid="{00000000-0005-0000-0000-0000C3050000}"/>
    <cellStyle name="20% - uthevingsfarge 3 2 4 4_3. Chng in credit spreads" xfId="1485" xr:uid="{00000000-0005-0000-0000-0000C4050000}"/>
    <cellStyle name="20% - uthevingsfarge 3 2 4 5" xfId="1486" xr:uid="{00000000-0005-0000-0000-0000C5050000}"/>
    <cellStyle name="20% - uthevingsfarge 3 2 4_3. Chng in credit spreads" xfId="1487" xr:uid="{00000000-0005-0000-0000-0000C6050000}"/>
    <cellStyle name="20% - uthevingsfarge 3 2 5" xfId="1488" xr:uid="{00000000-0005-0000-0000-0000C7050000}"/>
    <cellStyle name="20% - uthevingsfarge 3 2 5 2" xfId="1489" xr:uid="{00000000-0005-0000-0000-0000C8050000}"/>
    <cellStyle name="20% - uthevingsfarge 3 2 5 2 2" xfId="1490" xr:uid="{00000000-0005-0000-0000-0000C9050000}"/>
    <cellStyle name="20% - uthevingsfarge 3 2 5 2_3. Chng in credit spreads" xfId="1491" xr:uid="{00000000-0005-0000-0000-0000CA050000}"/>
    <cellStyle name="20% - uthevingsfarge 3 2 5 3" xfId="1492" xr:uid="{00000000-0005-0000-0000-0000CB050000}"/>
    <cellStyle name="20% - uthevingsfarge 3 2 5_3. Chng in credit spreads" xfId="1493" xr:uid="{00000000-0005-0000-0000-0000CC050000}"/>
    <cellStyle name="20% - uthevingsfarge 3 2 6" xfId="1494" xr:uid="{00000000-0005-0000-0000-0000CD050000}"/>
    <cellStyle name="20% - uthevingsfarge 3 2 6 2" xfId="1495" xr:uid="{00000000-0005-0000-0000-0000CE050000}"/>
    <cellStyle name="20% - uthevingsfarge 3 2 6 2 2" xfId="1496" xr:uid="{00000000-0005-0000-0000-0000CF050000}"/>
    <cellStyle name="20% - uthevingsfarge 3 2 6 2_3. Chng in credit spreads" xfId="1497" xr:uid="{00000000-0005-0000-0000-0000D0050000}"/>
    <cellStyle name="20% - uthevingsfarge 3 2 6 3" xfId="1498" xr:uid="{00000000-0005-0000-0000-0000D1050000}"/>
    <cellStyle name="20% - uthevingsfarge 3 2 6_3. Chng in credit spreads" xfId="1499" xr:uid="{00000000-0005-0000-0000-0000D2050000}"/>
    <cellStyle name="20% - uthevingsfarge 3 2 7" xfId="1500" xr:uid="{00000000-0005-0000-0000-0000D3050000}"/>
    <cellStyle name="20% - uthevingsfarge 3 2 7 2" xfId="1501" xr:uid="{00000000-0005-0000-0000-0000D4050000}"/>
    <cellStyle name="20% - uthevingsfarge 3 2 7_3. Chng in credit spreads" xfId="1502" xr:uid="{00000000-0005-0000-0000-0000D5050000}"/>
    <cellStyle name="20% - uthevingsfarge 3 2 8" xfId="1503" xr:uid="{00000000-0005-0000-0000-0000D6050000}"/>
    <cellStyle name="20% - uthevingsfarge 3 2 8 2" xfId="1504" xr:uid="{00000000-0005-0000-0000-0000D7050000}"/>
    <cellStyle name="20% - uthevingsfarge 3 2 8_3. Chng in credit spreads" xfId="1505" xr:uid="{00000000-0005-0000-0000-0000D8050000}"/>
    <cellStyle name="20% - uthevingsfarge 3 2_Other MTM adjustments" xfId="1506" xr:uid="{00000000-0005-0000-0000-0000D9050000}"/>
    <cellStyle name="20% - uthevingsfarge 3 3" xfId="1507" xr:uid="{00000000-0005-0000-0000-0000DA050000}"/>
    <cellStyle name="20% - uthevingsfarge 3 3 2" xfId="1508" xr:uid="{00000000-0005-0000-0000-0000DB050000}"/>
    <cellStyle name="20% - uthevingsfarge 3 3 2 2" xfId="1509" xr:uid="{00000000-0005-0000-0000-0000DC050000}"/>
    <cellStyle name="20% - uthevingsfarge 3 3 2 2 2" xfId="1510" xr:uid="{00000000-0005-0000-0000-0000DD050000}"/>
    <cellStyle name="20% - uthevingsfarge 3 3 2 2 2 2" xfId="1511" xr:uid="{00000000-0005-0000-0000-0000DE050000}"/>
    <cellStyle name="20% - uthevingsfarge 3 3 2 2 2_3. Chng in credit spreads" xfId="1512" xr:uid="{00000000-0005-0000-0000-0000DF050000}"/>
    <cellStyle name="20% - uthevingsfarge 3 3 2 2 3" xfId="1513" xr:uid="{00000000-0005-0000-0000-0000E0050000}"/>
    <cellStyle name="20% - uthevingsfarge 3 3 2 2 3 2" xfId="1514" xr:uid="{00000000-0005-0000-0000-0000E1050000}"/>
    <cellStyle name="20% - uthevingsfarge 3 3 2 2 3_3. Chng in credit spreads" xfId="1515" xr:uid="{00000000-0005-0000-0000-0000E2050000}"/>
    <cellStyle name="20% - uthevingsfarge 3 3 2 2 4" xfId="1516" xr:uid="{00000000-0005-0000-0000-0000E3050000}"/>
    <cellStyle name="20% - uthevingsfarge 3 3 2 2_3. Chng in credit spreads" xfId="1517" xr:uid="{00000000-0005-0000-0000-0000E4050000}"/>
    <cellStyle name="20% - uthevingsfarge 3 3 2 3" xfId="1518" xr:uid="{00000000-0005-0000-0000-0000E5050000}"/>
    <cellStyle name="20% - uthevingsfarge 3 3 2 3 2" xfId="1519" xr:uid="{00000000-0005-0000-0000-0000E6050000}"/>
    <cellStyle name="20% - uthevingsfarge 3 3 2 3_3. Chng in credit spreads" xfId="1520" xr:uid="{00000000-0005-0000-0000-0000E7050000}"/>
    <cellStyle name="20% - uthevingsfarge 3 3 2 4" xfId="1521" xr:uid="{00000000-0005-0000-0000-0000E8050000}"/>
    <cellStyle name="20% - uthevingsfarge 3 3 2 4 2" xfId="1522" xr:uid="{00000000-0005-0000-0000-0000E9050000}"/>
    <cellStyle name="20% - uthevingsfarge 3 3 2 4_3. Chng in credit spreads" xfId="1523" xr:uid="{00000000-0005-0000-0000-0000EA050000}"/>
    <cellStyle name="20% - uthevingsfarge 3 3 2 5" xfId="1524" xr:uid="{00000000-0005-0000-0000-0000EB050000}"/>
    <cellStyle name="20% - uthevingsfarge 3 3 2_3. Chng in credit spreads" xfId="1525" xr:uid="{00000000-0005-0000-0000-0000EC050000}"/>
    <cellStyle name="20% - uthevingsfarge 3 3 3" xfId="1526" xr:uid="{00000000-0005-0000-0000-0000ED050000}"/>
    <cellStyle name="20% - uthevingsfarge 3 3 3 2" xfId="1527" xr:uid="{00000000-0005-0000-0000-0000EE050000}"/>
    <cellStyle name="20% - uthevingsfarge 3 3 3 2 2" xfId="1528" xr:uid="{00000000-0005-0000-0000-0000EF050000}"/>
    <cellStyle name="20% - uthevingsfarge 3 3 3 2 2 2" xfId="1529" xr:uid="{00000000-0005-0000-0000-0000F0050000}"/>
    <cellStyle name="20% - uthevingsfarge 3 3 3 2 2_3. Chng in credit spreads" xfId="1530" xr:uid="{00000000-0005-0000-0000-0000F1050000}"/>
    <cellStyle name="20% - uthevingsfarge 3 3 3 2 3" xfId="1531" xr:uid="{00000000-0005-0000-0000-0000F2050000}"/>
    <cellStyle name="20% - uthevingsfarge 3 3 3 2 3 2" xfId="1532" xr:uid="{00000000-0005-0000-0000-0000F3050000}"/>
    <cellStyle name="20% - uthevingsfarge 3 3 3 2 3_3. Chng in credit spreads" xfId="1533" xr:uid="{00000000-0005-0000-0000-0000F4050000}"/>
    <cellStyle name="20% - uthevingsfarge 3 3 3 2 4" xfId="1534" xr:uid="{00000000-0005-0000-0000-0000F5050000}"/>
    <cellStyle name="20% - uthevingsfarge 3 3 3 2_3. Chng in credit spreads" xfId="1535" xr:uid="{00000000-0005-0000-0000-0000F6050000}"/>
    <cellStyle name="20% - uthevingsfarge 3 3 3 3" xfId="1536" xr:uid="{00000000-0005-0000-0000-0000F7050000}"/>
    <cellStyle name="20% - uthevingsfarge 3 3 3 3 2" xfId="1537" xr:uid="{00000000-0005-0000-0000-0000F8050000}"/>
    <cellStyle name="20% - uthevingsfarge 3 3 3 3_3. Chng in credit spreads" xfId="1538" xr:uid="{00000000-0005-0000-0000-0000F9050000}"/>
    <cellStyle name="20% - uthevingsfarge 3 3 3 4" xfId="1539" xr:uid="{00000000-0005-0000-0000-0000FA050000}"/>
    <cellStyle name="20% - uthevingsfarge 3 3 3 4 2" xfId="1540" xr:uid="{00000000-0005-0000-0000-0000FB050000}"/>
    <cellStyle name="20% - uthevingsfarge 3 3 3 4_3. Chng in credit spreads" xfId="1541" xr:uid="{00000000-0005-0000-0000-0000FC050000}"/>
    <cellStyle name="20% - uthevingsfarge 3 3 3 5" xfId="1542" xr:uid="{00000000-0005-0000-0000-0000FD050000}"/>
    <cellStyle name="20% - uthevingsfarge 3 3 3_3. Chng in credit spreads" xfId="1543" xr:uid="{00000000-0005-0000-0000-0000FE050000}"/>
    <cellStyle name="20% - uthevingsfarge 3 3 4" xfId="1544" xr:uid="{00000000-0005-0000-0000-0000FF050000}"/>
    <cellStyle name="20% - uthevingsfarge 3 3 4 2" xfId="1545" xr:uid="{00000000-0005-0000-0000-000000060000}"/>
    <cellStyle name="20% - uthevingsfarge 3 3 4 2 2" xfId="1546" xr:uid="{00000000-0005-0000-0000-000001060000}"/>
    <cellStyle name="20% - uthevingsfarge 3 3 4 2_3. Chng in credit spreads" xfId="1547" xr:uid="{00000000-0005-0000-0000-000002060000}"/>
    <cellStyle name="20% - uthevingsfarge 3 3 4 3" xfId="1548" xr:uid="{00000000-0005-0000-0000-000003060000}"/>
    <cellStyle name="20% - uthevingsfarge 3 3 4 3 2" xfId="1549" xr:uid="{00000000-0005-0000-0000-000004060000}"/>
    <cellStyle name="20% - uthevingsfarge 3 3 4 3_3. Chng in credit spreads" xfId="1550" xr:uid="{00000000-0005-0000-0000-000005060000}"/>
    <cellStyle name="20% - uthevingsfarge 3 3 4 4" xfId="1551" xr:uid="{00000000-0005-0000-0000-000006060000}"/>
    <cellStyle name="20% - uthevingsfarge 3 3 4_3. Chng in credit spreads" xfId="1552" xr:uid="{00000000-0005-0000-0000-000007060000}"/>
    <cellStyle name="20% - uthevingsfarge 3 3 5" xfId="1553" xr:uid="{00000000-0005-0000-0000-000008060000}"/>
    <cellStyle name="20% - uthevingsfarge 3 3 5 2" xfId="1554" xr:uid="{00000000-0005-0000-0000-000009060000}"/>
    <cellStyle name="20% - uthevingsfarge 3 3 5_3. Chng in credit spreads" xfId="1555" xr:uid="{00000000-0005-0000-0000-00000A060000}"/>
    <cellStyle name="20% - uthevingsfarge 3 3 6" xfId="1556" xr:uid="{00000000-0005-0000-0000-00000B060000}"/>
    <cellStyle name="20% - uthevingsfarge 3 3 6 2" xfId="1557" xr:uid="{00000000-0005-0000-0000-00000C060000}"/>
    <cellStyle name="20% - uthevingsfarge 3 3 6_3. Chng in credit spreads" xfId="1558" xr:uid="{00000000-0005-0000-0000-00000D060000}"/>
    <cellStyle name="20% - uthevingsfarge 3 3 7" xfId="1559" xr:uid="{00000000-0005-0000-0000-00000E060000}"/>
    <cellStyle name="20% - uthevingsfarge 3 3 7 2" xfId="1560" xr:uid="{00000000-0005-0000-0000-00000F060000}"/>
    <cellStyle name="20% - uthevingsfarge 3 3 7_3. Chng in credit spreads" xfId="1561" xr:uid="{00000000-0005-0000-0000-000010060000}"/>
    <cellStyle name="20% - uthevingsfarge 3 4" xfId="1562" xr:uid="{00000000-0005-0000-0000-000011060000}"/>
    <cellStyle name="20% - uthevingsfarge 3 4 2" xfId="1563" xr:uid="{00000000-0005-0000-0000-000012060000}"/>
    <cellStyle name="20% - uthevingsfarge 3 4 2 2" xfId="1564" xr:uid="{00000000-0005-0000-0000-000013060000}"/>
    <cellStyle name="20% - uthevingsfarge 3 4 2 2 2" xfId="1565" xr:uid="{00000000-0005-0000-0000-000014060000}"/>
    <cellStyle name="20% - uthevingsfarge 3 4 2 2_3. Chng in credit spreads" xfId="1566" xr:uid="{00000000-0005-0000-0000-000015060000}"/>
    <cellStyle name="20% - uthevingsfarge 3 4 2 3" xfId="1567" xr:uid="{00000000-0005-0000-0000-000016060000}"/>
    <cellStyle name="20% - uthevingsfarge 3 4 2 3 2" xfId="1568" xr:uid="{00000000-0005-0000-0000-000017060000}"/>
    <cellStyle name="20% - uthevingsfarge 3 4 2 3_3. Chng in credit spreads" xfId="1569" xr:uid="{00000000-0005-0000-0000-000018060000}"/>
    <cellStyle name="20% - uthevingsfarge 3 4 2 4" xfId="1570" xr:uid="{00000000-0005-0000-0000-000019060000}"/>
    <cellStyle name="20% - uthevingsfarge 3 4 2_3. Chng in credit spreads" xfId="1571" xr:uid="{00000000-0005-0000-0000-00001A060000}"/>
    <cellStyle name="20% - uthevingsfarge 3 4 3" xfId="1572" xr:uid="{00000000-0005-0000-0000-00001B060000}"/>
    <cellStyle name="20% - uthevingsfarge 3 4 3 2" xfId="1573" xr:uid="{00000000-0005-0000-0000-00001C060000}"/>
    <cellStyle name="20% - uthevingsfarge 3 4 3_3. Chng in credit spreads" xfId="1574" xr:uid="{00000000-0005-0000-0000-00001D060000}"/>
    <cellStyle name="20% - uthevingsfarge 3 4 4" xfId="1575" xr:uid="{00000000-0005-0000-0000-00001E060000}"/>
    <cellStyle name="20% - uthevingsfarge 3 4 4 2" xfId="1576" xr:uid="{00000000-0005-0000-0000-00001F060000}"/>
    <cellStyle name="20% - uthevingsfarge 3 4 4_3. Chng in credit spreads" xfId="1577" xr:uid="{00000000-0005-0000-0000-000020060000}"/>
    <cellStyle name="20% - uthevingsfarge 3 4 5" xfId="1578" xr:uid="{00000000-0005-0000-0000-000021060000}"/>
    <cellStyle name="20% - uthevingsfarge 3 4_3. Chng in credit spreads" xfId="1579" xr:uid="{00000000-0005-0000-0000-000022060000}"/>
    <cellStyle name="20% - uthevingsfarge 3 5" xfId="1580" xr:uid="{00000000-0005-0000-0000-000023060000}"/>
    <cellStyle name="20% - uthevingsfarge 3 5 2" xfId="1581" xr:uid="{00000000-0005-0000-0000-000024060000}"/>
    <cellStyle name="20% - uthevingsfarge 3 5 2 2" xfId="1582" xr:uid="{00000000-0005-0000-0000-000025060000}"/>
    <cellStyle name="20% - uthevingsfarge 3 5 2 2 2" xfId="1583" xr:uid="{00000000-0005-0000-0000-000026060000}"/>
    <cellStyle name="20% - uthevingsfarge 3 5 2 2_3. Chng in credit spreads" xfId="1584" xr:uid="{00000000-0005-0000-0000-000027060000}"/>
    <cellStyle name="20% - uthevingsfarge 3 5 2 3" xfId="1585" xr:uid="{00000000-0005-0000-0000-000028060000}"/>
    <cellStyle name="20% - uthevingsfarge 3 5 2 3 2" xfId="1586" xr:uid="{00000000-0005-0000-0000-000029060000}"/>
    <cellStyle name="20% - uthevingsfarge 3 5 2 3_3. Chng in credit spreads" xfId="1587" xr:uid="{00000000-0005-0000-0000-00002A060000}"/>
    <cellStyle name="20% - uthevingsfarge 3 5 2 4" xfId="1588" xr:uid="{00000000-0005-0000-0000-00002B060000}"/>
    <cellStyle name="20% - uthevingsfarge 3 5 2_3. Chng in credit spreads" xfId="1589" xr:uid="{00000000-0005-0000-0000-00002C060000}"/>
    <cellStyle name="20% - uthevingsfarge 3 5 3" xfId="1590" xr:uid="{00000000-0005-0000-0000-00002D060000}"/>
    <cellStyle name="20% - uthevingsfarge 3 5 3 2" xfId="1591" xr:uid="{00000000-0005-0000-0000-00002E060000}"/>
    <cellStyle name="20% - uthevingsfarge 3 5 3_3. Chng in credit spreads" xfId="1592" xr:uid="{00000000-0005-0000-0000-00002F060000}"/>
    <cellStyle name="20% - uthevingsfarge 3 5 4" xfId="1593" xr:uid="{00000000-0005-0000-0000-000030060000}"/>
    <cellStyle name="20% - uthevingsfarge 3 5 4 2" xfId="1594" xr:uid="{00000000-0005-0000-0000-000031060000}"/>
    <cellStyle name="20% - uthevingsfarge 3 5 4_3. Chng in credit spreads" xfId="1595" xr:uid="{00000000-0005-0000-0000-000032060000}"/>
    <cellStyle name="20% - uthevingsfarge 3 5 5" xfId="1596" xr:uid="{00000000-0005-0000-0000-000033060000}"/>
    <cellStyle name="20% - uthevingsfarge 3 5_3. Chng in credit spreads" xfId="1597" xr:uid="{00000000-0005-0000-0000-000034060000}"/>
    <cellStyle name="20% - uthevingsfarge 3 6" xfId="1598" xr:uid="{00000000-0005-0000-0000-000035060000}"/>
    <cellStyle name="20% - uthevingsfarge 3 6 2" xfId="1599" xr:uid="{00000000-0005-0000-0000-000036060000}"/>
    <cellStyle name="20% - uthevingsfarge 3 6 2 2" xfId="1600" xr:uid="{00000000-0005-0000-0000-000037060000}"/>
    <cellStyle name="20% - uthevingsfarge 3 6 2_3. Chng in credit spreads" xfId="1601" xr:uid="{00000000-0005-0000-0000-000038060000}"/>
    <cellStyle name="20% - uthevingsfarge 3 6 3" xfId="1602" xr:uid="{00000000-0005-0000-0000-000039060000}"/>
    <cellStyle name="20% - uthevingsfarge 3 6 3 2" xfId="1603" xr:uid="{00000000-0005-0000-0000-00003A060000}"/>
    <cellStyle name="20% - uthevingsfarge 3 6 3_3. Chng in credit spreads" xfId="1604" xr:uid="{00000000-0005-0000-0000-00003B060000}"/>
    <cellStyle name="20% - uthevingsfarge 3 6 4" xfId="1605" xr:uid="{00000000-0005-0000-0000-00003C060000}"/>
    <cellStyle name="20% - uthevingsfarge 3 6_3. Chng in credit spreads" xfId="1606" xr:uid="{00000000-0005-0000-0000-00003D060000}"/>
    <cellStyle name="20% - uthevingsfarge 3 7" xfId="1607" xr:uid="{00000000-0005-0000-0000-00003E060000}"/>
    <cellStyle name="20% - uthevingsfarge 3 7 2" xfId="1608" xr:uid="{00000000-0005-0000-0000-00003F060000}"/>
    <cellStyle name="20% - uthevingsfarge 3 7_3. Chng in credit spreads" xfId="1609" xr:uid="{00000000-0005-0000-0000-000040060000}"/>
    <cellStyle name="20% - uthevingsfarge 3 8" xfId="1610" xr:uid="{00000000-0005-0000-0000-000041060000}"/>
    <cellStyle name="20% - uthevingsfarge 3 8 2" xfId="1611" xr:uid="{00000000-0005-0000-0000-000042060000}"/>
    <cellStyle name="20% - uthevingsfarge 3 8_3. Chng in credit spreads" xfId="1612" xr:uid="{00000000-0005-0000-0000-000043060000}"/>
    <cellStyle name="20% - uthevingsfarge 3_7. Other MTM adjustments" xfId="1613" xr:uid="{00000000-0005-0000-0000-000044060000}"/>
    <cellStyle name="20% - uthevingsfarge 4" xfId="1614" xr:uid="{00000000-0005-0000-0000-000045060000}"/>
    <cellStyle name="20% - uthevingsfarge 4 2" xfId="1615" xr:uid="{00000000-0005-0000-0000-000046060000}"/>
    <cellStyle name="20% - uthevingsfarge 4 2 2" xfId="1616" xr:uid="{00000000-0005-0000-0000-000047060000}"/>
    <cellStyle name="20% - uthevingsfarge 4 2 2 2" xfId="1617" xr:uid="{00000000-0005-0000-0000-000048060000}"/>
    <cellStyle name="20% - uthevingsfarge 4 2 2 2 2" xfId="1618" xr:uid="{00000000-0005-0000-0000-000049060000}"/>
    <cellStyle name="20% - uthevingsfarge 4 2 2 2 2 2" xfId="1619" xr:uid="{00000000-0005-0000-0000-00004A060000}"/>
    <cellStyle name="20% - uthevingsfarge 4 2 2 2 2 2 2" xfId="1620" xr:uid="{00000000-0005-0000-0000-00004B060000}"/>
    <cellStyle name="20% - uthevingsfarge 4 2 2 2 2 2_3. Chng in credit spreads" xfId="1621" xr:uid="{00000000-0005-0000-0000-00004C060000}"/>
    <cellStyle name="20% - uthevingsfarge 4 2 2 2 2 3" xfId="1622" xr:uid="{00000000-0005-0000-0000-00004D060000}"/>
    <cellStyle name="20% - uthevingsfarge 4 2 2 2 2_3. Chng in credit spreads" xfId="1623" xr:uid="{00000000-0005-0000-0000-00004E060000}"/>
    <cellStyle name="20% - uthevingsfarge 4 2 2 2 3" xfId="1624" xr:uid="{00000000-0005-0000-0000-00004F060000}"/>
    <cellStyle name="20% - uthevingsfarge 4 2 2 2 3 2" xfId="1625" xr:uid="{00000000-0005-0000-0000-000050060000}"/>
    <cellStyle name="20% - uthevingsfarge 4 2 2 2 3 2 2" xfId="1626" xr:uid="{00000000-0005-0000-0000-000051060000}"/>
    <cellStyle name="20% - uthevingsfarge 4 2 2 2 3 2_3. Chng in credit spreads" xfId="1627" xr:uid="{00000000-0005-0000-0000-000052060000}"/>
    <cellStyle name="20% - uthevingsfarge 4 2 2 2 3 3" xfId="1628" xr:uid="{00000000-0005-0000-0000-000053060000}"/>
    <cellStyle name="20% - uthevingsfarge 4 2 2 2 3_3. Chng in credit spreads" xfId="1629" xr:uid="{00000000-0005-0000-0000-000054060000}"/>
    <cellStyle name="20% - uthevingsfarge 4 2 2 2 4" xfId="1630" xr:uid="{00000000-0005-0000-0000-000055060000}"/>
    <cellStyle name="20% - uthevingsfarge 4 2 2 2 4 2" xfId="1631" xr:uid="{00000000-0005-0000-0000-000056060000}"/>
    <cellStyle name="20% - uthevingsfarge 4 2 2 2 4_3. Chng in credit spreads" xfId="1632" xr:uid="{00000000-0005-0000-0000-000057060000}"/>
    <cellStyle name="20% - uthevingsfarge 4 2 2 2 5" xfId="1633" xr:uid="{00000000-0005-0000-0000-000058060000}"/>
    <cellStyle name="20% - uthevingsfarge 4 2 2 2 5 2" xfId="1634" xr:uid="{00000000-0005-0000-0000-000059060000}"/>
    <cellStyle name="20% - uthevingsfarge 4 2 2 2 5_3. Chng in credit spreads" xfId="1635" xr:uid="{00000000-0005-0000-0000-00005A060000}"/>
    <cellStyle name="20% - uthevingsfarge 4 2 2 2 6" xfId="1636" xr:uid="{00000000-0005-0000-0000-00005B060000}"/>
    <cellStyle name="20% - uthevingsfarge 4 2 2 2_3. Chng in credit spreads" xfId="1637" xr:uid="{00000000-0005-0000-0000-00005C060000}"/>
    <cellStyle name="20% - uthevingsfarge 4 2 2 3" xfId="1638" xr:uid="{00000000-0005-0000-0000-00005D060000}"/>
    <cellStyle name="20% - uthevingsfarge 4 2 2 3 2" xfId="1639" xr:uid="{00000000-0005-0000-0000-00005E060000}"/>
    <cellStyle name="20% - uthevingsfarge 4 2 2 3 2 2" xfId="1640" xr:uid="{00000000-0005-0000-0000-00005F060000}"/>
    <cellStyle name="20% - uthevingsfarge 4 2 2 3 2_3. Chng in credit spreads" xfId="1641" xr:uid="{00000000-0005-0000-0000-000060060000}"/>
    <cellStyle name="20% - uthevingsfarge 4 2 2 3 3" xfId="1642" xr:uid="{00000000-0005-0000-0000-000061060000}"/>
    <cellStyle name="20% - uthevingsfarge 4 2 2 3_3. Chng in credit spreads" xfId="1643" xr:uid="{00000000-0005-0000-0000-000062060000}"/>
    <cellStyle name="20% - uthevingsfarge 4 2 2 4" xfId="1644" xr:uid="{00000000-0005-0000-0000-000063060000}"/>
    <cellStyle name="20% - uthevingsfarge 4 2 2 4 2" xfId="1645" xr:uid="{00000000-0005-0000-0000-000064060000}"/>
    <cellStyle name="20% - uthevingsfarge 4 2 2 4 2 2" xfId="1646" xr:uid="{00000000-0005-0000-0000-000065060000}"/>
    <cellStyle name="20% - uthevingsfarge 4 2 2 4 2_3. Chng in credit spreads" xfId="1647" xr:uid="{00000000-0005-0000-0000-000066060000}"/>
    <cellStyle name="20% - uthevingsfarge 4 2 2 4 3" xfId="1648" xr:uid="{00000000-0005-0000-0000-000067060000}"/>
    <cellStyle name="20% - uthevingsfarge 4 2 2 4_3. Chng in credit spreads" xfId="1649" xr:uid="{00000000-0005-0000-0000-000068060000}"/>
    <cellStyle name="20% - uthevingsfarge 4 2 2 5" xfId="1650" xr:uid="{00000000-0005-0000-0000-000069060000}"/>
    <cellStyle name="20% - uthevingsfarge 4 2 2 5 2" xfId="1651" xr:uid="{00000000-0005-0000-0000-00006A060000}"/>
    <cellStyle name="20% - uthevingsfarge 4 2 2 5 2 2" xfId="1652" xr:uid="{00000000-0005-0000-0000-00006B060000}"/>
    <cellStyle name="20% - uthevingsfarge 4 2 2 5 2_3. Chng in credit spreads" xfId="1653" xr:uid="{00000000-0005-0000-0000-00006C060000}"/>
    <cellStyle name="20% - uthevingsfarge 4 2 2 5 3" xfId="1654" xr:uid="{00000000-0005-0000-0000-00006D060000}"/>
    <cellStyle name="20% - uthevingsfarge 4 2 2 5_3. Chng in credit spreads" xfId="1655" xr:uid="{00000000-0005-0000-0000-00006E060000}"/>
    <cellStyle name="20% - uthevingsfarge 4 2 2 6" xfId="1656" xr:uid="{00000000-0005-0000-0000-00006F060000}"/>
    <cellStyle name="20% - uthevingsfarge 4 2 2 6 2" xfId="1657" xr:uid="{00000000-0005-0000-0000-000070060000}"/>
    <cellStyle name="20% - uthevingsfarge 4 2 2 6_3. Chng in credit spreads" xfId="1658" xr:uid="{00000000-0005-0000-0000-000071060000}"/>
    <cellStyle name="20% - uthevingsfarge 4 2 2 7" xfId="1659" xr:uid="{00000000-0005-0000-0000-000072060000}"/>
    <cellStyle name="20% - uthevingsfarge 4 2 2_3. Chng in credit spreads" xfId="1660" xr:uid="{00000000-0005-0000-0000-000073060000}"/>
    <cellStyle name="20% - uthevingsfarge 4 2 3" xfId="1661" xr:uid="{00000000-0005-0000-0000-000074060000}"/>
    <cellStyle name="20% - uthevingsfarge 4 2 3 2" xfId="1662" xr:uid="{00000000-0005-0000-0000-000075060000}"/>
    <cellStyle name="20% - uthevingsfarge 4 2 3 2 2" xfId="1663" xr:uid="{00000000-0005-0000-0000-000076060000}"/>
    <cellStyle name="20% - uthevingsfarge 4 2 3 2 2 2" xfId="1664" xr:uid="{00000000-0005-0000-0000-000077060000}"/>
    <cellStyle name="20% - uthevingsfarge 4 2 3 2 2_3. Chng in credit spreads" xfId="1665" xr:uid="{00000000-0005-0000-0000-000078060000}"/>
    <cellStyle name="20% - uthevingsfarge 4 2 3 2 3" xfId="1666" xr:uid="{00000000-0005-0000-0000-000079060000}"/>
    <cellStyle name="20% - uthevingsfarge 4 2 3 2 3 2" xfId="1667" xr:uid="{00000000-0005-0000-0000-00007A060000}"/>
    <cellStyle name="20% - uthevingsfarge 4 2 3 2 3_3. Chng in credit spreads" xfId="1668" xr:uid="{00000000-0005-0000-0000-00007B060000}"/>
    <cellStyle name="20% - uthevingsfarge 4 2 3 2 4" xfId="1669" xr:uid="{00000000-0005-0000-0000-00007C060000}"/>
    <cellStyle name="20% - uthevingsfarge 4 2 3 2 4 2" xfId="1670" xr:uid="{00000000-0005-0000-0000-00007D060000}"/>
    <cellStyle name="20% - uthevingsfarge 4 2 3 2 4_3. Chng in credit spreads" xfId="1671" xr:uid="{00000000-0005-0000-0000-00007E060000}"/>
    <cellStyle name="20% - uthevingsfarge 4 2 3 2 5" xfId="1672" xr:uid="{00000000-0005-0000-0000-00007F060000}"/>
    <cellStyle name="20% - uthevingsfarge 4 2 3 2_3. Chng in credit spreads" xfId="1673" xr:uid="{00000000-0005-0000-0000-000080060000}"/>
    <cellStyle name="20% - uthevingsfarge 4 2 3 3" xfId="1674" xr:uid="{00000000-0005-0000-0000-000081060000}"/>
    <cellStyle name="20% - uthevingsfarge 4 2 3 3 2" xfId="1675" xr:uid="{00000000-0005-0000-0000-000082060000}"/>
    <cellStyle name="20% - uthevingsfarge 4 2 3 3 2 2" xfId="1676" xr:uid="{00000000-0005-0000-0000-000083060000}"/>
    <cellStyle name="20% - uthevingsfarge 4 2 3 3 2_3. Chng in credit spreads" xfId="1677" xr:uid="{00000000-0005-0000-0000-000084060000}"/>
    <cellStyle name="20% - uthevingsfarge 4 2 3 3 3" xfId="1678" xr:uid="{00000000-0005-0000-0000-000085060000}"/>
    <cellStyle name="20% - uthevingsfarge 4 2 3 3_3. Chng in credit spreads" xfId="1679" xr:uid="{00000000-0005-0000-0000-000086060000}"/>
    <cellStyle name="20% - uthevingsfarge 4 2 3 4" xfId="1680" xr:uid="{00000000-0005-0000-0000-000087060000}"/>
    <cellStyle name="20% - uthevingsfarge 4 2 3 4 2" xfId="1681" xr:uid="{00000000-0005-0000-0000-000088060000}"/>
    <cellStyle name="20% - uthevingsfarge 4 2 3 4_3. Chng in credit spreads" xfId="1682" xr:uid="{00000000-0005-0000-0000-000089060000}"/>
    <cellStyle name="20% - uthevingsfarge 4 2 3 5" xfId="1683" xr:uid="{00000000-0005-0000-0000-00008A060000}"/>
    <cellStyle name="20% - uthevingsfarge 4 2 3 5 2" xfId="1684" xr:uid="{00000000-0005-0000-0000-00008B060000}"/>
    <cellStyle name="20% - uthevingsfarge 4 2 3 5_3. Chng in credit spreads" xfId="1685" xr:uid="{00000000-0005-0000-0000-00008C060000}"/>
    <cellStyle name="20% - uthevingsfarge 4 2 3 6" xfId="1686" xr:uid="{00000000-0005-0000-0000-00008D060000}"/>
    <cellStyle name="20% - uthevingsfarge 4 2 3 6 2" xfId="1687" xr:uid="{00000000-0005-0000-0000-00008E060000}"/>
    <cellStyle name="20% - uthevingsfarge 4 2 3 6_3. Chng in credit spreads" xfId="1688" xr:uid="{00000000-0005-0000-0000-00008F060000}"/>
    <cellStyle name="20% - uthevingsfarge 4 2 3 7" xfId="1689" xr:uid="{00000000-0005-0000-0000-000090060000}"/>
    <cellStyle name="20% - uthevingsfarge 4 2 3_3. Chng in credit spreads" xfId="1690" xr:uid="{00000000-0005-0000-0000-000091060000}"/>
    <cellStyle name="20% - uthevingsfarge 4 2 4" xfId="1691" xr:uid="{00000000-0005-0000-0000-000092060000}"/>
    <cellStyle name="20% - uthevingsfarge 4 2 4 2" xfId="1692" xr:uid="{00000000-0005-0000-0000-000093060000}"/>
    <cellStyle name="20% - uthevingsfarge 4 2 4 2 2" xfId="1693" xr:uid="{00000000-0005-0000-0000-000094060000}"/>
    <cellStyle name="20% - uthevingsfarge 4 2 4 2_3. Chng in credit spreads" xfId="1694" xr:uid="{00000000-0005-0000-0000-000095060000}"/>
    <cellStyle name="20% - uthevingsfarge 4 2 4 3" xfId="1695" xr:uid="{00000000-0005-0000-0000-000096060000}"/>
    <cellStyle name="20% - uthevingsfarge 4 2 4 3 2" xfId="1696" xr:uid="{00000000-0005-0000-0000-000097060000}"/>
    <cellStyle name="20% - uthevingsfarge 4 2 4 3_3. Chng in credit spreads" xfId="1697" xr:uid="{00000000-0005-0000-0000-000098060000}"/>
    <cellStyle name="20% - uthevingsfarge 4 2 4 4" xfId="1698" xr:uid="{00000000-0005-0000-0000-000099060000}"/>
    <cellStyle name="20% - uthevingsfarge 4 2 4 4 2" xfId="1699" xr:uid="{00000000-0005-0000-0000-00009A060000}"/>
    <cellStyle name="20% - uthevingsfarge 4 2 4 4_3. Chng in credit spreads" xfId="1700" xr:uid="{00000000-0005-0000-0000-00009B060000}"/>
    <cellStyle name="20% - uthevingsfarge 4 2 4 5" xfId="1701" xr:uid="{00000000-0005-0000-0000-00009C060000}"/>
    <cellStyle name="20% - uthevingsfarge 4 2 4_3. Chng in credit spreads" xfId="1702" xr:uid="{00000000-0005-0000-0000-00009D060000}"/>
    <cellStyle name="20% - uthevingsfarge 4 2 5" xfId="1703" xr:uid="{00000000-0005-0000-0000-00009E060000}"/>
    <cellStyle name="20% - uthevingsfarge 4 2 5 2" xfId="1704" xr:uid="{00000000-0005-0000-0000-00009F060000}"/>
    <cellStyle name="20% - uthevingsfarge 4 2 5 2 2" xfId="1705" xr:uid="{00000000-0005-0000-0000-0000A0060000}"/>
    <cellStyle name="20% - uthevingsfarge 4 2 5 2_3. Chng in credit spreads" xfId="1706" xr:uid="{00000000-0005-0000-0000-0000A1060000}"/>
    <cellStyle name="20% - uthevingsfarge 4 2 5 3" xfId="1707" xr:uid="{00000000-0005-0000-0000-0000A2060000}"/>
    <cellStyle name="20% - uthevingsfarge 4 2 5_3. Chng in credit spreads" xfId="1708" xr:uid="{00000000-0005-0000-0000-0000A3060000}"/>
    <cellStyle name="20% - uthevingsfarge 4 2 6" xfId="1709" xr:uid="{00000000-0005-0000-0000-0000A4060000}"/>
    <cellStyle name="20% - uthevingsfarge 4 2 6 2" xfId="1710" xr:uid="{00000000-0005-0000-0000-0000A5060000}"/>
    <cellStyle name="20% - uthevingsfarge 4 2 6 2 2" xfId="1711" xr:uid="{00000000-0005-0000-0000-0000A6060000}"/>
    <cellStyle name="20% - uthevingsfarge 4 2 6 2_3. Chng in credit spreads" xfId="1712" xr:uid="{00000000-0005-0000-0000-0000A7060000}"/>
    <cellStyle name="20% - uthevingsfarge 4 2 6 3" xfId="1713" xr:uid="{00000000-0005-0000-0000-0000A8060000}"/>
    <cellStyle name="20% - uthevingsfarge 4 2 6_3. Chng in credit spreads" xfId="1714" xr:uid="{00000000-0005-0000-0000-0000A9060000}"/>
    <cellStyle name="20% - uthevingsfarge 4 2 7" xfId="1715" xr:uid="{00000000-0005-0000-0000-0000AA060000}"/>
    <cellStyle name="20% - uthevingsfarge 4 2 7 2" xfId="1716" xr:uid="{00000000-0005-0000-0000-0000AB060000}"/>
    <cellStyle name="20% - uthevingsfarge 4 2 7_3. Chng in credit spreads" xfId="1717" xr:uid="{00000000-0005-0000-0000-0000AC060000}"/>
    <cellStyle name="20% - uthevingsfarge 4 2 8" xfId="1718" xr:uid="{00000000-0005-0000-0000-0000AD060000}"/>
    <cellStyle name="20% - uthevingsfarge 4 2 8 2" xfId="1719" xr:uid="{00000000-0005-0000-0000-0000AE060000}"/>
    <cellStyle name="20% - uthevingsfarge 4 2 8_3. Chng in credit spreads" xfId="1720" xr:uid="{00000000-0005-0000-0000-0000AF060000}"/>
    <cellStyle name="20% - uthevingsfarge 4 2_Other MTM adjustments" xfId="1721" xr:uid="{00000000-0005-0000-0000-0000B0060000}"/>
    <cellStyle name="20% - uthevingsfarge 4 3" xfId="1722" xr:uid="{00000000-0005-0000-0000-0000B1060000}"/>
    <cellStyle name="20% - uthevingsfarge 4 3 2" xfId="1723" xr:uid="{00000000-0005-0000-0000-0000B2060000}"/>
    <cellStyle name="20% - uthevingsfarge 4 3 2 2" xfId="1724" xr:uid="{00000000-0005-0000-0000-0000B3060000}"/>
    <cellStyle name="20% - uthevingsfarge 4 3 2 2 2" xfId="1725" xr:uid="{00000000-0005-0000-0000-0000B4060000}"/>
    <cellStyle name="20% - uthevingsfarge 4 3 2 2 2 2" xfId="1726" xr:uid="{00000000-0005-0000-0000-0000B5060000}"/>
    <cellStyle name="20% - uthevingsfarge 4 3 2 2 2_3. Chng in credit spreads" xfId="1727" xr:uid="{00000000-0005-0000-0000-0000B6060000}"/>
    <cellStyle name="20% - uthevingsfarge 4 3 2 2 3" xfId="1728" xr:uid="{00000000-0005-0000-0000-0000B7060000}"/>
    <cellStyle name="20% - uthevingsfarge 4 3 2 2 3 2" xfId="1729" xr:uid="{00000000-0005-0000-0000-0000B8060000}"/>
    <cellStyle name="20% - uthevingsfarge 4 3 2 2 3_3. Chng in credit spreads" xfId="1730" xr:uid="{00000000-0005-0000-0000-0000B9060000}"/>
    <cellStyle name="20% - uthevingsfarge 4 3 2 2 4" xfId="1731" xr:uid="{00000000-0005-0000-0000-0000BA060000}"/>
    <cellStyle name="20% - uthevingsfarge 4 3 2 2_3. Chng in credit spreads" xfId="1732" xr:uid="{00000000-0005-0000-0000-0000BB060000}"/>
    <cellStyle name="20% - uthevingsfarge 4 3 2 3" xfId="1733" xr:uid="{00000000-0005-0000-0000-0000BC060000}"/>
    <cellStyle name="20% - uthevingsfarge 4 3 2 3 2" xfId="1734" xr:uid="{00000000-0005-0000-0000-0000BD060000}"/>
    <cellStyle name="20% - uthevingsfarge 4 3 2 3_3. Chng in credit spreads" xfId="1735" xr:uid="{00000000-0005-0000-0000-0000BE060000}"/>
    <cellStyle name="20% - uthevingsfarge 4 3 2 4" xfId="1736" xr:uid="{00000000-0005-0000-0000-0000BF060000}"/>
    <cellStyle name="20% - uthevingsfarge 4 3 2 4 2" xfId="1737" xr:uid="{00000000-0005-0000-0000-0000C0060000}"/>
    <cellStyle name="20% - uthevingsfarge 4 3 2 4_3. Chng in credit spreads" xfId="1738" xr:uid="{00000000-0005-0000-0000-0000C1060000}"/>
    <cellStyle name="20% - uthevingsfarge 4 3 2 5" xfId="1739" xr:uid="{00000000-0005-0000-0000-0000C2060000}"/>
    <cellStyle name="20% - uthevingsfarge 4 3 2_3. Chng in credit spreads" xfId="1740" xr:uid="{00000000-0005-0000-0000-0000C3060000}"/>
    <cellStyle name="20% - uthevingsfarge 4 3 3" xfId="1741" xr:uid="{00000000-0005-0000-0000-0000C4060000}"/>
    <cellStyle name="20% - uthevingsfarge 4 3 3 2" xfId="1742" xr:uid="{00000000-0005-0000-0000-0000C5060000}"/>
    <cellStyle name="20% - uthevingsfarge 4 3 3 2 2" xfId="1743" xr:uid="{00000000-0005-0000-0000-0000C6060000}"/>
    <cellStyle name="20% - uthevingsfarge 4 3 3 2 2 2" xfId="1744" xr:uid="{00000000-0005-0000-0000-0000C7060000}"/>
    <cellStyle name="20% - uthevingsfarge 4 3 3 2 2_3. Chng in credit spreads" xfId="1745" xr:uid="{00000000-0005-0000-0000-0000C8060000}"/>
    <cellStyle name="20% - uthevingsfarge 4 3 3 2 3" xfId="1746" xr:uid="{00000000-0005-0000-0000-0000C9060000}"/>
    <cellStyle name="20% - uthevingsfarge 4 3 3 2 3 2" xfId="1747" xr:uid="{00000000-0005-0000-0000-0000CA060000}"/>
    <cellStyle name="20% - uthevingsfarge 4 3 3 2 3_3. Chng in credit spreads" xfId="1748" xr:uid="{00000000-0005-0000-0000-0000CB060000}"/>
    <cellStyle name="20% - uthevingsfarge 4 3 3 2 4" xfId="1749" xr:uid="{00000000-0005-0000-0000-0000CC060000}"/>
    <cellStyle name="20% - uthevingsfarge 4 3 3 2_3. Chng in credit spreads" xfId="1750" xr:uid="{00000000-0005-0000-0000-0000CD060000}"/>
    <cellStyle name="20% - uthevingsfarge 4 3 3 3" xfId="1751" xr:uid="{00000000-0005-0000-0000-0000CE060000}"/>
    <cellStyle name="20% - uthevingsfarge 4 3 3 3 2" xfId="1752" xr:uid="{00000000-0005-0000-0000-0000CF060000}"/>
    <cellStyle name="20% - uthevingsfarge 4 3 3 3_3. Chng in credit spreads" xfId="1753" xr:uid="{00000000-0005-0000-0000-0000D0060000}"/>
    <cellStyle name="20% - uthevingsfarge 4 3 3 4" xfId="1754" xr:uid="{00000000-0005-0000-0000-0000D1060000}"/>
    <cellStyle name="20% - uthevingsfarge 4 3 3 4 2" xfId="1755" xr:uid="{00000000-0005-0000-0000-0000D2060000}"/>
    <cellStyle name="20% - uthevingsfarge 4 3 3 4_3. Chng in credit spreads" xfId="1756" xr:uid="{00000000-0005-0000-0000-0000D3060000}"/>
    <cellStyle name="20% - uthevingsfarge 4 3 3 5" xfId="1757" xr:uid="{00000000-0005-0000-0000-0000D4060000}"/>
    <cellStyle name="20% - uthevingsfarge 4 3 3_3. Chng in credit spreads" xfId="1758" xr:uid="{00000000-0005-0000-0000-0000D5060000}"/>
    <cellStyle name="20% - uthevingsfarge 4 3 4" xfId="1759" xr:uid="{00000000-0005-0000-0000-0000D6060000}"/>
    <cellStyle name="20% - uthevingsfarge 4 3 4 2" xfId="1760" xr:uid="{00000000-0005-0000-0000-0000D7060000}"/>
    <cellStyle name="20% - uthevingsfarge 4 3 4 2 2" xfId="1761" xr:uid="{00000000-0005-0000-0000-0000D8060000}"/>
    <cellStyle name="20% - uthevingsfarge 4 3 4 2_3. Chng in credit spreads" xfId="1762" xr:uid="{00000000-0005-0000-0000-0000D9060000}"/>
    <cellStyle name="20% - uthevingsfarge 4 3 4 3" xfId="1763" xr:uid="{00000000-0005-0000-0000-0000DA060000}"/>
    <cellStyle name="20% - uthevingsfarge 4 3 4 3 2" xfId="1764" xr:uid="{00000000-0005-0000-0000-0000DB060000}"/>
    <cellStyle name="20% - uthevingsfarge 4 3 4 3_3. Chng in credit spreads" xfId="1765" xr:uid="{00000000-0005-0000-0000-0000DC060000}"/>
    <cellStyle name="20% - uthevingsfarge 4 3 4 4" xfId="1766" xr:uid="{00000000-0005-0000-0000-0000DD060000}"/>
    <cellStyle name="20% - uthevingsfarge 4 3 4_3. Chng in credit spreads" xfId="1767" xr:uid="{00000000-0005-0000-0000-0000DE060000}"/>
    <cellStyle name="20% - uthevingsfarge 4 3 5" xfId="1768" xr:uid="{00000000-0005-0000-0000-0000DF060000}"/>
    <cellStyle name="20% - uthevingsfarge 4 3 5 2" xfId="1769" xr:uid="{00000000-0005-0000-0000-0000E0060000}"/>
    <cellStyle name="20% - uthevingsfarge 4 3 5_3. Chng in credit spreads" xfId="1770" xr:uid="{00000000-0005-0000-0000-0000E1060000}"/>
    <cellStyle name="20% - uthevingsfarge 4 3 6" xfId="1771" xr:uid="{00000000-0005-0000-0000-0000E2060000}"/>
    <cellStyle name="20% - uthevingsfarge 4 3 6 2" xfId="1772" xr:uid="{00000000-0005-0000-0000-0000E3060000}"/>
    <cellStyle name="20% - uthevingsfarge 4 3 6_3. Chng in credit spreads" xfId="1773" xr:uid="{00000000-0005-0000-0000-0000E4060000}"/>
    <cellStyle name="20% - uthevingsfarge 4 3 7" xfId="1774" xr:uid="{00000000-0005-0000-0000-0000E5060000}"/>
    <cellStyle name="20% - uthevingsfarge 4 3 7 2" xfId="1775" xr:uid="{00000000-0005-0000-0000-0000E6060000}"/>
    <cellStyle name="20% - uthevingsfarge 4 3 7_3. Chng in credit spreads" xfId="1776" xr:uid="{00000000-0005-0000-0000-0000E7060000}"/>
    <cellStyle name="20% - uthevingsfarge 4 4" xfId="1777" xr:uid="{00000000-0005-0000-0000-0000E8060000}"/>
    <cellStyle name="20% - uthevingsfarge 4 4 2" xfId="1778" xr:uid="{00000000-0005-0000-0000-0000E9060000}"/>
    <cellStyle name="20% - uthevingsfarge 4 4 2 2" xfId="1779" xr:uid="{00000000-0005-0000-0000-0000EA060000}"/>
    <cellStyle name="20% - uthevingsfarge 4 4 2 2 2" xfId="1780" xr:uid="{00000000-0005-0000-0000-0000EB060000}"/>
    <cellStyle name="20% - uthevingsfarge 4 4 2 2_3. Chng in credit spreads" xfId="1781" xr:uid="{00000000-0005-0000-0000-0000EC060000}"/>
    <cellStyle name="20% - uthevingsfarge 4 4 2 3" xfId="1782" xr:uid="{00000000-0005-0000-0000-0000ED060000}"/>
    <cellStyle name="20% - uthevingsfarge 4 4 2 3 2" xfId="1783" xr:uid="{00000000-0005-0000-0000-0000EE060000}"/>
    <cellStyle name="20% - uthevingsfarge 4 4 2 3_3. Chng in credit spreads" xfId="1784" xr:uid="{00000000-0005-0000-0000-0000EF060000}"/>
    <cellStyle name="20% - uthevingsfarge 4 4 2 4" xfId="1785" xr:uid="{00000000-0005-0000-0000-0000F0060000}"/>
    <cellStyle name="20% - uthevingsfarge 4 4 2_3. Chng in credit spreads" xfId="1786" xr:uid="{00000000-0005-0000-0000-0000F1060000}"/>
    <cellStyle name="20% - uthevingsfarge 4 4 3" xfId="1787" xr:uid="{00000000-0005-0000-0000-0000F2060000}"/>
    <cellStyle name="20% - uthevingsfarge 4 4 3 2" xfId="1788" xr:uid="{00000000-0005-0000-0000-0000F3060000}"/>
    <cellStyle name="20% - uthevingsfarge 4 4 3_3. Chng in credit spreads" xfId="1789" xr:uid="{00000000-0005-0000-0000-0000F4060000}"/>
    <cellStyle name="20% - uthevingsfarge 4 4 4" xfId="1790" xr:uid="{00000000-0005-0000-0000-0000F5060000}"/>
    <cellStyle name="20% - uthevingsfarge 4 4 4 2" xfId="1791" xr:uid="{00000000-0005-0000-0000-0000F6060000}"/>
    <cellStyle name="20% - uthevingsfarge 4 4 4_3. Chng in credit spreads" xfId="1792" xr:uid="{00000000-0005-0000-0000-0000F7060000}"/>
    <cellStyle name="20% - uthevingsfarge 4 4 5" xfId="1793" xr:uid="{00000000-0005-0000-0000-0000F8060000}"/>
    <cellStyle name="20% - uthevingsfarge 4 4_3. Chng in credit spreads" xfId="1794" xr:uid="{00000000-0005-0000-0000-0000F9060000}"/>
    <cellStyle name="20% - uthevingsfarge 4 5" xfId="1795" xr:uid="{00000000-0005-0000-0000-0000FA060000}"/>
    <cellStyle name="20% - uthevingsfarge 4 5 2" xfId="1796" xr:uid="{00000000-0005-0000-0000-0000FB060000}"/>
    <cellStyle name="20% - uthevingsfarge 4 5 2 2" xfId="1797" xr:uid="{00000000-0005-0000-0000-0000FC060000}"/>
    <cellStyle name="20% - uthevingsfarge 4 5 2 2 2" xfId="1798" xr:uid="{00000000-0005-0000-0000-0000FD060000}"/>
    <cellStyle name="20% - uthevingsfarge 4 5 2 2_3. Chng in credit spreads" xfId="1799" xr:uid="{00000000-0005-0000-0000-0000FE060000}"/>
    <cellStyle name="20% - uthevingsfarge 4 5 2 3" xfId="1800" xr:uid="{00000000-0005-0000-0000-0000FF060000}"/>
    <cellStyle name="20% - uthevingsfarge 4 5 2 3 2" xfId="1801" xr:uid="{00000000-0005-0000-0000-000000070000}"/>
    <cellStyle name="20% - uthevingsfarge 4 5 2 3_3. Chng in credit spreads" xfId="1802" xr:uid="{00000000-0005-0000-0000-000001070000}"/>
    <cellStyle name="20% - uthevingsfarge 4 5 2 4" xfId="1803" xr:uid="{00000000-0005-0000-0000-000002070000}"/>
    <cellStyle name="20% - uthevingsfarge 4 5 2_3. Chng in credit spreads" xfId="1804" xr:uid="{00000000-0005-0000-0000-000003070000}"/>
    <cellStyle name="20% - uthevingsfarge 4 5 3" xfId="1805" xr:uid="{00000000-0005-0000-0000-000004070000}"/>
    <cellStyle name="20% - uthevingsfarge 4 5 3 2" xfId="1806" xr:uid="{00000000-0005-0000-0000-000005070000}"/>
    <cellStyle name="20% - uthevingsfarge 4 5 3_3. Chng in credit spreads" xfId="1807" xr:uid="{00000000-0005-0000-0000-000006070000}"/>
    <cellStyle name="20% - uthevingsfarge 4 5 4" xfId="1808" xr:uid="{00000000-0005-0000-0000-000007070000}"/>
    <cellStyle name="20% - uthevingsfarge 4 5 4 2" xfId="1809" xr:uid="{00000000-0005-0000-0000-000008070000}"/>
    <cellStyle name="20% - uthevingsfarge 4 5 4_3. Chng in credit spreads" xfId="1810" xr:uid="{00000000-0005-0000-0000-000009070000}"/>
    <cellStyle name="20% - uthevingsfarge 4 5 5" xfId="1811" xr:uid="{00000000-0005-0000-0000-00000A070000}"/>
    <cellStyle name="20% - uthevingsfarge 4 5_3. Chng in credit spreads" xfId="1812" xr:uid="{00000000-0005-0000-0000-00000B070000}"/>
    <cellStyle name="20% - uthevingsfarge 4 6" xfId="1813" xr:uid="{00000000-0005-0000-0000-00000C070000}"/>
    <cellStyle name="20% - uthevingsfarge 4 6 2" xfId="1814" xr:uid="{00000000-0005-0000-0000-00000D070000}"/>
    <cellStyle name="20% - uthevingsfarge 4 6 2 2" xfId="1815" xr:uid="{00000000-0005-0000-0000-00000E070000}"/>
    <cellStyle name="20% - uthevingsfarge 4 6 2_3. Chng in credit spreads" xfId="1816" xr:uid="{00000000-0005-0000-0000-00000F070000}"/>
    <cellStyle name="20% - uthevingsfarge 4 6 3" xfId="1817" xr:uid="{00000000-0005-0000-0000-000010070000}"/>
    <cellStyle name="20% - uthevingsfarge 4 6 3 2" xfId="1818" xr:uid="{00000000-0005-0000-0000-000011070000}"/>
    <cellStyle name="20% - uthevingsfarge 4 6 3_3. Chng in credit spreads" xfId="1819" xr:uid="{00000000-0005-0000-0000-000012070000}"/>
    <cellStyle name="20% - uthevingsfarge 4 6 4" xfId="1820" xr:uid="{00000000-0005-0000-0000-000013070000}"/>
    <cellStyle name="20% - uthevingsfarge 4 6_3. Chng in credit spreads" xfId="1821" xr:uid="{00000000-0005-0000-0000-000014070000}"/>
    <cellStyle name="20% - uthevingsfarge 4 7" xfId="1822" xr:uid="{00000000-0005-0000-0000-000015070000}"/>
    <cellStyle name="20% - uthevingsfarge 4 7 2" xfId="1823" xr:uid="{00000000-0005-0000-0000-000016070000}"/>
    <cellStyle name="20% - uthevingsfarge 4 7_3. Chng in credit spreads" xfId="1824" xr:uid="{00000000-0005-0000-0000-000017070000}"/>
    <cellStyle name="20% - uthevingsfarge 4 8" xfId="1825" xr:uid="{00000000-0005-0000-0000-000018070000}"/>
    <cellStyle name="20% - uthevingsfarge 4 8 2" xfId="1826" xr:uid="{00000000-0005-0000-0000-000019070000}"/>
    <cellStyle name="20% - uthevingsfarge 4 8_3. Chng in credit spreads" xfId="1827" xr:uid="{00000000-0005-0000-0000-00001A070000}"/>
    <cellStyle name="20% - uthevingsfarge 4_7. Other MTM adjustments" xfId="1828" xr:uid="{00000000-0005-0000-0000-00001B070000}"/>
    <cellStyle name="20% - uthevingsfarge 5" xfId="1829" xr:uid="{00000000-0005-0000-0000-00001C070000}"/>
    <cellStyle name="20% - uthevingsfarge 5 2" xfId="1830" xr:uid="{00000000-0005-0000-0000-00001D070000}"/>
    <cellStyle name="20% - uthevingsfarge 5 2 2" xfId="1831" xr:uid="{00000000-0005-0000-0000-00001E070000}"/>
    <cellStyle name="20% - uthevingsfarge 5 2 2 2" xfId="1832" xr:uid="{00000000-0005-0000-0000-00001F070000}"/>
    <cellStyle name="20% - uthevingsfarge 5 2 2 2 2" xfId="1833" xr:uid="{00000000-0005-0000-0000-000020070000}"/>
    <cellStyle name="20% - uthevingsfarge 5 2 2 2 2 2" xfId="1834" xr:uid="{00000000-0005-0000-0000-000021070000}"/>
    <cellStyle name="20% - uthevingsfarge 5 2 2 2 2 2 2" xfId="1835" xr:uid="{00000000-0005-0000-0000-000022070000}"/>
    <cellStyle name="20% - uthevingsfarge 5 2 2 2 2 2_3. Chng in credit spreads" xfId="1836" xr:uid="{00000000-0005-0000-0000-000023070000}"/>
    <cellStyle name="20% - uthevingsfarge 5 2 2 2 2 3" xfId="1837" xr:uid="{00000000-0005-0000-0000-000024070000}"/>
    <cellStyle name="20% - uthevingsfarge 5 2 2 2 2_3. Chng in credit spreads" xfId="1838" xr:uid="{00000000-0005-0000-0000-000025070000}"/>
    <cellStyle name="20% - uthevingsfarge 5 2 2 2 3" xfId="1839" xr:uid="{00000000-0005-0000-0000-000026070000}"/>
    <cellStyle name="20% - uthevingsfarge 5 2 2 2 3 2" xfId="1840" xr:uid="{00000000-0005-0000-0000-000027070000}"/>
    <cellStyle name="20% - uthevingsfarge 5 2 2 2 3 2 2" xfId="1841" xr:uid="{00000000-0005-0000-0000-000028070000}"/>
    <cellStyle name="20% - uthevingsfarge 5 2 2 2 3 2_3. Chng in credit spreads" xfId="1842" xr:uid="{00000000-0005-0000-0000-000029070000}"/>
    <cellStyle name="20% - uthevingsfarge 5 2 2 2 3 3" xfId="1843" xr:uid="{00000000-0005-0000-0000-00002A070000}"/>
    <cellStyle name="20% - uthevingsfarge 5 2 2 2 3_3. Chng in credit spreads" xfId="1844" xr:uid="{00000000-0005-0000-0000-00002B070000}"/>
    <cellStyle name="20% - uthevingsfarge 5 2 2 2 4" xfId="1845" xr:uid="{00000000-0005-0000-0000-00002C070000}"/>
    <cellStyle name="20% - uthevingsfarge 5 2 2 2 4 2" xfId="1846" xr:uid="{00000000-0005-0000-0000-00002D070000}"/>
    <cellStyle name="20% - uthevingsfarge 5 2 2 2 4_3. Chng in credit spreads" xfId="1847" xr:uid="{00000000-0005-0000-0000-00002E070000}"/>
    <cellStyle name="20% - uthevingsfarge 5 2 2 2 5" xfId="1848" xr:uid="{00000000-0005-0000-0000-00002F070000}"/>
    <cellStyle name="20% - uthevingsfarge 5 2 2 2 5 2" xfId="1849" xr:uid="{00000000-0005-0000-0000-000030070000}"/>
    <cellStyle name="20% - uthevingsfarge 5 2 2 2 5_3. Chng in credit spreads" xfId="1850" xr:uid="{00000000-0005-0000-0000-000031070000}"/>
    <cellStyle name="20% - uthevingsfarge 5 2 2 2 6" xfId="1851" xr:uid="{00000000-0005-0000-0000-000032070000}"/>
    <cellStyle name="20% - uthevingsfarge 5 2 2 2_3. Chng in credit spreads" xfId="1852" xr:uid="{00000000-0005-0000-0000-000033070000}"/>
    <cellStyle name="20% - uthevingsfarge 5 2 2 3" xfId="1853" xr:uid="{00000000-0005-0000-0000-000034070000}"/>
    <cellStyle name="20% - uthevingsfarge 5 2 2 3 2" xfId="1854" xr:uid="{00000000-0005-0000-0000-000035070000}"/>
    <cellStyle name="20% - uthevingsfarge 5 2 2 3 2 2" xfId="1855" xr:uid="{00000000-0005-0000-0000-000036070000}"/>
    <cellStyle name="20% - uthevingsfarge 5 2 2 3 2_3. Chng in credit spreads" xfId="1856" xr:uid="{00000000-0005-0000-0000-000037070000}"/>
    <cellStyle name="20% - uthevingsfarge 5 2 2 3 3" xfId="1857" xr:uid="{00000000-0005-0000-0000-000038070000}"/>
    <cellStyle name="20% - uthevingsfarge 5 2 2 3_3. Chng in credit spreads" xfId="1858" xr:uid="{00000000-0005-0000-0000-000039070000}"/>
    <cellStyle name="20% - uthevingsfarge 5 2 2 4" xfId="1859" xr:uid="{00000000-0005-0000-0000-00003A070000}"/>
    <cellStyle name="20% - uthevingsfarge 5 2 2 4 2" xfId="1860" xr:uid="{00000000-0005-0000-0000-00003B070000}"/>
    <cellStyle name="20% - uthevingsfarge 5 2 2 4 2 2" xfId="1861" xr:uid="{00000000-0005-0000-0000-00003C070000}"/>
    <cellStyle name="20% - uthevingsfarge 5 2 2 4 2_3. Chng in credit spreads" xfId="1862" xr:uid="{00000000-0005-0000-0000-00003D070000}"/>
    <cellStyle name="20% - uthevingsfarge 5 2 2 4 3" xfId="1863" xr:uid="{00000000-0005-0000-0000-00003E070000}"/>
    <cellStyle name="20% - uthevingsfarge 5 2 2 4_3. Chng in credit spreads" xfId="1864" xr:uid="{00000000-0005-0000-0000-00003F070000}"/>
    <cellStyle name="20% - uthevingsfarge 5 2 2 5" xfId="1865" xr:uid="{00000000-0005-0000-0000-000040070000}"/>
    <cellStyle name="20% - uthevingsfarge 5 2 2 5 2" xfId="1866" xr:uid="{00000000-0005-0000-0000-000041070000}"/>
    <cellStyle name="20% - uthevingsfarge 5 2 2 5 2 2" xfId="1867" xr:uid="{00000000-0005-0000-0000-000042070000}"/>
    <cellStyle name="20% - uthevingsfarge 5 2 2 5 2_3. Chng in credit spreads" xfId="1868" xr:uid="{00000000-0005-0000-0000-000043070000}"/>
    <cellStyle name="20% - uthevingsfarge 5 2 2 5 3" xfId="1869" xr:uid="{00000000-0005-0000-0000-000044070000}"/>
    <cellStyle name="20% - uthevingsfarge 5 2 2 5_3. Chng in credit spreads" xfId="1870" xr:uid="{00000000-0005-0000-0000-000045070000}"/>
    <cellStyle name="20% - uthevingsfarge 5 2 2 6" xfId="1871" xr:uid="{00000000-0005-0000-0000-000046070000}"/>
    <cellStyle name="20% - uthevingsfarge 5 2 2 6 2" xfId="1872" xr:uid="{00000000-0005-0000-0000-000047070000}"/>
    <cellStyle name="20% - uthevingsfarge 5 2 2 6_3. Chng in credit spreads" xfId="1873" xr:uid="{00000000-0005-0000-0000-000048070000}"/>
    <cellStyle name="20% - uthevingsfarge 5 2 2 7" xfId="1874" xr:uid="{00000000-0005-0000-0000-000049070000}"/>
    <cellStyle name="20% - uthevingsfarge 5 2 2_3. Chng in credit spreads" xfId="1875" xr:uid="{00000000-0005-0000-0000-00004A070000}"/>
    <cellStyle name="20% - uthevingsfarge 5 2 3" xfId="1876" xr:uid="{00000000-0005-0000-0000-00004B070000}"/>
    <cellStyle name="20% - uthevingsfarge 5 2 3 2" xfId="1877" xr:uid="{00000000-0005-0000-0000-00004C070000}"/>
    <cellStyle name="20% - uthevingsfarge 5 2 3 2 2" xfId="1878" xr:uid="{00000000-0005-0000-0000-00004D070000}"/>
    <cellStyle name="20% - uthevingsfarge 5 2 3 2 2 2" xfId="1879" xr:uid="{00000000-0005-0000-0000-00004E070000}"/>
    <cellStyle name="20% - uthevingsfarge 5 2 3 2 2_3. Chng in credit spreads" xfId="1880" xr:uid="{00000000-0005-0000-0000-00004F070000}"/>
    <cellStyle name="20% - uthevingsfarge 5 2 3 2 3" xfId="1881" xr:uid="{00000000-0005-0000-0000-000050070000}"/>
    <cellStyle name="20% - uthevingsfarge 5 2 3 2 3 2" xfId="1882" xr:uid="{00000000-0005-0000-0000-000051070000}"/>
    <cellStyle name="20% - uthevingsfarge 5 2 3 2 3_3. Chng in credit spreads" xfId="1883" xr:uid="{00000000-0005-0000-0000-000052070000}"/>
    <cellStyle name="20% - uthevingsfarge 5 2 3 2 4" xfId="1884" xr:uid="{00000000-0005-0000-0000-000053070000}"/>
    <cellStyle name="20% - uthevingsfarge 5 2 3 2 4 2" xfId="1885" xr:uid="{00000000-0005-0000-0000-000054070000}"/>
    <cellStyle name="20% - uthevingsfarge 5 2 3 2 4_3. Chng in credit spreads" xfId="1886" xr:uid="{00000000-0005-0000-0000-000055070000}"/>
    <cellStyle name="20% - uthevingsfarge 5 2 3 2 5" xfId="1887" xr:uid="{00000000-0005-0000-0000-000056070000}"/>
    <cellStyle name="20% - uthevingsfarge 5 2 3 2_3. Chng in credit spreads" xfId="1888" xr:uid="{00000000-0005-0000-0000-000057070000}"/>
    <cellStyle name="20% - uthevingsfarge 5 2 3 3" xfId="1889" xr:uid="{00000000-0005-0000-0000-000058070000}"/>
    <cellStyle name="20% - uthevingsfarge 5 2 3 3 2" xfId="1890" xr:uid="{00000000-0005-0000-0000-000059070000}"/>
    <cellStyle name="20% - uthevingsfarge 5 2 3 3 2 2" xfId="1891" xr:uid="{00000000-0005-0000-0000-00005A070000}"/>
    <cellStyle name="20% - uthevingsfarge 5 2 3 3 2_3. Chng in credit spreads" xfId="1892" xr:uid="{00000000-0005-0000-0000-00005B070000}"/>
    <cellStyle name="20% - uthevingsfarge 5 2 3 3 3" xfId="1893" xr:uid="{00000000-0005-0000-0000-00005C070000}"/>
    <cellStyle name="20% - uthevingsfarge 5 2 3 3_3. Chng in credit spreads" xfId="1894" xr:uid="{00000000-0005-0000-0000-00005D070000}"/>
    <cellStyle name="20% - uthevingsfarge 5 2 3 4" xfId="1895" xr:uid="{00000000-0005-0000-0000-00005E070000}"/>
    <cellStyle name="20% - uthevingsfarge 5 2 3 4 2" xfId="1896" xr:uid="{00000000-0005-0000-0000-00005F070000}"/>
    <cellStyle name="20% - uthevingsfarge 5 2 3 4_3. Chng in credit spreads" xfId="1897" xr:uid="{00000000-0005-0000-0000-000060070000}"/>
    <cellStyle name="20% - uthevingsfarge 5 2 3 5" xfId="1898" xr:uid="{00000000-0005-0000-0000-000061070000}"/>
    <cellStyle name="20% - uthevingsfarge 5 2 3 5 2" xfId="1899" xr:uid="{00000000-0005-0000-0000-000062070000}"/>
    <cellStyle name="20% - uthevingsfarge 5 2 3 5_3. Chng in credit spreads" xfId="1900" xr:uid="{00000000-0005-0000-0000-000063070000}"/>
    <cellStyle name="20% - uthevingsfarge 5 2 3 6" xfId="1901" xr:uid="{00000000-0005-0000-0000-000064070000}"/>
    <cellStyle name="20% - uthevingsfarge 5 2 3 6 2" xfId="1902" xr:uid="{00000000-0005-0000-0000-000065070000}"/>
    <cellStyle name="20% - uthevingsfarge 5 2 3 6_3. Chng in credit spreads" xfId="1903" xr:uid="{00000000-0005-0000-0000-000066070000}"/>
    <cellStyle name="20% - uthevingsfarge 5 2 3 7" xfId="1904" xr:uid="{00000000-0005-0000-0000-000067070000}"/>
    <cellStyle name="20% - uthevingsfarge 5 2 3_3. Chng in credit spreads" xfId="1905" xr:uid="{00000000-0005-0000-0000-000068070000}"/>
    <cellStyle name="20% - uthevingsfarge 5 2 4" xfId="1906" xr:uid="{00000000-0005-0000-0000-000069070000}"/>
    <cellStyle name="20% - uthevingsfarge 5 2 4 2" xfId="1907" xr:uid="{00000000-0005-0000-0000-00006A070000}"/>
    <cellStyle name="20% - uthevingsfarge 5 2 4 2 2" xfId="1908" xr:uid="{00000000-0005-0000-0000-00006B070000}"/>
    <cellStyle name="20% - uthevingsfarge 5 2 4 2_3. Chng in credit spreads" xfId="1909" xr:uid="{00000000-0005-0000-0000-00006C070000}"/>
    <cellStyle name="20% - uthevingsfarge 5 2 4 3" xfId="1910" xr:uid="{00000000-0005-0000-0000-00006D070000}"/>
    <cellStyle name="20% - uthevingsfarge 5 2 4 3 2" xfId="1911" xr:uid="{00000000-0005-0000-0000-00006E070000}"/>
    <cellStyle name="20% - uthevingsfarge 5 2 4 3_3. Chng in credit spreads" xfId="1912" xr:uid="{00000000-0005-0000-0000-00006F070000}"/>
    <cellStyle name="20% - uthevingsfarge 5 2 4 4" xfId="1913" xr:uid="{00000000-0005-0000-0000-000070070000}"/>
    <cellStyle name="20% - uthevingsfarge 5 2 4 4 2" xfId="1914" xr:uid="{00000000-0005-0000-0000-000071070000}"/>
    <cellStyle name="20% - uthevingsfarge 5 2 4 4_3. Chng in credit spreads" xfId="1915" xr:uid="{00000000-0005-0000-0000-000072070000}"/>
    <cellStyle name="20% - uthevingsfarge 5 2 4 5" xfId="1916" xr:uid="{00000000-0005-0000-0000-000073070000}"/>
    <cellStyle name="20% - uthevingsfarge 5 2 4_3. Chng in credit spreads" xfId="1917" xr:uid="{00000000-0005-0000-0000-000074070000}"/>
    <cellStyle name="20% - uthevingsfarge 5 2 5" xfId="1918" xr:uid="{00000000-0005-0000-0000-000075070000}"/>
    <cellStyle name="20% - uthevingsfarge 5 2 5 2" xfId="1919" xr:uid="{00000000-0005-0000-0000-000076070000}"/>
    <cellStyle name="20% - uthevingsfarge 5 2 5 2 2" xfId="1920" xr:uid="{00000000-0005-0000-0000-000077070000}"/>
    <cellStyle name="20% - uthevingsfarge 5 2 5 2_3. Chng in credit spreads" xfId="1921" xr:uid="{00000000-0005-0000-0000-000078070000}"/>
    <cellStyle name="20% - uthevingsfarge 5 2 5 3" xfId="1922" xr:uid="{00000000-0005-0000-0000-000079070000}"/>
    <cellStyle name="20% - uthevingsfarge 5 2 5_3. Chng in credit spreads" xfId="1923" xr:uid="{00000000-0005-0000-0000-00007A070000}"/>
    <cellStyle name="20% - uthevingsfarge 5 2 6" xfId="1924" xr:uid="{00000000-0005-0000-0000-00007B070000}"/>
    <cellStyle name="20% - uthevingsfarge 5 2 6 2" xfId="1925" xr:uid="{00000000-0005-0000-0000-00007C070000}"/>
    <cellStyle name="20% - uthevingsfarge 5 2 6 2 2" xfId="1926" xr:uid="{00000000-0005-0000-0000-00007D070000}"/>
    <cellStyle name="20% - uthevingsfarge 5 2 6 2_3. Chng in credit spreads" xfId="1927" xr:uid="{00000000-0005-0000-0000-00007E070000}"/>
    <cellStyle name="20% - uthevingsfarge 5 2 6 3" xfId="1928" xr:uid="{00000000-0005-0000-0000-00007F070000}"/>
    <cellStyle name="20% - uthevingsfarge 5 2 6_3. Chng in credit spreads" xfId="1929" xr:uid="{00000000-0005-0000-0000-000080070000}"/>
    <cellStyle name="20% - uthevingsfarge 5 2 7" xfId="1930" xr:uid="{00000000-0005-0000-0000-000081070000}"/>
    <cellStyle name="20% - uthevingsfarge 5 2 7 2" xfId="1931" xr:uid="{00000000-0005-0000-0000-000082070000}"/>
    <cellStyle name="20% - uthevingsfarge 5 2 7_3. Chng in credit spreads" xfId="1932" xr:uid="{00000000-0005-0000-0000-000083070000}"/>
    <cellStyle name="20% - uthevingsfarge 5 2 8" xfId="1933" xr:uid="{00000000-0005-0000-0000-000084070000}"/>
    <cellStyle name="20% - uthevingsfarge 5 2 8 2" xfId="1934" xr:uid="{00000000-0005-0000-0000-000085070000}"/>
    <cellStyle name="20% - uthevingsfarge 5 2 8_3. Chng in credit spreads" xfId="1935" xr:uid="{00000000-0005-0000-0000-000086070000}"/>
    <cellStyle name="20% - uthevingsfarge 5 2_Other MTM adjustments" xfId="1936" xr:uid="{00000000-0005-0000-0000-000087070000}"/>
    <cellStyle name="20% - uthevingsfarge 5 3" xfId="1937" xr:uid="{00000000-0005-0000-0000-000088070000}"/>
    <cellStyle name="20% - uthevingsfarge 5 3 2" xfId="1938" xr:uid="{00000000-0005-0000-0000-000089070000}"/>
    <cellStyle name="20% - uthevingsfarge 5 3 2 2" xfId="1939" xr:uid="{00000000-0005-0000-0000-00008A070000}"/>
    <cellStyle name="20% - uthevingsfarge 5 3 2 2 2" xfId="1940" xr:uid="{00000000-0005-0000-0000-00008B070000}"/>
    <cellStyle name="20% - uthevingsfarge 5 3 2 2 2 2" xfId="1941" xr:uid="{00000000-0005-0000-0000-00008C070000}"/>
    <cellStyle name="20% - uthevingsfarge 5 3 2 2 2_3. Chng in credit spreads" xfId="1942" xr:uid="{00000000-0005-0000-0000-00008D070000}"/>
    <cellStyle name="20% - uthevingsfarge 5 3 2 2 3" xfId="1943" xr:uid="{00000000-0005-0000-0000-00008E070000}"/>
    <cellStyle name="20% - uthevingsfarge 5 3 2 2 3 2" xfId="1944" xr:uid="{00000000-0005-0000-0000-00008F070000}"/>
    <cellStyle name="20% - uthevingsfarge 5 3 2 2 3_3. Chng in credit spreads" xfId="1945" xr:uid="{00000000-0005-0000-0000-000090070000}"/>
    <cellStyle name="20% - uthevingsfarge 5 3 2 2 4" xfId="1946" xr:uid="{00000000-0005-0000-0000-000091070000}"/>
    <cellStyle name="20% - uthevingsfarge 5 3 2 2_3. Chng in credit spreads" xfId="1947" xr:uid="{00000000-0005-0000-0000-000092070000}"/>
    <cellStyle name="20% - uthevingsfarge 5 3 2 3" xfId="1948" xr:uid="{00000000-0005-0000-0000-000093070000}"/>
    <cellStyle name="20% - uthevingsfarge 5 3 2 3 2" xfId="1949" xr:uid="{00000000-0005-0000-0000-000094070000}"/>
    <cellStyle name="20% - uthevingsfarge 5 3 2 3_3. Chng in credit spreads" xfId="1950" xr:uid="{00000000-0005-0000-0000-000095070000}"/>
    <cellStyle name="20% - uthevingsfarge 5 3 2 4" xfId="1951" xr:uid="{00000000-0005-0000-0000-000096070000}"/>
    <cellStyle name="20% - uthevingsfarge 5 3 2 4 2" xfId="1952" xr:uid="{00000000-0005-0000-0000-000097070000}"/>
    <cellStyle name="20% - uthevingsfarge 5 3 2 4_3. Chng in credit spreads" xfId="1953" xr:uid="{00000000-0005-0000-0000-000098070000}"/>
    <cellStyle name="20% - uthevingsfarge 5 3 2 5" xfId="1954" xr:uid="{00000000-0005-0000-0000-000099070000}"/>
    <cellStyle name="20% - uthevingsfarge 5 3 2_3. Chng in credit spreads" xfId="1955" xr:uid="{00000000-0005-0000-0000-00009A070000}"/>
    <cellStyle name="20% - uthevingsfarge 5 3 3" xfId="1956" xr:uid="{00000000-0005-0000-0000-00009B070000}"/>
    <cellStyle name="20% - uthevingsfarge 5 3 3 2" xfId="1957" xr:uid="{00000000-0005-0000-0000-00009C070000}"/>
    <cellStyle name="20% - uthevingsfarge 5 3 3 2 2" xfId="1958" xr:uid="{00000000-0005-0000-0000-00009D070000}"/>
    <cellStyle name="20% - uthevingsfarge 5 3 3 2 2 2" xfId="1959" xr:uid="{00000000-0005-0000-0000-00009E070000}"/>
    <cellStyle name="20% - uthevingsfarge 5 3 3 2 2_3. Chng in credit spreads" xfId="1960" xr:uid="{00000000-0005-0000-0000-00009F070000}"/>
    <cellStyle name="20% - uthevingsfarge 5 3 3 2 3" xfId="1961" xr:uid="{00000000-0005-0000-0000-0000A0070000}"/>
    <cellStyle name="20% - uthevingsfarge 5 3 3 2 3 2" xfId="1962" xr:uid="{00000000-0005-0000-0000-0000A1070000}"/>
    <cellStyle name="20% - uthevingsfarge 5 3 3 2 3_3. Chng in credit spreads" xfId="1963" xr:uid="{00000000-0005-0000-0000-0000A2070000}"/>
    <cellStyle name="20% - uthevingsfarge 5 3 3 2 4" xfId="1964" xr:uid="{00000000-0005-0000-0000-0000A3070000}"/>
    <cellStyle name="20% - uthevingsfarge 5 3 3 2_3. Chng in credit spreads" xfId="1965" xr:uid="{00000000-0005-0000-0000-0000A4070000}"/>
    <cellStyle name="20% - uthevingsfarge 5 3 3 3" xfId="1966" xr:uid="{00000000-0005-0000-0000-0000A5070000}"/>
    <cellStyle name="20% - uthevingsfarge 5 3 3 3 2" xfId="1967" xr:uid="{00000000-0005-0000-0000-0000A6070000}"/>
    <cellStyle name="20% - uthevingsfarge 5 3 3 3_3. Chng in credit spreads" xfId="1968" xr:uid="{00000000-0005-0000-0000-0000A7070000}"/>
    <cellStyle name="20% - uthevingsfarge 5 3 3 4" xfId="1969" xr:uid="{00000000-0005-0000-0000-0000A8070000}"/>
    <cellStyle name="20% - uthevingsfarge 5 3 3 4 2" xfId="1970" xr:uid="{00000000-0005-0000-0000-0000A9070000}"/>
    <cellStyle name="20% - uthevingsfarge 5 3 3 4_3. Chng in credit spreads" xfId="1971" xr:uid="{00000000-0005-0000-0000-0000AA070000}"/>
    <cellStyle name="20% - uthevingsfarge 5 3 3 5" xfId="1972" xr:uid="{00000000-0005-0000-0000-0000AB070000}"/>
    <cellStyle name="20% - uthevingsfarge 5 3 3_3. Chng in credit spreads" xfId="1973" xr:uid="{00000000-0005-0000-0000-0000AC070000}"/>
    <cellStyle name="20% - uthevingsfarge 5 3 4" xfId="1974" xr:uid="{00000000-0005-0000-0000-0000AD070000}"/>
    <cellStyle name="20% - uthevingsfarge 5 3 4 2" xfId="1975" xr:uid="{00000000-0005-0000-0000-0000AE070000}"/>
    <cellStyle name="20% - uthevingsfarge 5 3 4 2 2" xfId="1976" xr:uid="{00000000-0005-0000-0000-0000AF070000}"/>
    <cellStyle name="20% - uthevingsfarge 5 3 4 2_3. Chng in credit spreads" xfId="1977" xr:uid="{00000000-0005-0000-0000-0000B0070000}"/>
    <cellStyle name="20% - uthevingsfarge 5 3 4 3" xfId="1978" xr:uid="{00000000-0005-0000-0000-0000B1070000}"/>
    <cellStyle name="20% - uthevingsfarge 5 3 4 3 2" xfId="1979" xr:uid="{00000000-0005-0000-0000-0000B2070000}"/>
    <cellStyle name="20% - uthevingsfarge 5 3 4 3_3. Chng in credit spreads" xfId="1980" xr:uid="{00000000-0005-0000-0000-0000B3070000}"/>
    <cellStyle name="20% - uthevingsfarge 5 3 4 4" xfId="1981" xr:uid="{00000000-0005-0000-0000-0000B4070000}"/>
    <cellStyle name="20% - uthevingsfarge 5 3 4_3. Chng in credit spreads" xfId="1982" xr:uid="{00000000-0005-0000-0000-0000B5070000}"/>
    <cellStyle name="20% - uthevingsfarge 5 3 5" xfId="1983" xr:uid="{00000000-0005-0000-0000-0000B6070000}"/>
    <cellStyle name="20% - uthevingsfarge 5 3 5 2" xfId="1984" xr:uid="{00000000-0005-0000-0000-0000B7070000}"/>
    <cellStyle name="20% - uthevingsfarge 5 3 5_3. Chng in credit spreads" xfId="1985" xr:uid="{00000000-0005-0000-0000-0000B8070000}"/>
    <cellStyle name="20% - uthevingsfarge 5 3 6" xfId="1986" xr:uid="{00000000-0005-0000-0000-0000B9070000}"/>
    <cellStyle name="20% - uthevingsfarge 5 3 6 2" xfId="1987" xr:uid="{00000000-0005-0000-0000-0000BA070000}"/>
    <cellStyle name="20% - uthevingsfarge 5 3 6_3. Chng in credit spreads" xfId="1988" xr:uid="{00000000-0005-0000-0000-0000BB070000}"/>
    <cellStyle name="20% - uthevingsfarge 5 3 7" xfId="1989" xr:uid="{00000000-0005-0000-0000-0000BC070000}"/>
    <cellStyle name="20% - uthevingsfarge 5 3 7 2" xfId="1990" xr:uid="{00000000-0005-0000-0000-0000BD070000}"/>
    <cellStyle name="20% - uthevingsfarge 5 3 7_3. Chng in credit spreads" xfId="1991" xr:uid="{00000000-0005-0000-0000-0000BE070000}"/>
    <cellStyle name="20% - uthevingsfarge 5 4" xfId="1992" xr:uid="{00000000-0005-0000-0000-0000BF070000}"/>
    <cellStyle name="20% - uthevingsfarge 5 4 2" xfId="1993" xr:uid="{00000000-0005-0000-0000-0000C0070000}"/>
    <cellStyle name="20% - uthevingsfarge 5 4 2 2" xfId="1994" xr:uid="{00000000-0005-0000-0000-0000C1070000}"/>
    <cellStyle name="20% - uthevingsfarge 5 4 2 2 2" xfId="1995" xr:uid="{00000000-0005-0000-0000-0000C2070000}"/>
    <cellStyle name="20% - uthevingsfarge 5 4 2 2_3. Chng in credit spreads" xfId="1996" xr:uid="{00000000-0005-0000-0000-0000C3070000}"/>
    <cellStyle name="20% - uthevingsfarge 5 4 2 3" xfId="1997" xr:uid="{00000000-0005-0000-0000-0000C4070000}"/>
    <cellStyle name="20% - uthevingsfarge 5 4 2 3 2" xfId="1998" xr:uid="{00000000-0005-0000-0000-0000C5070000}"/>
    <cellStyle name="20% - uthevingsfarge 5 4 2 3_3. Chng in credit spreads" xfId="1999" xr:uid="{00000000-0005-0000-0000-0000C6070000}"/>
    <cellStyle name="20% - uthevingsfarge 5 4 2 4" xfId="2000" xr:uid="{00000000-0005-0000-0000-0000C7070000}"/>
    <cellStyle name="20% - uthevingsfarge 5 4 2_3. Chng in credit spreads" xfId="2001" xr:uid="{00000000-0005-0000-0000-0000C8070000}"/>
    <cellStyle name="20% - uthevingsfarge 5 4 3" xfId="2002" xr:uid="{00000000-0005-0000-0000-0000C9070000}"/>
    <cellStyle name="20% - uthevingsfarge 5 4 3 2" xfId="2003" xr:uid="{00000000-0005-0000-0000-0000CA070000}"/>
    <cellStyle name="20% - uthevingsfarge 5 4 3_3. Chng in credit spreads" xfId="2004" xr:uid="{00000000-0005-0000-0000-0000CB070000}"/>
    <cellStyle name="20% - uthevingsfarge 5 4 4" xfId="2005" xr:uid="{00000000-0005-0000-0000-0000CC070000}"/>
    <cellStyle name="20% - uthevingsfarge 5 4 4 2" xfId="2006" xr:uid="{00000000-0005-0000-0000-0000CD070000}"/>
    <cellStyle name="20% - uthevingsfarge 5 4 4_3. Chng in credit spreads" xfId="2007" xr:uid="{00000000-0005-0000-0000-0000CE070000}"/>
    <cellStyle name="20% - uthevingsfarge 5 4 5" xfId="2008" xr:uid="{00000000-0005-0000-0000-0000CF070000}"/>
    <cellStyle name="20% - uthevingsfarge 5 4_3. Chng in credit spreads" xfId="2009" xr:uid="{00000000-0005-0000-0000-0000D0070000}"/>
    <cellStyle name="20% - uthevingsfarge 5 5" xfId="2010" xr:uid="{00000000-0005-0000-0000-0000D1070000}"/>
    <cellStyle name="20% - uthevingsfarge 5 5 2" xfId="2011" xr:uid="{00000000-0005-0000-0000-0000D2070000}"/>
    <cellStyle name="20% - uthevingsfarge 5 5 2 2" xfId="2012" xr:uid="{00000000-0005-0000-0000-0000D3070000}"/>
    <cellStyle name="20% - uthevingsfarge 5 5 2 2 2" xfId="2013" xr:uid="{00000000-0005-0000-0000-0000D4070000}"/>
    <cellStyle name="20% - uthevingsfarge 5 5 2 2_3. Chng in credit spreads" xfId="2014" xr:uid="{00000000-0005-0000-0000-0000D5070000}"/>
    <cellStyle name="20% - uthevingsfarge 5 5 2 3" xfId="2015" xr:uid="{00000000-0005-0000-0000-0000D6070000}"/>
    <cellStyle name="20% - uthevingsfarge 5 5 2 3 2" xfId="2016" xr:uid="{00000000-0005-0000-0000-0000D7070000}"/>
    <cellStyle name="20% - uthevingsfarge 5 5 2 3_3. Chng in credit spreads" xfId="2017" xr:uid="{00000000-0005-0000-0000-0000D8070000}"/>
    <cellStyle name="20% - uthevingsfarge 5 5 2 4" xfId="2018" xr:uid="{00000000-0005-0000-0000-0000D9070000}"/>
    <cellStyle name="20% - uthevingsfarge 5 5 2_3. Chng in credit spreads" xfId="2019" xr:uid="{00000000-0005-0000-0000-0000DA070000}"/>
    <cellStyle name="20% - uthevingsfarge 5 5 3" xfId="2020" xr:uid="{00000000-0005-0000-0000-0000DB070000}"/>
    <cellStyle name="20% - uthevingsfarge 5 5 3 2" xfId="2021" xr:uid="{00000000-0005-0000-0000-0000DC070000}"/>
    <cellStyle name="20% - uthevingsfarge 5 5 3_3. Chng in credit spreads" xfId="2022" xr:uid="{00000000-0005-0000-0000-0000DD070000}"/>
    <cellStyle name="20% - uthevingsfarge 5 5 4" xfId="2023" xr:uid="{00000000-0005-0000-0000-0000DE070000}"/>
    <cellStyle name="20% - uthevingsfarge 5 5 4 2" xfId="2024" xr:uid="{00000000-0005-0000-0000-0000DF070000}"/>
    <cellStyle name="20% - uthevingsfarge 5 5 4_3. Chng in credit spreads" xfId="2025" xr:uid="{00000000-0005-0000-0000-0000E0070000}"/>
    <cellStyle name="20% - uthevingsfarge 5 5 5" xfId="2026" xr:uid="{00000000-0005-0000-0000-0000E1070000}"/>
    <cellStyle name="20% - uthevingsfarge 5 5_3. Chng in credit spreads" xfId="2027" xr:uid="{00000000-0005-0000-0000-0000E2070000}"/>
    <cellStyle name="20% - uthevingsfarge 5 6" xfId="2028" xr:uid="{00000000-0005-0000-0000-0000E3070000}"/>
    <cellStyle name="20% - uthevingsfarge 5 6 2" xfId="2029" xr:uid="{00000000-0005-0000-0000-0000E4070000}"/>
    <cellStyle name="20% - uthevingsfarge 5 6 2 2" xfId="2030" xr:uid="{00000000-0005-0000-0000-0000E5070000}"/>
    <cellStyle name="20% - uthevingsfarge 5 6 2_3. Chng in credit spreads" xfId="2031" xr:uid="{00000000-0005-0000-0000-0000E6070000}"/>
    <cellStyle name="20% - uthevingsfarge 5 6 3" xfId="2032" xr:uid="{00000000-0005-0000-0000-0000E7070000}"/>
    <cellStyle name="20% - uthevingsfarge 5 6 3 2" xfId="2033" xr:uid="{00000000-0005-0000-0000-0000E8070000}"/>
    <cellStyle name="20% - uthevingsfarge 5 6 3_3. Chng in credit spreads" xfId="2034" xr:uid="{00000000-0005-0000-0000-0000E9070000}"/>
    <cellStyle name="20% - uthevingsfarge 5 6 4" xfId="2035" xr:uid="{00000000-0005-0000-0000-0000EA070000}"/>
    <cellStyle name="20% - uthevingsfarge 5 6_3. Chng in credit spreads" xfId="2036" xr:uid="{00000000-0005-0000-0000-0000EB070000}"/>
    <cellStyle name="20% - uthevingsfarge 5 7" xfId="2037" xr:uid="{00000000-0005-0000-0000-0000EC070000}"/>
    <cellStyle name="20% - uthevingsfarge 5 7 2" xfId="2038" xr:uid="{00000000-0005-0000-0000-0000ED070000}"/>
    <cellStyle name="20% - uthevingsfarge 5 7_3. Chng in credit spreads" xfId="2039" xr:uid="{00000000-0005-0000-0000-0000EE070000}"/>
    <cellStyle name="20% - uthevingsfarge 5 8" xfId="2040" xr:uid="{00000000-0005-0000-0000-0000EF070000}"/>
    <cellStyle name="20% - uthevingsfarge 5 8 2" xfId="2041" xr:uid="{00000000-0005-0000-0000-0000F0070000}"/>
    <cellStyle name="20% - uthevingsfarge 5 8_3. Chng in credit spreads" xfId="2042" xr:uid="{00000000-0005-0000-0000-0000F1070000}"/>
    <cellStyle name="20% - uthevingsfarge 5_7. Other MTM adjustments" xfId="2043" xr:uid="{00000000-0005-0000-0000-0000F2070000}"/>
    <cellStyle name="20% - uthevingsfarge 6" xfId="2044" xr:uid="{00000000-0005-0000-0000-0000F3070000}"/>
    <cellStyle name="20% - uthevingsfarge 6 2" xfId="2045" xr:uid="{00000000-0005-0000-0000-0000F4070000}"/>
    <cellStyle name="20% - uthevingsfarge 6 2 2" xfId="2046" xr:uid="{00000000-0005-0000-0000-0000F5070000}"/>
    <cellStyle name="20% - uthevingsfarge 6 2 2 2" xfId="2047" xr:uid="{00000000-0005-0000-0000-0000F6070000}"/>
    <cellStyle name="20% - uthevingsfarge 6 2 2 2 2" xfId="2048" xr:uid="{00000000-0005-0000-0000-0000F7070000}"/>
    <cellStyle name="20% - uthevingsfarge 6 2 2 2 2 2" xfId="2049" xr:uid="{00000000-0005-0000-0000-0000F8070000}"/>
    <cellStyle name="20% - uthevingsfarge 6 2 2 2 2 2 2" xfId="2050" xr:uid="{00000000-0005-0000-0000-0000F9070000}"/>
    <cellStyle name="20% - uthevingsfarge 6 2 2 2 2 2_3. Chng in credit spreads" xfId="2051" xr:uid="{00000000-0005-0000-0000-0000FA070000}"/>
    <cellStyle name="20% - uthevingsfarge 6 2 2 2 2 3" xfId="2052" xr:uid="{00000000-0005-0000-0000-0000FB070000}"/>
    <cellStyle name="20% - uthevingsfarge 6 2 2 2 2_3. Chng in credit spreads" xfId="2053" xr:uid="{00000000-0005-0000-0000-0000FC070000}"/>
    <cellStyle name="20% - uthevingsfarge 6 2 2 2 3" xfId="2054" xr:uid="{00000000-0005-0000-0000-0000FD070000}"/>
    <cellStyle name="20% - uthevingsfarge 6 2 2 2 3 2" xfId="2055" xr:uid="{00000000-0005-0000-0000-0000FE070000}"/>
    <cellStyle name="20% - uthevingsfarge 6 2 2 2 3 2 2" xfId="2056" xr:uid="{00000000-0005-0000-0000-0000FF070000}"/>
    <cellStyle name="20% - uthevingsfarge 6 2 2 2 3 2_3. Chng in credit spreads" xfId="2057" xr:uid="{00000000-0005-0000-0000-000000080000}"/>
    <cellStyle name="20% - uthevingsfarge 6 2 2 2 3 3" xfId="2058" xr:uid="{00000000-0005-0000-0000-000001080000}"/>
    <cellStyle name="20% - uthevingsfarge 6 2 2 2 3_3. Chng in credit spreads" xfId="2059" xr:uid="{00000000-0005-0000-0000-000002080000}"/>
    <cellStyle name="20% - uthevingsfarge 6 2 2 2 4" xfId="2060" xr:uid="{00000000-0005-0000-0000-000003080000}"/>
    <cellStyle name="20% - uthevingsfarge 6 2 2 2 4 2" xfId="2061" xr:uid="{00000000-0005-0000-0000-000004080000}"/>
    <cellStyle name="20% - uthevingsfarge 6 2 2 2 4_3. Chng in credit spreads" xfId="2062" xr:uid="{00000000-0005-0000-0000-000005080000}"/>
    <cellStyle name="20% - uthevingsfarge 6 2 2 2 5" xfId="2063" xr:uid="{00000000-0005-0000-0000-000006080000}"/>
    <cellStyle name="20% - uthevingsfarge 6 2 2 2 5 2" xfId="2064" xr:uid="{00000000-0005-0000-0000-000007080000}"/>
    <cellStyle name="20% - uthevingsfarge 6 2 2 2 5_3. Chng in credit spreads" xfId="2065" xr:uid="{00000000-0005-0000-0000-000008080000}"/>
    <cellStyle name="20% - uthevingsfarge 6 2 2 2 6" xfId="2066" xr:uid="{00000000-0005-0000-0000-000009080000}"/>
    <cellStyle name="20% - uthevingsfarge 6 2 2 2_3. Chng in credit spreads" xfId="2067" xr:uid="{00000000-0005-0000-0000-00000A080000}"/>
    <cellStyle name="20% - uthevingsfarge 6 2 2 3" xfId="2068" xr:uid="{00000000-0005-0000-0000-00000B080000}"/>
    <cellStyle name="20% - uthevingsfarge 6 2 2 3 2" xfId="2069" xr:uid="{00000000-0005-0000-0000-00000C080000}"/>
    <cellStyle name="20% - uthevingsfarge 6 2 2 3 2 2" xfId="2070" xr:uid="{00000000-0005-0000-0000-00000D080000}"/>
    <cellStyle name="20% - uthevingsfarge 6 2 2 3 2_3. Chng in credit spreads" xfId="2071" xr:uid="{00000000-0005-0000-0000-00000E080000}"/>
    <cellStyle name="20% - uthevingsfarge 6 2 2 3 3" xfId="2072" xr:uid="{00000000-0005-0000-0000-00000F080000}"/>
    <cellStyle name="20% - uthevingsfarge 6 2 2 3_3. Chng in credit spreads" xfId="2073" xr:uid="{00000000-0005-0000-0000-000010080000}"/>
    <cellStyle name="20% - uthevingsfarge 6 2 2 4" xfId="2074" xr:uid="{00000000-0005-0000-0000-000011080000}"/>
    <cellStyle name="20% - uthevingsfarge 6 2 2 4 2" xfId="2075" xr:uid="{00000000-0005-0000-0000-000012080000}"/>
    <cellStyle name="20% - uthevingsfarge 6 2 2 4 2 2" xfId="2076" xr:uid="{00000000-0005-0000-0000-000013080000}"/>
    <cellStyle name="20% - uthevingsfarge 6 2 2 4 2_3. Chng in credit spreads" xfId="2077" xr:uid="{00000000-0005-0000-0000-000014080000}"/>
    <cellStyle name="20% - uthevingsfarge 6 2 2 4 3" xfId="2078" xr:uid="{00000000-0005-0000-0000-000015080000}"/>
    <cellStyle name="20% - uthevingsfarge 6 2 2 4_3. Chng in credit spreads" xfId="2079" xr:uid="{00000000-0005-0000-0000-000016080000}"/>
    <cellStyle name="20% - uthevingsfarge 6 2 2 5" xfId="2080" xr:uid="{00000000-0005-0000-0000-000017080000}"/>
    <cellStyle name="20% - uthevingsfarge 6 2 2 5 2" xfId="2081" xr:uid="{00000000-0005-0000-0000-000018080000}"/>
    <cellStyle name="20% - uthevingsfarge 6 2 2 5 2 2" xfId="2082" xr:uid="{00000000-0005-0000-0000-000019080000}"/>
    <cellStyle name="20% - uthevingsfarge 6 2 2 5 2_3. Chng in credit spreads" xfId="2083" xr:uid="{00000000-0005-0000-0000-00001A080000}"/>
    <cellStyle name="20% - uthevingsfarge 6 2 2 5 3" xfId="2084" xr:uid="{00000000-0005-0000-0000-00001B080000}"/>
    <cellStyle name="20% - uthevingsfarge 6 2 2 5_3. Chng in credit spreads" xfId="2085" xr:uid="{00000000-0005-0000-0000-00001C080000}"/>
    <cellStyle name="20% - uthevingsfarge 6 2 2 6" xfId="2086" xr:uid="{00000000-0005-0000-0000-00001D080000}"/>
    <cellStyle name="20% - uthevingsfarge 6 2 2 6 2" xfId="2087" xr:uid="{00000000-0005-0000-0000-00001E080000}"/>
    <cellStyle name="20% - uthevingsfarge 6 2 2 6_3. Chng in credit spreads" xfId="2088" xr:uid="{00000000-0005-0000-0000-00001F080000}"/>
    <cellStyle name="20% - uthevingsfarge 6 2 2 7" xfId="2089" xr:uid="{00000000-0005-0000-0000-000020080000}"/>
    <cellStyle name="20% - uthevingsfarge 6 2 2_3. Chng in credit spreads" xfId="2090" xr:uid="{00000000-0005-0000-0000-000021080000}"/>
    <cellStyle name="20% - uthevingsfarge 6 2 3" xfId="2091" xr:uid="{00000000-0005-0000-0000-000022080000}"/>
    <cellStyle name="20% - uthevingsfarge 6 2 3 2" xfId="2092" xr:uid="{00000000-0005-0000-0000-000023080000}"/>
    <cellStyle name="20% - uthevingsfarge 6 2 3 2 2" xfId="2093" xr:uid="{00000000-0005-0000-0000-000024080000}"/>
    <cellStyle name="20% - uthevingsfarge 6 2 3 2 2 2" xfId="2094" xr:uid="{00000000-0005-0000-0000-000025080000}"/>
    <cellStyle name="20% - uthevingsfarge 6 2 3 2 2_3. Chng in credit spreads" xfId="2095" xr:uid="{00000000-0005-0000-0000-000026080000}"/>
    <cellStyle name="20% - uthevingsfarge 6 2 3 2 3" xfId="2096" xr:uid="{00000000-0005-0000-0000-000027080000}"/>
    <cellStyle name="20% - uthevingsfarge 6 2 3 2 3 2" xfId="2097" xr:uid="{00000000-0005-0000-0000-000028080000}"/>
    <cellStyle name="20% - uthevingsfarge 6 2 3 2 3_3. Chng in credit spreads" xfId="2098" xr:uid="{00000000-0005-0000-0000-000029080000}"/>
    <cellStyle name="20% - uthevingsfarge 6 2 3 2 4" xfId="2099" xr:uid="{00000000-0005-0000-0000-00002A080000}"/>
    <cellStyle name="20% - uthevingsfarge 6 2 3 2 4 2" xfId="2100" xr:uid="{00000000-0005-0000-0000-00002B080000}"/>
    <cellStyle name="20% - uthevingsfarge 6 2 3 2 4_3. Chng in credit spreads" xfId="2101" xr:uid="{00000000-0005-0000-0000-00002C080000}"/>
    <cellStyle name="20% - uthevingsfarge 6 2 3 2 5" xfId="2102" xr:uid="{00000000-0005-0000-0000-00002D080000}"/>
    <cellStyle name="20% - uthevingsfarge 6 2 3 2_3. Chng in credit spreads" xfId="2103" xr:uid="{00000000-0005-0000-0000-00002E080000}"/>
    <cellStyle name="20% - uthevingsfarge 6 2 3 3" xfId="2104" xr:uid="{00000000-0005-0000-0000-00002F080000}"/>
    <cellStyle name="20% - uthevingsfarge 6 2 3 3 2" xfId="2105" xr:uid="{00000000-0005-0000-0000-000030080000}"/>
    <cellStyle name="20% - uthevingsfarge 6 2 3 3 2 2" xfId="2106" xr:uid="{00000000-0005-0000-0000-000031080000}"/>
    <cellStyle name="20% - uthevingsfarge 6 2 3 3 2_3. Chng in credit spreads" xfId="2107" xr:uid="{00000000-0005-0000-0000-000032080000}"/>
    <cellStyle name="20% - uthevingsfarge 6 2 3 3 3" xfId="2108" xr:uid="{00000000-0005-0000-0000-000033080000}"/>
    <cellStyle name="20% - uthevingsfarge 6 2 3 3_3. Chng in credit spreads" xfId="2109" xr:uid="{00000000-0005-0000-0000-000034080000}"/>
    <cellStyle name="20% - uthevingsfarge 6 2 3 4" xfId="2110" xr:uid="{00000000-0005-0000-0000-000035080000}"/>
    <cellStyle name="20% - uthevingsfarge 6 2 3 4 2" xfId="2111" xr:uid="{00000000-0005-0000-0000-000036080000}"/>
    <cellStyle name="20% - uthevingsfarge 6 2 3 4_3. Chng in credit spreads" xfId="2112" xr:uid="{00000000-0005-0000-0000-000037080000}"/>
    <cellStyle name="20% - uthevingsfarge 6 2 3 5" xfId="2113" xr:uid="{00000000-0005-0000-0000-000038080000}"/>
    <cellStyle name="20% - uthevingsfarge 6 2 3 5 2" xfId="2114" xr:uid="{00000000-0005-0000-0000-000039080000}"/>
    <cellStyle name="20% - uthevingsfarge 6 2 3 5_3. Chng in credit spreads" xfId="2115" xr:uid="{00000000-0005-0000-0000-00003A080000}"/>
    <cellStyle name="20% - uthevingsfarge 6 2 3 6" xfId="2116" xr:uid="{00000000-0005-0000-0000-00003B080000}"/>
    <cellStyle name="20% - uthevingsfarge 6 2 3 6 2" xfId="2117" xr:uid="{00000000-0005-0000-0000-00003C080000}"/>
    <cellStyle name="20% - uthevingsfarge 6 2 3 6_3. Chng in credit spreads" xfId="2118" xr:uid="{00000000-0005-0000-0000-00003D080000}"/>
    <cellStyle name="20% - uthevingsfarge 6 2 3 7" xfId="2119" xr:uid="{00000000-0005-0000-0000-00003E080000}"/>
    <cellStyle name="20% - uthevingsfarge 6 2 3_3. Chng in credit spreads" xfId="2120" xr:uid="{00000000-0005-0000-0000-00003F080000}"/>
    <cellStyle name="20% - uthevingsfarge 6 2 4" xfId="2121" xr:uid="{00000000-0005-0000-0000-000040080000}"/>
    <cellStyle name="20% - uthevingsfarge 6 2 4 2" xfId="2122" xr:uid="{00000000-0005-0000-0000-000041080000}"/>
    <cellStyle name="20% - uthevingsfarge 6 2 4 2 2" xfId="2123" xr:uid="{00000000-0005-0000-0000-000042080000}"/>
    <cellStyle name="20% - uthevingsfarge 6 2 4 2_3. Chng in credit spreads" xfId="2124" xr:uid="{00000000-0005-0000-0000-000043080000}"/>
    <cellStyle name="20% - uthevingsfarge 6 2 4 3" xfId="2125" xr:uid="{00000000-0005-0000-0000-000044080000}"/>
    <cellStyle name="20% - uthevingsfarge 6 2 4 3 2" xfId="2126" xr:uid="{00000000-0005-0000-0000-000045080000}"/>
    <cellStyle name="20% - uthevingsfarge 6 2 4 3_3. Chng in credit spreads" xfId="2127" xr:uid="{00000000-0005-0000-0000-000046080000}"/>
    <cellStyle name="20% - uthevingsfarge 6 2 4 4" xfId="2128" xr:uid="{00000000-0005-0000-0000-000047080000}"/>
    <cellStyle name="20% - uthevingsfarge 6 2 4 4 2" xfId="2129" xr:uid="{00000000-0005-0000-0000-000048080000}"/>
    <cellStyle name="20% - uthevingsfarge 6 2 4 4_3. Chng in credit spreads" xfId="2130" xr:uid="{00000000-0005-0000-0000-000049080000}"/>
    <cellStyle name="20% - uthevingsfarge 6 2 4 5" xfId="2131" xr:uid="{00000000-0005-0000-0000-00004A080000}"/>
    <cellStyle name="20% - uthevingsfarge 6 2 4_3. Chng in credit spreads" xfId="2132" xr:uid="{00000000-0005-0000-0000-00004B080000}"/>
    <cellStyle name="20% - uthevingsfarge 6 2 5" xfId="2133" xr:uid="{00000000-0005-0000-0000-00004C080000}"/>
    <cellStyle name="20% - uthevingsfarge 6 2 5 2" xfId="2134" xr:uid="{00000000-0005-0000-0000-00004D080000}"/>
    <cellStyle name="20% - uthevingsfarge 6 2 5 2 2" xfId="2135" xr:uid="{00000000-0005-0000-0000-00004E080000}"/>
    <cellStyle name="20% - uthevingsfarge 6 2 5 2_3. Chng in credit spreads" xfId="2136" xr:uid="{00000000-0005-0000-0000-00004F080000}"/>
    <cellStyle name="20% - uthevingsfarge 6 2 5 3" xfId="2137" xr:uid="{00000000-0005-0000-0000-000050080000}"/>
    <cellStyle name="20% - uthevingsfarge 6 2 5_3. Chng in credit spreads" xfId="2138" xr:uid="{00000000-0005-0000-0000-000051080000}"/>
    <cellStyle name="20% - uthevingsfarge 6 2 6" xfId="2139" xr:uid="{00000000-0005-0000-0000-000052080000}"/>
    <cellStyle name="20% - uthevingsfarge 6 2 6 2" xfId="2140" xr:uid="{00000000-0005-0000-0000-000053080000}"/>
    <cellStyle name="20% - uthevingsfarge 6 2 6 2 2" xfId="2141" xr:uid="{00000000-0005-0000-0000-000054080000}"/>
    <cellStyle name="20% - uthevingsfarge 6 2 6 2_3. Chng in credit spreads" xfId="2142" xr:uid="{00000000-0005-0000-0000-000055080000}"/>
    <cellStyle name="20% - uthevingsfarge 6 2 6 3" xfId="2143" xr:uid="{00000000-0005-0000-0000-000056080000}"/>
    <cellStyle name="20% - uthevingsfarge 6 2 6_3. Chng in credit spreads" xfId="2144" xr:uid="{00000000-0005-0000-0000-000057080000}"/>
    <cellStyle name="20% - uthevingsfarge 6 2 7" xfId="2145" xr:uid="{00000000-0005-0000-0000-000058080000}"/>
    <cellStyle name="20% - uthevingsfarge 6 2 7 2" xfId="2146" xr:uid="{00000000-0005-0000-0000-000059080000}"/>
    <cellStyle name="20% - uthevingsfarge 6 2 7_3. Chng in credit spreads" xfId="2147" xr:uid="{00000000-0005-0000-0000-00005A080000}"/>
    <cellStyle name="20% - uthevingsfarge 6 2 8" xfId="2148" xr:uid="{00000000-0005-0000-0000-00005B080000}"/>
    <cellStyle name="20% - uthevingsfarge 6 2 8 2" xfId="2149" xr:uid="{00000000-0005-0000-0000-00005C080000}"/>
    <cellStyle name="20% - uthevingsfarge 6 2 8_3. Chng in credit spreads" xfId="2150" xr:uid="{00000000-0005-0000-0000-00005D080000}"/>
    <cellStyle name="20% - uthevingsfarge 6 2_Other MTM adjustments" xfId="2151" xr:uid="{00000000-0005-0000-0000-00005E080000}"/>
    <cellStyle name="20% - uthevingsfarge 6 3" xfId="2152" xr:uid="{00000000-0005-0000-0000-00005F080000}"/>
    <cellStyle name="20% - uthevingsfarge 6 3 2" xfId="2153" xr:uid="{00000000-0005-0000-0000-000060080000}"/>
    <cellStyle name="20% - uthevingsfarge 6 3 2 2" xfId="2154" xr:uid="{00000000-0005-0000-0000-000061080000}"/>
    <cellStyle name="20% - uthevingsfarge 6 3 2 2 2" xfId="2155" xr:uid="{00000000-0005-0000-0000-000062080000}"/>
    <cellStyle name="20% - uthevingsfarge 6 3 2 2 2 2" xfId="2156" xr:uid="{00000000-0005-0000-0000-000063080000}"/>
    <cellStyle name="20% - uthevingsfarge 6 3 2 2 2_3. Chng in credit spreads" xfId="2157" xr:uid="{00000000-0005-0000-0000-000064080000}"/>
    <cellStyle name="20% - uthevingsfarge 6 3 2 2 3" xfId="2158" xr:uid="{00000000-0005-0000-0000-000065080000}"/>
    <cellStyle name="20% - uthevingsfarge 6 3 2 2 3 2" xfId="2159" xr:uid="{00000000-0005-0000-0000-000066080000}"/>
    <cellStyle name="20% - uthevingsfarge 6 3 2 2 3_3. Chng in credit spreads" xfId="2160" xr:uid="{00000000-0005-0000-0000-000067080000}"/>
    <cellStyle name="20% - uthevingsfarge 6 3 2 2 4" xfId="2161" xr:uid="{00000000-0005-0000-0000-000068080000}"/>
    <cellStyle name="20% - uthevingsfarge 6 3 2 2_3. Chng in credit spreads" xfId="2162" xr:uid="{00000000-0005-0000-0000-000069080000}"/>
    <cellStyle name="20% - uthevingsfarge 6 3 2 3" xfId="2163" xr:uid="{00000000-0005-0000-0000-00006A080000}"/>
    <cellStyle name="20% - uthevingsfarge 6 3 2 3 2" xfId="2164" xr:uid="{00000000-0005-0000-0000-00006B080000}"/>
    <cellStyle name="20% - uthevingsfarge 6 3 2 3_3. Chng in credit spreads" xfId="2165" xr:uid="{00000000-0005-0000-0000-00006C080000}"/>
    <cellStyle name="20% - uthevingsfarge 6 3 2 4" xfId="2166" xr:uid="{00000000-0005-0000-0000-00006D080000}"/>
    <cellStyle name="20% - uthevingsfarge 6 3 2 4 2" xfId="2167" xr:uid="{00000000-0005-0000-0000-00006E080000}"/>
    <cellStyle name="20% - uthevingsfarge 6 3 2 4_3. Chng in credit spreads" xfId="2168" xr:uid="{00000000-0005-0000-0000-00006F080000}"/>
    <cellStyle name="20% - uthevingsfarge 6 3 2 5" xfId="2169" xr:uid="{00000000-0005-0000-0000-000070080000}"/>
    <cellStyle name="20% - uthevingsfarge 6 3 2_3. Chng in credit spreads" xfId="2170" xr:uid="{00000000-0005-0000-0000-000071080000}"/>
    <cellStyle name="20% - uthevingsfarge 6 3 3" xfId="2171" xr:uid="{00000000-0005-0000-0000-000072080000}"/>
    <cellStyle name="20% - uthevingsfarge 6 3 3 2" xfId="2172" xr:uid="{00000000-0005-0000-0000-000073080000}"/>
    <cellStyle name="20% - uthevingsfarge 6 3 3 2 2" xfId="2173" xr:uid="{00000000-0005-0000-0000-000074080000}"/>
    <cellStyle name="20% - uthevingsfarge 6 3 3 2 2 2" xfId="2174" xr:uid="{00000000-0005-0000-0000-000075080000}"/>
    <cellStyle name="20% - uthevingsfarge 6 3 3 2 2_3. Chng in credit spreads" xfId="2175" xr:uid="{00000000-0005-0000-0000-000076080000}"/>
    <cellStyle name="20% - uthevingsfarge 6 3 3 2 3" xfId="2176" xr:uid="{00000000-0005-0000-0000-000077080000}"/>
    <cellStyle name="20% - uthevingsfarge 6 3 3 2 3 2" xfId="2177" xr:uid="{00000000-0005-0000-0000-000078080000}"/>
    <cellStyle name="20% - uthevingsfarge 6 3 3 2 3_3. Chng in credit spreads" xfId="2178" xr:uid="{00000000-0005-0000-0000-000079080000}"/>
    <cellStyle name="20% - uthevingsfarge 6 3 3 2 4" xfId="2179" xr:uid="{00000000-0005-0000-0000-00007A080000}"/>
    <cellStyle name="20% - uthevingsfarge 6 3 3 2_3. Chng in credit spreads" xfId="2180" xr:uid="{00000000-0005-0000-0000-00007B080000}"/>
    <cellStyle name="20% - uthevingsfarge 6 3 3 3" xfId="2181" xr:uid="{00000000-0005-0000-0000-00007C080000}"/>
    <cellStyle name="20% - uthevingsfarge 6 3 3 3 2" xfId="2182" xr:uid="{00000000-0005-0000-0000-00007D080000}"/>
    <cellStyle name="20% - uthevingsfarge 6 3 3 3_3. Chng in credit spreads" xfId="2183" xr:uid="{00000000-0005-0000-0000-00007E080000}"/>
    <cellStyle name="20% - uthevingsfarge 6 3 3 4" xfId="2184" xr:uid="{00000000-0005-0000-0000-00007F080000}"/>
    <cellStyle name="20% - uthevingsfarge 6 3 3 4 2" xfId="2185" xr:uid="{00000000-0005-0000-0000-000080080000}"/>
    <cellStyle name="20% - uthevingsfarge 6 3 3 4_3. Chng in credit spreads" xfId="2186" xr:uid="{00000000-0005-0000-0000-000081080000}"/>
    <cellStyle name="20% - uthevingsfarge 6 3 3 5" xfId="2187" xr:uid="{00000000-0005-0000-0000-000082080000}"/>
    <cellStyle name="20% - uthevingsfarge 6 3 3_3. Chng in credit spreads" xfId="2188" xr:uid="{00000000-0005-0000-0000-000083080000}"/>
    <cellStyle name="20% - uthevingsfarge 6 3 4" xfId="2189" xr:uid="{00000000-0005-0000-0000-000084080000}"/>
    <cellStyle name="20% - uthevingsfarge 6 3 4 2" xfId="2190" xr:uid="{00000000-0005-0000-0000-000085080000}"/>
    <cellStyle name="20% - uthevingsfarge 6 3 4 2 2" xfId="2191" xr:uid="{00000000-0005-0000-0000-000086080000}"/>
    <cellStyle name="20% - uthevingsfarge 6 3 4 2_3. Chng in credit spreads" xfId="2192" xr:uid="{00000000-0005-0000-0000-000087080000}"/>
    <cellStyle name="20% - uthevingsfarge 6 3 4 3" xfId="2193" xr:uid="{00000000-0005-0000-0000-000088080000}"/>
    <cellStyle name="20% - uthevingsfarge 6 3 4 3 2" xfId="2194" xr:uid="{00000000-0005-0000-0000-000089080000}"/>
    <cellStyle name="20% - uthevingsfarge 6 3 4 3_3. Chng in credit spreads" xfId="2195" xr:uid="{00000000-0005-0000-0000-00008A080000}"/>
    <cellStyle name="20% - uthevingsfarge 6 3 4 4" xfId="2196" xr:uid="{00000000-0005-0000-0000-00008B080000}"/>
    <cellStyle name="20% - uthevingsfarge 6 3 4_3. Chng in credit spreads" xfId="2197" xr:uid="{00000000-0005-0000-0000-00008C080000}"/>
    <cellStyle name="20% - uthevingsfarge 6 3 5" xfId="2198" xr:uid="{00000000-0005-0000-0000-00008D080000}"/>
    <cellStyle name="20% - uthevingsfarge 6 3 5 2" xfId="2199" xr:uid="{00000000-0005-0000-0000-00008E080000}"/>
    <cellStyle name="20% - uthevingsfarge 6 3 5_3. Chng in credit spreads" xfId="2200" xr:uid="{00000000-0005-0000-0000-00008F080000}"/>
    <cellStyle name="20% - uthevingsfarge 6 3 6" xfId="2201" xr:uid="{00000000-0005-0000-0000-000090080000}"/>
    <cellStyle name="20% - uthevingsfarge 6 3 6 2" xfId="2202" xr:uid="{00000000-0005-0000-0000-000091080000}"/>
    <cellStyle name="20% - uthevingsfarge 6 3 6_3. Chng in credit spreads" xfId="2203" xr:uid="{00000000-0005-0000-0000-000092080000}"/>
    <cellStyle name="20% - uthevingsfarge 6 3 7" xfId="2204" xr:uid="{00000000-0005-0000-0000-000093080000}"/>
    <cellStyle name="20% - uthevingsfarge 6 3 7 2" xfId="2205" xr:uid="{00000000-0005-0000-0000-000094080000}"/>
    <cellStyle name="20% - uthevingsfarge 6 3 7_3. Chng in credit spreads" xfId="2206" xr:uid="{00000000-0005-0000-0000-000095080000}"/>
    <cellStyle name="20% - uthevingsfarge 6 4" xfId="2207" xr:uid="{00000000-0005-0000-0000-000096080000}"/>
    <cellStyle name="20% - uthevingsfarge 6 4 2" xfId="2208" xr:uid="{00000000-0005-0000-0000-000097080000}"/>
    <cellStyle name="20% - uthevingsfarge 6 4 2 2" xfId="2209" xr:uid="{00000000-0005-0000-0000-000098080000}"/>
    <cellStyle name="20% - uthevingsfarge 6 4 2 2 2" xfId="2210" xr:uid="{00000000-0005-0000-0000-000099080000}"/>
    <cellStyle name="20% - uthevingsfarge 6 4 2 2_3. Chng in credit spreads" xfId="2211" xr:uid="{00000000-0005-0000-0000-00009A080000}"/>
    <cellStyle name="20% - uthevingsfarge 6 4 2 3" xfId="2212" xr:uid="{00000000-0005-0000-0000-00009B080000}"/>
    <cellStyle name="20% - uthevingsfarge 6 4 2 3 2" xfId="2213" xr:uid="{00000000-0005-0000-0000-00009C080000}"/>
    <cellStyle name="20% - uthevingsfarge 6 4 2 3_3. Chng in credit spreads" xfId="2214" xr:uid="{00000000-0005-0000-0000-00009D080000}"/>
    <cellStyle name="20% - uthevingsfarge 6 4 2 4" xfId="2215" xr:uid="{00000000-0005-0000-0000-00009E080000}"/>
    <cellStyle name="20% - uthevingsfarge 6 4 2_3. Chng in credit spreads" xfId="2216" xr:uid="{00000000-0005-0000-0000-00009F080000}"/>
    <cellStyle name="20% - uthevingsfarge 6 4 3" xfId="2217" xr:uid="{00000000-0005-0000-0000-0000A0080000}"/>
    <cellStyle name="20% - uthevingsfarge 6 4 3 2" xfId="2218" xr:uid="{00000000-0005-0000-0000-0000A1080000}"/>
    <cellStyle name="20% - uthevingsfarge 6 4 3_3. Chng in credit spreads" xfId="2219" xr:uid="{00000000-0005-0000-0000-0000A2080000}"/>
    <cellStyle name="20% - uthevingsfarge 6 4 4" xfId="2220" xr:uid="{00000000-0005-0000-0000-0000A3080000}"/>
    <cellStyle name="20% - uthevingsfarge 6 4 4 2" xfId="2221" xr:uid="{00000000-0005-0000-0000-0000A4080000}"/>
    <cellStyle name="20% - uthevingsfarge 6 4 4_3. Chng in credit spreads" xfId="2222" xr:uid="{00000000-0005-0000-0000-0000A5080000}"/>
    <cellStyle name="20% - uthevingsfarge 6 4 5" xfId="2223" xr:uid="{00000000-0005-0000-0000-0000A6080000}"/>
    <cellStyle name="20% - uthevingsfarge 6 4_3. Chng in credit spreads" xfId="2224" xr:uid="{00000000-0005-0000-0000-0000A7080000}"/>
    <cellStyle name="20% - uthevingsfarge 6 5" xfId="2225" xr:uid="{00000000-0005-0000-0000-0000A8080000}"/>
    <cellStyle name="20% - uthevingsfarge 6 5 2" xfId="2226" xr:uid="{00000000-0005-0000-0000-0000A9080000}"/>
    <cellStyle name="20% - uthevingsfarge 6 5 2 2" xfId="2227" xr:uid="{00000000-0005-0000-0000-0000AA080000}"/>
    <cellStyle name="20% - uthevingsfarge 6 5 2 2 2" xfId="2228" xr:uid="{00000000-0005-0000-0000-0000AB080000}"/>
    <cellStyle name="20% - uthevingsfarge 6 5 2 2_3. Chng in credit spreads" xfId="2229" xr:uid="{00000000-0005-0000-0000-0000AC080000}"/>
    <cellStyle name="20% - uthevingsfarge 6 5 2 3" xfId="2230" xr:uid="{00000000-0005-0000-0000-0000AD080000}"/>
    <cellStyle name="20% - uthevingsfarge 6 5 2 3 2" xfId="2231" xr:uid="{00000000-0005-0000-0000-0000AE080000}"/>
    <cellStyle name="20% - uthevingsfarge 6 5 2 3_3. Chng in credit spreads" xfId="2232" xr:uid="{00000000-0005-0000-0000-0000AF080000}"/>
    <cellStyle name="20% - uthevingsfarge 6 5 2 4" xfId="2233" xr:uid="{00000000-0005-0000-0000-0000B0080000}"/>
    <cellStyle name="20% - uthevingsfarge 6 5 2_3. Chng in credit spreads" xfId="2234" xr:uid="{00000000-0005-0000-0000-0000B1080000}"/>
    <cellStyle name="20% - uthevingsfarge 6 5 3" xfId="2235" xr:uid="{00000000-0005-0000-0000-0000B2080000}"/>
    <cellStyle name="20% - uthevingsfarge 6 5 3 2" xfId="2236" xr:uid="{00000000-0005-0000-0000-0000B3080000}"/>
    <cellStyle name="20% - uthevingsfarge 6 5 3_3. Chng in credit spreads" xfId="2237" xr:uid="{00000000-0005-0000-0000-0000B4080000}"/>
    <cellStyle name="20% - uthevingsfarge 6 5 4" xfId="2238" xr:uid="{00000000-0005-0000-0000-0000B5080000}"/>
    <cellStyle name="20% - uthevingsfarge 6 5 4 2" xfId="2239" xr:uid="{00000000-0005-0000-0000-0000B6080000}"/>
    <cellStyle name="20% - uthevingsfarge 6 5 4_3. Chng in credit spreads" xfId="2240" xr:uid="{00000000-0005-0000-0000-0000B7080000}"/>
    <cellStyle name="20% - uthevingsfarge 6 5 5" xfId="2241" xr:uid="{00000000-0005-0000-0000-0000B8080000}"/>
    <cellStyle name="20% - uthevingsfarge 6 5_3. Chng in credit spreads" xfId="2242" xr:uid="{00000000-0005-0000-0000-0000B9080000}"/>
    <cellStyle name="20% - uthevingsfarge 6 6" xfId="2243" xr:uid="{00000000-0005-0000-0000-0000BA080000}"/>
    <cellStyle name="20% - uthevingsfarge 6 6 2" xfId="2244" xr:uid="{00000000-0005-0000-0000-0000BB080000}"/>
    <cellStyle name="20% - uthevingsfarge 6 6 2 2" xfId="2245" xr:uid="{00000000-0005-0000-0000-0000BC080000}"/>
    <cellStyle name="20% - uthevingsfarge 6 6 2_3. Chng in credit spreads" xfId="2246" xr:uid="{00000000-0005-0000-0000-0000BD080000}"/>
    <cellStyle name="20% - uthevingsfarge 6 6 3" xfId="2247" xr:uid="{00000000-0005-0000-0000-0000BE080000}"/>
    <cellStyle name="20% - uthevingsfarge 6 6 3 2" xfId="2248" xr:uid="{00000000-0005-0000-0000-0000BF080000}"/>
    <cellStyle name="20% - uthevingsfarge 6 6 3_3. Chng in credit spreads" xfId="2249" xr:uid="{00000000-0005-0000-0000-0000C0080000}"/>
    <cellStyle name="20% - uthevingsfarge 6 6 4" xfId="2250" xr:uid="{00000000-0005-0000-0000-0000C1080000}"/>
    <cellStyle name="20% - uthevingsfarge 6 6_3. Chng in credit spreads" xfId="2251" xr:uid="{00000000-0005-0000-0000-0000C2080000}"/>
    <cellStyle name="20% - uthevingsfarge 6 7" xfId="2252" xr:uid="{00000000-0005-0000-0000-0000C3080000}"/>
    <cellStyle name="20% - uthevingsfarge 6 7 2" xfId="2253" xr:uid="{00000000-0005-0000-0000-0000C4080000}"/>
    <cellStyle name="20% - uthevingsfarge 6 7_3. Chng in credit spreads" xfId="2254" xr:uid="{00000000-0005-0000-0000-0000C5080000}"/>
    <cellStyle name="20% - uthevingsfarge 6 8" xfId="2255" xr:uid="{00000000-0005-0000-0000-0000C6080000}"/>
    <cellStyle name="20% - uthevingsfarge 6 8 2" xfId="2256" xr:uid="{00000000-0005-0000-0000-0000C7080000}"/>
    <cellStyle name="20% - uthevingsfarge 6 8_3. Chng in credit spreads" xfId="2257" xr:uid="{00000000-0005-0000-0000-0000C8080000}"/>
    <cellStyle name="20% - uthevingsfarge 6_7. Other MTM adjustments" xfId="2258" xr:uid="{00000000-0005-0000-0000-0000C9080000}"/>
    <cellStyle name="20% - Акцент1" xfId="2259" xr:uid="{00000000-0005-0000-0000-0000CA080000}"/>
    <cellStyle name="20% - Акцент2" xfId="2260" xr:uid="{00000000-0005-0000-0000-0000CB080000}"/>
    <cellStyle name="20% - Акцент3" xfId="2261" xr:uid="{00000000-0005-0000-0000-0000CC080000}"/>
    <cellStyle name="20% - Акцент4" xfId="2262" xr:uid="{00000000-0005-0000-0000-0000CD080000}"/>
    <cellStyle name="20% - Акцент5" xfId="2263" xr:uid="{00000000-0005-0000-0000-0000CE080000}"/>
    <cellStyle name="20% - Акцент6" xfId="2264" xr:uid="{00000000-0005-0000-0000-0000CF080000}"/>
    <cellStyle name="3 antraštė" xfId="2265" xr:uid="{00000000-0005-0000-0000-0000D0080000}"/>
    <cellStyle name="4 antraštė" xfId="2266" xr:uid="{00000000-0005-0000-0000-0000D1080000}"/>
    <cellStyle name="40 % – uthevingsfarge 1" xfId="2267" xr:uid="{00000000-0005-0000-0000-0000D2080000}"/>
    <cellStyle name="40 % – uthevingsfarge 2" xfId="2268" xr:uid="{00000000-0005-0000-0000-0000D3080000}"/>
    <cellStyle name="40 % – uthevingsfarge 3" xfId="2269" xr:uid="{00000000-0005-0000-0000-0000D4080000}"/>
    <cellStyle name="40 % – uthevingsfarge 4" xfId="2270" xr:uid="{00000000-0005-0000-0000-0000D5080000}"/>
    <cellStyle name="40 % – uthevingsfarge 5" xfId="2271" xr:uid="{00000000-0005-0000-0000-0000D6080000}"/>
    <cellStyle name="40 % – uthevingsfarge 6" xfId="2272" xr:uid="{00000000-0005-0000-0000-0000D7080000}"/>
    <cellStyle name="40% - Accent1 2" xfId="2273" xr:uid="{00000000-0005-0000-0000-0000D8080000}"/>
    <cellStyle name="40% - Accent2 2" xfId="2274" xr:uid="{00000000-0005-0000-0000-0000D9080000}"/>
    <cellStyle name="40% - Accent3 2" xfId="2275" xr:uid="{00000000-0005-0000-0000-0000DA080000}"/>
    <cellStyle name="40% - Accent4 2" xfId="2276" xr:uid="{00000000-0005-0000-0000-0000DB080000}"/>
    <cellStyle name="40% - Accent5 2" xfId="2277" xr:uid="{00000000-0005-0000-0000-0000DC080000}"/>
    <cellStyle name="40% - Accent6 2" xfId="2278" xr:uid="{00000000-0005-0000-0000-0000DD080000}"/>
    <cellStyle name="40% - akcent 1" xfId="2279" xr:uid="{00000000-0005-0000-0000-0000DE080000}"/>
    <cellStyle name="40% - akcent 2" xfId="2280" xr:uid="{00000000-0005-0000-0000-0000DF080000}"/>
    <cellStyle name="40% - akcent 3" xfId="2281" xr:uid="{00000000-0005-0000-0000-0000E0080000}"/>
    <cellStyle name="40% - akcent 4" xfId="2282" xr:uid="{00000000-0005-0000-0000-0000E1080000}"/>
    <cellStyle name="40% - akcent 5" xfId="2283" xr:uid="{00000000-0005-0000-0000-0000E2080000}"/>
    <cellStyle name="40% - akcent 6" xfId="2284" xr:uid="{00000000-0005-0000-0000-0000E3080000}"/>
    <cellStyle name="40% – paryškinimas 1" xfId="2285" xr:uid="{00000000-0005-0000-0000-0000E4080000}"/>
    <cellStyle name="40% – paryškinimas 2" xfId="2286" xr:uid="{00000000-0005-0000-0000-0000E5080000}"/>
    <cellStyle name="40% – paryškinimas 3" xfId="2287" xr:uid="{00000000-0005-0000-0000-0000E6080000}"/>
    <cellStyle name="40% – paryškinimas 4" xfId="2288" xr:uid="{00000000-0005-0000-0000-0000E7080000}"/>
    <cellStyle name="40% – paryškinimas 5" xfId="2289" xr:uid="{00000000-0005-0000-0000-0000E8080000}"/>
    <cellStyle name="40% – paryškinimas 6" xfId="2290" xr:uid="{00000000-0005-0000-0000-0000E9080000}"/>
    <cellStyle name="40% - uthevingsfarge 1" xfId="2291" xr:uid="{00000000-0005-0000-0000-0000EA080000}"/>
    <cellStyle name="40% - uthevingsfarge 1 2" xfId="2292" xr:uid="{00000000-0005-0000-0000-0000EB080000}"/>
    <cellStyle name="40% - uthevingsfarge 1 2 2" xfId="2293" xr:uid="{00000000-0005-0000-0000-0000EC080000}"/>
    <cellStyle name="40% - uthevingsfarge 1 2 2 2" xfId="2294" xr:uid="{00000000-0005-0000-0000-0000ED080000}"/>
    <cellStyle name="40% - uthevingsfarge 1 2 2 2 2" xfId="2295" xr:uid="{00000000-0005-0000-0000-0000EE080000}"/>
    <cellStyle name="40% - uthevingsfarge 1 2 2 2 2 2" xfId="2296" xr:uid="{00000000-0005-0000-0000-0000EF080000}"/>
    <cellStyle name="40% - uthevingsfarge 1 2 2 2 2 2 2" xfId="2297" xr:uid="{00000000-0005-0000-0000-0000F0080000}"/>
    <cellStyle name="40% - uthevingsfarge 1 2 2 2 2 2_3. Chng in credit spreads" xfId="2298" xr:uid="{00000000-0005-0000-0000-0000F1080000}"/>
    <cellStyle name="40% - uthevingsfarge 1 2 2 2 2 3" xfId="2299" xr:uid="{00000000-0005-0000-0000-0000F2080000}"/>
    <cellStyle name="40% - uthevingsfarge 1 2 2 2 2_3. Chng in credit spreads" xfId="2300" xr:uid="{00000000-0005-0000-0000-0000F3080000}"/>
    <cellStyle name="40% - uthevingsfarge 1 2 2 2 3" xfId="2301" xr:uid="{00000000-0005-0000-0000-0000F4080000}"/>
    <cellStyle name="40% - uthevingsfarge 1 2 2 2 3 2" xfId="2302" xr:uid="{00000000-0005-0000-0000-0000F5080000}"/>
    <cellStyle name="40% - uthevingsfarge 1 2 2 2 3 2 2" xfId="2303" xr:uid="{00000000-0005-0000-0000-0000F6080000}"/>
    <cellStyle name="40% - uthevingsfarge 1 2 2 2 3 2_3. Chng in credit spreads" xfId="2304" xr:uid="{00000000-0005-0000-0000-0000F7080000}"/>
    <cellStyle name="40% - uthevingsfarge 1 2 2 2 3 3" xfId="2305" xr:uid="{00000000-0005-0000-0000-0000F8080000}"/>
    <cellStyle name="40% - uthevingsfarge 1 2 2 2 3_3. Chng in credit spreads" xfId="2306" xr:uid="{00000000-0005-0000-0000-0000F9080000}"/>
    <cellStyle name="40% - uthevingsfarge 1 2 2 2 4" xfId="2307" xr:uid="{00000000-0005-0000-0000-0000FA080000}"/>
    <cellStyle name="40% - uthevingsfarge 1 2 2 2 4 2" xfId="2308" xr:uid="{00000000-0005-0000-0000-0000FB080000}"/>
    <cellStyle name="40% - uthevingsfarge 1 2 2 2 4_3. Chng in credit spreads" xfId="2309" xr:uid="{00000000-0005-0000-0000-0000FC080000}"/>
    <cellStyle name="40% - uthevingsfarge 1 2 2 2 5" xfId="2310" xr:uid="{00000000-0005-0000-0000-0000FD080000}"/>
    <cellStyle name="40% - uthevingsfarge 1 2 2 2 5 2" xfId="2311" xr:uid="{00000000-0005-0000-0000-0000FE080000}"/>
    <cellStyle name="40% - uthevingsfarge 1 2 2 2 5_3. Chng in credit spreads" xfId="2312" xr:uid="{00000000-0005-0000-0000-0000FF080000}"/>
    <cellStyle name="40% - uthevingsfarge 1 2 2 2 6" xfId="2313" xr:uid="{00000000-0005-0000-0000-000000090000}"/>
    <cellStyle name="40% - uthevingsfarge 1 2 2 2_3. Chng in credit spreads" xfId="2314" xr:uid="{00000000-0005-0000-0000-000001090000}"/>
    <cellStyle name="40% - uthevingsfarge 1 2 2 3" xfId="2315" xr:uid="{00000000-0005-0000-0000-000002090000}"/>
    <cellStyle name="40% - uthevingsfarge 1 2 2 3 2" xfId="2316" xr:uid="{00000000-0005-0000-0000-000003090000}"/>
    <cellStyle name="40% - uthevingsfarge 1 2 2 3 2 2" xfId="2317" xr:uid="{00000000-0005-0000-0000-000004090000}"/>
    <cellStyle name="40% - uthevingsfarge 1 2 2 3 2_3. Chng in credit spreads" xfId="2318" xr:uid="{00000000-0005-0000-0000-000005090000}"/>
    <cellStyle name="40% - uthevingsfarge 1 2 2 3 3" xfId="2319" xr:uid="{00000000-0005-0000-0000-000006090000}"/>
    <cellStyle name="40% - uthevingsfarge 1 2 2 3_3. Chng in credit spreads" xfId="2320" xr:uid="{00000000-0005-0000-0000-000007090000}"/>
    <cellStyle name="40% - uthevingsfarge 1 2 2 4" xfId="2321" xr:uid="{00000000-0005-0000-0000-000008090000}"/>
    <cellStyle name="40% - uthevingsfarge 1 2 2 4 2" xfId="2322" xr:uid="{00000000-0005-0000-0000-000009090000}"/>
    <cellStyle name="40% - uthevingsfarge 1 2 2 4 2 2" xfId="2323" xr:uid="{00000000-0005-0000-0000-00000A090000}"/>
    <cellStyle name="40% - uthevingsfarge 1 2 2 4 2_3. Chng in credit spreads" xfId="2324" xr:uid="{00000000-0005-0000-0000-00000B090000}"/>
    <cellStyle name="40% - uthevingsfarge 1 2 2 4 3" xfId="2325" xr:uid="{00000000-0005-0000-0000-00000C090000}"/>
    <cellStyle name="40% - uthevingsfarge 1 2 2 4_3. Chng in credit spreads" xfId="2326" xr:uid="{00000000-0005-0000-0000-00000D090000}"/>
    <cellStyle name="40% - uthevingsfarge 1 2 2 5" xfId="2327" xr:uid="{00000000-0005-0000-0000-00000E090000}"/>
    <cellStyle name="40% - uthevingsfarge 1 2 2 5 2" xfId="2328" xr:uid="{00000000-0005-0000-0000-00000F090000}"/>
    <cellStyle name="40% - uthevingsfarge 1 2 2 5 2 2" xfId="2329" xr:uid="{00000000-0005-0000-0000-000010090000}"/>
    <cellStyle name="40% - uthevingsfarge 1 2 2 5 2_3. Chng in credit spreads" xfId="2330" xr:uid="{00000000-0005-0000-0000-000011090000}"/>
    <cellStyle name="40% - uthevingsfarge 1 2 2 5 3" xfId="2331" xr:uid="{00000000-0005-0000-0000-000012090000}"/>
    <cellStyle name="40% - uthevingsfarge 1 2 2 5_3. Chng in credit spreads" xfId="2332" xr:uid="{00000000-0005-0000-0000-000013090000}"/>
    <cellStyle name="40% - uthevingsfarge 1 2 2 6" xfId="2333" xr:uid="{00000000-0005-0000-0000-000014090000}"/>
    <cellStyle name="40% - uthevingsfarge 1 2 2 6 2" xfId="2334" xr:uid="{00000000-0005-0000-0000-000015090000}"/>
    <cellStyle name="40% - uthevingsfarge 1 2 2 6_3. Chng in credit spreads" xfId="2335" xr:uid="{00000000-0005-0000-0000-000016090000}"/>
    <cellStyle name="40% - uthevingsfarge 1 2 2 7" xfId="2336" xr:uid="{00000000-0005-0000-0000-000017090000}"/>
    <cellStyle name="40% - uthevingsfarge 1 2 2_3. Chng in credit spreads" xfId="2337" xr:uid="{00000000-0005-0000-0000-000018090000}"/>
    <cellStyle name="40% - uthevingsfarge 1 2 3" xfId="2338" xr:uid="{00000000-0005-0000-0000-000019090000}"/>
    <cellStyle name="40% - uthevingsfarge 1 2 3 2" xfId="2339" xr:uid="{00000000-0005-0000-0000-00001A090000}"/>
    <cellStyle name="40% - uthevingsfarge 1 2 3 2 2" xfId="2340" xr:uid="{00000000-0005-0000-0000-00001B090000}"/>
    <cellStyle name="40% - uthevingsfarge 1 2 3 2 2 2" xfId="2341" xr:uid="{00000000-0005-0000-0000-00001C090000}"/>
    <cellStyle name="40% - uthevingsfarge 1 2 3 2 2_3. Chng in credit spreads" xfId="2342" xr:uid="{00000000-0005-0000-0000-00001D090000}"/>
    <cellStyle name="40% - uthevingsfarge 1 2 3 2 3" xfId="2343" xr:uid="{00000000-0005-0000-0000-00001E090000}"/>
    <cellStyle name="40% - uthevingsfarge 1 2 3 2 3 2" xfId="2344" xr:uid="{00000000-0005-0000-0000-00001F090000}"/>
    <cellStyle name="40% - uthevingsfarge 1 2 3 2 3_3. Chng in credit spreads" xfId="2345" xr:uid="{00000000-0005-0000-0000-000020090000}"/>
    <cellStyle name="40% - uthevingsfarge 1 2 3 2 4" xfId="2346" xr:uid="{00000000-0005-0000-0000-000021090000}"/>
    <cellStyle name="40% - uthevingsfarge 1 2 3 2 4 2" xfId="2347" xr:uid="{00000000-0005-0000-0000-000022090000}"/>
    <cellStyle name="40% - uthevingsfarge 1 2 3 2 4_3. Chng in credit spreads" xfId="2348" xr:uid="{00000000-0005-0000-0000-000023090000}"/>
    <cellStyle name="40% - uthevingsfarge 1 2 3 2 5" xfId="2349" xr:uid="{00000000-0005-0000-0000-000024090000}"/>
    <cellStyle name="40% - uthevingsfarge 1 2 3 2_3. Chng in credit spreads" xfId="2350" xr:uid="{00000000-0005-0000-0000-000025090000}"/>
    <cellStyle name="40% - uthevingsfarge 1 2 3 3" xfId="2351" xr:uid="{00000000-0005-0000-0000-000026090000}"/>
    <cellStyle name="40% - uthevingsfarge 1 2 3 3 2" xfId="2352" xr:uid="{00000000-0005-0000-0000-000027090000}"/>
    <cellStyle name="40% - uthevingsfarge 1 2 3 3 2 2" xfId="2353" xr:uid="{00000000-0005-0000-0000-000028090000}"/>
    <cellStyle name="40% - uthevingsfarge 1 2 3 3 2_3. Chng in credit spreads" xfId="2354" xr:uid="{00000000-0005-0000-0000-000029090000}"/>
    <cellStyle name="40% - uthevingsfarge 1 2 3 3 3" xfId="2355" xr:uid="{00000000-0005-0000-0000-00002A090000}"/>
    <cellStyle name="40% - uthevingsfarge 1 2 3 3_3. Chng in credit spreads" xfId="2356" xr:uid="{00000000-0005-0000-0000-00002B090000}"/>
    <cellStyle name="40% - uthevingsfarge 1 2 3 4" xfId="2357" xr:uid="{00000000-0005-0000-0000-00002C090000}"/>
    <cellStyle name="40% - uthevingsfarge 1 2 3 4 2" xfId="2358" xr:uid="{00000000-0005-0000-0000-00002D090000}"/>
    <cellStyle name="40% - uthevingsfarge 1 2 3 4_3. Chng in credit spreads" xfId="2359" xr:uid="{00000000-0005-0000-0000-00002E090000}"/>
    <cellStyle name="40% - uthevingsfarge 1 2 3 5" xfId="2360" xr:uid="{00000000-0005-0000-0000-00002F090000}"/>
    <cellStyle name="40% - uthevingsfarge 1 2 3 5 2" xfId="2361" xr:uid="{00000000-0005-0000-0000-000030090000}"/>
    <cellStyle name="40% - uthevingsfarge 1 2 3 5_3. Chng in credit spreads" xfId="2362" xr:uid="{00000000-0005-0000-0000-000031090000}"/>
    <cellStyle name="40% - uthevingsfarge 1 2 3 6" xfId="2363" xr:uid="{00000000-0005-0000-0000-000032090000}"/>
    <cellStyle name="40% - uthevingsfarge 1 2 3 6 2" xfId="2364" xr:uid="{00000000-0005-0000-0000-000033090000}"/>
    <cellStyle name="40% - uthevingsfarge 1 2 3 6_3. Chng in credit spreads" xfId="2365" xr:uid="{00000000-0005-0000-0000-000034090000}"/>
    <cellStyle name="40% - uthevingsfarge 1 2 3 7" xfId="2366" xr:uid="{00000000-0005-0000-0000-000035090000}"/>
    <cellStyle name="40% - uthevingsfarge 1 2 3_3. Chng in credit spreads" xfId="2367" xr:uid="{00000000-0005-0000-0000-000036090000}"/>
    <cellStyle name="40% - uthevingsfarge 1 2 4" xfId="2368" xr:uid="{00000000-0005-0000-0000-000037090000}"/>
    <cellStyle name="40% - uthevingsfarge 1 2 4 2" xfId="2369" xr:uid="{00000000-0005-0000-0000-000038090000}"/>
    <cellStyle name="40% - uthevingsfarge 1 2 4 2 2" xfId="2370" xr:uid="{00000000-0005-0000-0000-000039090000}"/>
    <cellStyle name="40% - uthevingsfarge 1 2 4 2_3. Chng in credit spreads" xfId="2371" xr:uid="{00000000-0005-0000-0000-00003A090000}"/>
    <cellStyle name="40% - uthevingsfarge 1 2 4 3" xfId="2372" xr:uid="{00000000-0005-0000-0000-00003B090000}"/>
    <cellStyle name="40% - uthevingsfarge 1 2 4 3 2" xfId="2373" xr:uid="{00000000-0005-0000-0000-00003C090000}"/>
    <cellStyle name="40% - uthevingsfarge 1 2 4 3_3. Chng in credit spreads" xfId="2374" xr:uid="{00000000-0005-0000-0000-00003D090000}"/>
    <cellStyle name="40% - uthevingsfarge 1 2 4 4" xfId="2375" xr:uid="{00000000-0005-0000-0000-00003E090000}"/>
    <cellStyle name="40% - uthevingsfarge 1 2 4 4 2" xfId="2376" xr:uid="{00000000-0005-0000-0000-00003F090000}"/>
    <cellStyle name="40% - uthevingsfarge 1 2 4 4_3. Chng in credit spreads" xfId="2377" xr:uid="{00000000-0005-0000-0000-000040090000}"/>
    <cellStyle name="40% - uthevingsfarge 1 2 4 5" xfId="2378" xr:uid="{00000000-0005-0000-0000-000041090000}"/>
    <cellStyle name="40% - uthevingsfarge 1 2 4_3. Chng in credit spreads" xfId="2379" xr:uid="{00000000-0005-0000-0000-000042090000}"/>
    <cellStyle name="40% - uthevingsfarge 1 2 5" xfId="2380" xr:uid="{00000000-0005-0000-0000-000043090000}"/>
    <cellStyle name="40% - uthevingsfarge 1 2 5 2" xfId="2381" xr:uid="{00000000-0005-0000-0000-000044090000}"/>
    <cellStyle name="40% - uthevingsfarge 1 2 5 2 2" xfId="2382" xr:uid="{00000000-0005-0000-0000-000045090000}"/>
    <cellStyle name="40% - uthevingsfarge 1 2 5 2_3. Chng in credit spreads" xfId="2383" xr:uid="{00000000-0005-0000-0000-000046090000}"/>
    <cellStyle name="40% - uthevingsfarge 1 2 5 3" xfId="2384" xr:uid="{00000000-0005-0000-0000-000047090000}"/>
    <cellStyle name="40% - uthevingsfarge 1 2 5_3. Chng in credit spreads" xfId="2385" xr:uid="{00000000-0005-0000-0000-000048090000}"/>
    <cellStyle name="40% - uthevingsfarge 1 2 6" xfId="2386" xr:uid="{00000000-0005-0000-0000-000049090000}"/>
    <cellStyle name="40% - uthevingsfarge 1 2 6 2" xfId="2387" xr:uid="{00000000-0005-0000-0000-00004A090000}"/>
    <cellStyle name="40% - uthevingsfarge 1 2 6 2 2" xfId="2388" xr:uid="{00000000-0005-0000-0000-00004B090000}"/>
    <cellStyle name="40% - uthevingsfarge 1 2 6 2_3. Chng in credit spreads" xfId="2389" xr:uid="{00000000-0005-0000-0000-00004C090000}"/>
    <cellStyle name="40% - uthevingsfarge 1 2 6 3" xfId="2390" xr:uid="{00000000-0005-0000-0000-00004D090000}"/>
    <cellStyle name="40% - uthevingsfarge 1 2 6_3. Chng in credit spreads" xfId="2391" xr:uid="{00000000-0005-0000-0000-00004E090000}"/>
    <cellStyle name="40% - uthevingsfarge 1 2 7" xfId="2392" xr:uid="{00000000-0005-0000-0000-00004F090000}"/>
    <cellStyle name="40% - uthevingsfarge 1 2 7 2" xfId="2393" xr:uid="{00000000-0005-0000-0000-000050090000}"/>
    <cellStyle name="40% - uthevingsfarge 1 2 7_3. Chng in credit spreads" xfId="2394" xr:uid="{00000000-0005-0000-0000-000051090000}"/>
    <cellStyle name="40% - uthevingsfarge 1 2 8" xfId="2395" xr:uid="{00000000-0005-0000-0000-000052090000}"/>
    <cellStyle name="40% - uthevingsfarge 1 2 8 2" xfId="2396" xr:uid="{00000000-0005-0000-0000-000053090000}"/>
    <cellStyle name="40% - uthevingsfarge 1 2 8_3. Chng in credit spreads" xfId="2397" xr:uid="{00000000-0005-0000-0000-000054090000}"/>
    <cellStyle name="40% - uthevingsfarge 1 2_Other MTM adjustments" xfId="2398" xr:uid="{00000000-0005-0000-0000-000055090000}"/>
    <cellStyle name="40% - uthevingsfarge 1 3" xfId="2399" xr:uid="{00000000-0005-0000-0000-000056090000}"/>
    <cellStyle name="40% - uthevingsfarge 1 3 2" xfId="2400" xr:uid="{00000000-0005-0000-0000-000057090000}"/>
    <cellStyle name="40% - uthevingsfarge 1 3 2 2" xfId="2401" xr:uid="{00000000-0005-0000-0000-000058090000}"/>
    <cellStyle name="40% - uthevingsfarge 1 3 2 2 2" xfId="2402" xr:uid="{00000000-0005-0000-0000-000059090000}"/>
    <cellStyle name="40% - uthevingsfarge 1 3 2 2 2 2" xfId="2403" xr:uid="{00000000-0005-0000-0000-00005A090000}"/>
    <cellStyle name="40% - uthevingsfarge 1 3 2 2 2_3. Chng in credit spreads" xfId="2404" xr:uid="{00000000-0005-0000-0000-00005B090000}"/>
    <cellStyle name="40% - uthevingsfarge 1 3 2 2 3" xfId="2405" xr:uid="{00000000-0005-0000-0000-00005C090000}"/>
    <cellStyle name="40% - uthevingsfarge 1 3 2 2 3 2" xfId="2406" xr:uid="{00000000-0005-0000-0000-00005D090000}"/>
    <cellStyle name="40% - uthevingsfarge 1 3 2 2 3_3. Chng in credit spreads" xfId="2407" xr:uid="{00000000-0005-0000-0000-00005E090000}"/>
    <cellStyle name="40% - uthevingsfarge 1 3 2 2 4" xfId="2408" xr:uid="{00000000-0005-0000-0000-00005F090000}"/>
    <cellStyle name="40% - uthevingsfarge 1 3 2 2_3. Chng in credit spreads" xfId="2409" xr:uid="{00000000-0005-0000-0000-000060090000}"/>
    <cellStyle name="40% - uthevingsfarge 1 3 2 3" xfId="2410" xr:uid="{00000000-0005-0000-0000-000061090000}"/>
    <cellStyle name="40% - uthevingsfarge 1 3 2 3 2" xfId="2411" xr:uid="{00000000-0005-0000-0000-000062090000}"/>
    <cellStyle name="40% - uthevingsfarge 1 3 2 3_3. Chng in credit spreads" xfId="2412" xr:uid="{00000000-0005-0000-0000-000063090000}"/>
    <cellStyle name="40% - uthevingsfarge 1 3 2 4" xfId="2413" xr:uid="{00000000-0005-0000-0000-000064090000}"/>
    <cellStyle name="40% - uthevingsfarge 1 3 2 4 2" xfId="2414" xr:uid="{00000000-0005-0000-0000-000065090000}"/>
    <cellStyle name="40% - uthevingsfarge 1 3 2 4_3. Chng in credit spreads" xfId="2415" xr:uid="{00000000-0005-0000-0000-000066090000}"/>
    <cellStyle name="40% - uthevingsfarge 1 3 2 5" xfId="2416" xr:uid="{00000000-0005-0000-0000-000067090000}"/>
    <cellStyle name="40% - uthevingsfarge 1 3 2_3. Chng in credit spreads" xfId="2417" xr:uid="{00000000-0005-0000-0000-000068090000}"/>
    <cellStyle name="40% - uthevingsfarge 1 3 3" xfId="2418" xr:uid="{00000000-0005-0000-0000-000069090000}"/>
    <cellStyle name="40% - uthevingsfarge 1 3 3 2" xfId="2419" xr:uid="{00000000-0005-0000-0000-00006A090000}"/>
    <cellStyle name="40% - uthevingsfarge 1 3 3 2 2" xfId="2420" xr:uid="{00000000-0005-0000-0000-00006B090000}"/>
    <cellStyle name="40% - uthevingsfarge 1 3 3 2 2 2" xfId="2421" xr:uid="{00000000-0005-0000-0000-00006C090000}"/>
    <cellStyle name="40% - uthevingsfarge 1 3 3 2 2_3. Chng in credit spreads" xfId="2422" xr:uid="{00000000-0005-0000-0000-00006D090000}"/>
    <cellStyle name="40% - uthevingsfarge 1 3 3 2 3" xfId="2423" xr:uid="{00000000-0005-0000-0000-00006E090000}"/>
    <cellStyle name="40% - uthevingsfarge 1 3 3 2 3 2" xfId="2424" xr:uid="{00000000-0005-0000-0000-00006F090000}"/>
    <cellStyle name="40% - uthevingsfarge 1 3 3 2 3_3. Chng in credit spreads" xfId="2425" xr:uid="{00000000-0005-0000-0000-000070090000}"/>
    <cellStyle name="40% - uthevingsfarge 1 3 3 2 4" xfId="2426" xr:uid="{00000000-0005-0000-0000-000071090000}"/>
    <cellStyle name="40% - uthevingsfarge 1 3 3 2_3. Chng in credit spreads" xfId="2427" xr:uid="{00000000-0005-0000-0000-000072090000}"/>
    <cellStyle name="40% - uthevingsfarge 1 3 3 3" xfId="2428" xr:uid="{00000000-0005-0000-0000-000073090000}"/>
    <cellStyle name="40% - uthevingsfarge 1 3 3 3 2" xfId="2429" xr:uid="{00000000-0005-0000-0000-000074090000}"/>
    <cellStyle name="40% - uthevingsfarge 1 3 3 3_3. Chng in credit spreads" xfId="2430" xr:uid="{00000000-0005-0000-0000-000075090000}"/>
    <cellStyle name="40% - uthevingsfarge 1 3 3 4" xfId="2431" xr:uid="{00000000-0005-0000-0000-000076090000}"/>
    <cellStyle name="40% - uthevingsfarge 1 3 3 4 2" xfId="2432" xr:uid="{00000000-0005-0000-0000-000077090000}"/>
    <cellStyle name="40% - uthevingsfarge 1 3 3 4_3. Chng in credit spreads" xfId="2433" xr:uid="{00000000-0005-0000-0000-000078090000}"/>
    <cellStyle name="40% - uthevingsfarge 1 3 3 5" xfId="2434" xr:uid="{00000000-0005-0000-0000-000079090000}"/>
    <cellStyle name="40% - uthevingsfarge 1 3 3_3. Chng in credit spreads" xfId="2435" xr:uid="{00000000-0005-0000-0000-00007A090000}"/>
    <cellStyle name="40% - uthevingsfarge 1 3 4" xfId="2436" xr:uid="{00000000-0005-0000-0000-00007B090000}"/>
    <cellStyle name="40% - uthevingsfarge 1 3 4 2" xfId="2437" xr:uid="{00000000-0005-0000-0000-00007C090000}"/>
    <cellStyle name="40% - uthevingsfarge 1 3 4 2 2" xfId="2438" xr:uid="{00000000-0005-0000-0000-00007D090000}"/>
    <cellStyle name="40% - uthevingsfarge 1 3 4 2_3. Chng in credit spreads" xfId="2439" xr:uid="{00000000-0005-0000-0000-00007E090000}"/>
    <cellStyle name="40% - uthevingsfarge 1 3 4 3" xfId="2440" xr:uid="{00000000-0005-0000-0000-00007F090000}"/>
    <cellStyle name="40% - uthevingsfarge 1 3 4 3 2" xfId="2441" xr:uid="{00000000-0005-0000-0000-000080090000}"/>
    <cellStyle name="40% - uthevingsfarge 1 3 4 3_3. Chng in credit spreads" xfId="2442" xr:uid="{00000000-0005-0000-0000-000081090000}"/>
    <cellStyle name="40% - uthevingsfarge 1 3 4 4" xfId="2443" xr:uid="{00000000-0005-0000-0000-000082090000}"/>
    <cellStyle name="40% - uthevingsfarge 1 3 4_3. Chng in credit spreads" xfId="2444" xr:uid="{00000000-0005-0000-0000-000083090000}"/>
    <cellStyle name="40% - uthevingsfarge 1 3 5" xfId="2445" xr:uid="{00000000-0005-0000-0000-000084090000}"/>
    <cellStyle name="40% - uthevingsfarge 1 3 5 2" xfId="2446" xr:uid="{00000000-0005-0000-0000-000085090000}"/>
    <cellStyle name="40% - uthevingsfarge 1 3 5_3. Chng in credit spreads" xfId="2447" xr:uid="{00000000-0005-0000-0000-000086090000}"/>
    <cellStyle name="40% - uthevingsfarge 1 3 6" xfId="2448" xr:uid="{00000000-0005-0000-0000-000087090000}"/>
    <cellStyle name="40% - uthevingsfarge 1 3 6 2" xfId="2449" xr:uid="{00000000-0005-0000-0000-000088090000}"/>
    <cellStyle name="40% - uthevingsfarge 1 3 6_3. Chng in credit spreads" xfId="2450" xr:uid="{00000000-0005-0000-0000-000089090000}"/>
    <cellStyle name="40% - uthevingsfarge 1 3 7" xfId="2451" xr:uid="{00000000-0005-0000-0000-00008A090000}"/>
    <cellStyle name="40% - uthevingsfarge 1 3 7 2" xfId="2452" xr:uid="{00000000-0005-0000-0000-00008B090000}"/>
    <cellStyle name="40% - uthevingsfarge 1 3 7_3. Chng in credit spreads" xfId="2453" xr:uid="{00000000-0005-0000-0000-00008C090000}"/>
    <cellStyle name="40% - uthevingsfarge 1 4" xfId="2454" xr:uid="{00000000-0005-0000-0000-00008D090000}"/>
    <cellStyle name="40% - uthevingsfarge 1 4 2" xfId="2455" xr:uid="{00000000-0005-0000-0000-00008E090000}"/>
    <cellStyle name="40% - uthevingsfarge 1 4 2 2" xfId="2456" xr:uid="{00000000-0005-0000-0000-00008F090000}"/>
    <cellStyle name="40% - uthevingsfarge 1 4 2 2 2" xfId="2457" xr:uid="{00000000-0005-0000-0000-000090090000}"/>
    <cellStyle name="40% - uthevingsfarge 1 4 2 2_3. Chng in credit spreads" xfId="2458" xr:uid="{00000000-0005-0000-0000-000091090000}"/>
    <cellStyle name="40% - uthevingsfarge 1 4 2 3" xfId="2459" xr:uid="{00000000-0005-0000-0000-000092090000}"/>
    <cellStyle name="40% - uthevingsfarge 1 4 2 3 2" xfId="2460" xr:uid="{00000000-0005-0000-0000-000093090000}"/>
    <cellStyle name="40% - uthevingsfarge 1 4 2 3_3. Chng in credit spreads" xfId="2461" xr:uid="{00000000-0005-0000-0000-000094090000}"/>
    <cellStyle name="40% - uthevingsfarge 1 4 2 4" xfId="2462" xr:uid="{00000000-0005-0000-0000-000095090000}"/>
    <cellStyle name="40% - uthevingsfarge 1 4 2_3. Chng in credit spreads" xfId="2463" xr:uid="{00000000-0005-0000-0000-000096090000}"/>
    <cellStyle name="40% - uthevingsfarge 1 4 3" xfId="2464" xr:uid="{00000000-0005-0000-0000-000097090000}"/>
    <cellStyle name="40% - uthevingsfarge 1 4 3 2" xfId="2465" xr:uid="{00000000-0005-0000-0000-000098090000}"/>
    <cellStyle name="40% - uthevingsfarge 1 4 3_3. Chng in credit spreads" xfId="2466" xr:uid="{00000000-0005-0000-0000-000099090000}"/>
    <cellStyle name="40% - uthevingsfarge 1 4 4" xfId="2467" xr:uid="{00000000-0005-0000-0000-00009A090000}"/>
    <cellStyle name="40% - uthevingsfarge 1 4 4 2" xfId="2468" xr:uid="{00000000-0005-0000-0000-00009B090000}"/>
    <cellStyle name="40% - uthevingsfarge 1 4 4_3. Chng in credit spreads" xfId="2469" xr:uid="{00000000-0005-0000-0000-00009C090000}"/>
    <cellStyle name="40% - uthevingsfarge 1 4 5" xfId="2470" xr:uid="{00000000-0005-0000-0000-00009D090000}"/>
    <cellStyle name="40% - uthevingsfarge 1 4_3. Chng in credit spreads" xfId="2471" xr:uid="{00000000-0005-0000-0000-00009E090000}"/>
    <cellStyle name="40% - uthevingsfarge 1 5" xfId="2472" xr:uid="{00000000-0005-0000-0000-00009F090000}"/>
    <cellStyle name="40% - uthevingsfarge 1 5 2" xfId="2473" xr:uid="{00000000-0005-0000-0000-0000A0090000}"/>
    <cellStyle name="40% - uthevingsfarge 1 5 2 2" xfId="2474" xr:uid="{00000000-0005-0000-0000-0000A1090000}"/>
    <cellStyle name="40% - uthevingsfarge 1 5 2 2 2" xfId="2475" xr:uid="{00000000-0005-0000-0000-0000A2090000}"/>
    <cellStyle name="40% - uthevingsfarge 1 5 2 2_3. Chng in credit spreads" xfId="2476" xr:uid="{00000000-0005-0000-0000-0000A3090000}"/>
    <cellStyle name="40% - uthevingsfarge 1 5 2 3" xfId="2477" xr:uid="{00000000-0005-0000-0000-0000A4090000}"/>
    <cellStyle name="40% - uthevingsfarge 1 5 2 3 2" xfId="2478" xr:uid="{00000000-0005-0000-0000-0000A5090000}"/>
    <cellStyle name="40% - uthevingsfarge 1 5 2 3_3. Chng in credit spreads" xfId="2479" xr:uid="{00000000-0005-0000-0000-0000A6090000}"/>
    <cellStyle name="40% - uthevingsfarge 1 5 2 4" xfId="2480" xr:uid="{00000000-0005-0000-0000-0000A7090000}"/>
    <cellStyle name="40% - uthevingsfarge 1 5 2_3. Chng in credit spreads" xfId="2481" xr:uid="{00000000-0005-0000-0000-0000A8090000}"/>
    <cellStyle name="40% - uthevingsfarge 1 5 3" xfId="2482" xr:uid="{00000000-0005-0000-0000-0000A9090000}"/>
    <cellStyle name="40% - uthevingsfarge 1 5 3 2" xfId="2483" xr:uid="{00000000-0005-0000-0000-0000AA090000}"/>
    <cellStyle name="40% - uthevingsfarge 1 5 3_3. Chng in credit spreads" xfId="2484" xr:uid="{00000000-0005-0000-0000-0000AB090000}"/>
    <cellStyle name="40% - uthevingsfarge 1 5 4" xfId="2485" xr:uid="{00000000-0005-0000-0000-0000AC090000}"/>
    <cellStyle name="40% - uthevingsfarge 1 5 4 2" xfId="2486" xr:uid="{00000000-0005-0000-0000-0000AD090000}"/>
    <cellStyle name="40% - uthevingsfarge 1 5 4_3. Chng in credit spreads" xfId="2487" xr:uid="{00000000-0005-0000-0000-0000AE090000}"/>
    <cellStyle name="40% - uthevingsfarge 1 5 5" xfId="2488" xr:uid="{00000000-0005-0000-0000-0000AF090000}"/>
    <cellStyle name="40% - uthevingsfarge 1 5_3. Chng in credit spreads" xfId="2489" xr:uid="{00000000-0005-0000-0000-0000B0090000}"/>
    <cellStyle name="40% - uthevingsfarge 1 6" xfId="2490" xr:uid="{00000000-0005-0000-0000-0000B1090000}"/>
    <cellStyle name="40% - uthevingsfarge 1 6 2" xfId="2491" xr:uid="{00000000-0005-0000-0000-0000B2090000}"/>
    <cellStyle name="40% - uthevingsfarge 1 6 2 2" xfId="2492" xr:uid="{00000000-0005-0000-0000-0000B3090000}"/>
    <cellStyle name="40% - uthevingsfarge 1 6 2_3. Chng in credit spreads" xfId="2493" xr:uid="{00000000-0005-0000-0000-0000B4090000}"/>
    <cellStyle name="40% - uthevingsfarge 1 6 3" xfId="2494" xr:uid="{00000000-0005-0000-0000-0000B5090000}"/>
    <cellStyle name="40% - uthevingsfarge 1 6 3 2" xfId="2495" xr:uid="{00000000-0005-0000-0000-0000B6090000}"/>
    <cellStyle name="40% - uthevingsfarge 1 6 3_3. Chng in credit spreads" xfId="2496" xr:uid="{00000000-0005-0000-0000-0000B7090000}"/>
    <cellStyle name="40% - uthevingsfarge 1 6 4" xfId="2497" xr:uid="{00000000-0005-0000-0000-0000B8090000}"/>
    <cellStyle name="40% - uthevingsfarge 1 6_3. Chng in credit spreads" xfId="2498" xr:uid="{00000000-0005-0000-0000-0000B9090000}"/>
    <cellStyle name="40% - uthevingsfarge 1 7" xfId="2499" xr:uid="{00000000-0005-0000-0000-0000BA090000}"/>
    <cellStyle name="40% - uthevingsfarge 1 7 2" xfId="2500" xr:uid="{00000000-0005-0000-0000-0000BB090000}"/>
    <cellStyle name="40% - uthevingsfarge 1 7_3. Chng in credit spreads" xfId="2501" xr:uid="{00000000-0005-0000-0000-0000BC090000}"/>
    <cellStyle name="40% - uthevingsfarge 1 8" xfId="2502" xr:uid="{00000000-0005-0000-0000-0000BD090000}"/>
    <cellStyle name="40% - uthevingsfarge 1 8 2" xfId="2503" xr:uid="{00000000-0005-0000-0000-0000BE090000}"/>
    <cellStyle name="40% - uthevingsfarge 1 8_3. Chng in credit spreads" xfId="2504" xr:uid="{00000000-0005-0000-0000-0000BF090000}"/>
    <cellStyle name="40% - uthevingsfarge 1_7. Other MTM adjustments" xfId="2505" xr:uid="{00000000-0005-0000-0000-0000C0090000}"/>
    <cellStyle name="40% - uthevingsfarge 2" xfId="2506" xr:uid="{00000000-0005-0000-0000-0000C1090000}"/>
    <cellStyle name="40% - uthevingsfarge 2 2" xfId="2507" xr:uid="{00000000-0005-0000-0000-0000C2090000}"/>
    <cellStyle name="40% - uthevingsfarge 2 2 2" xfId="2508" xr:uid="{00000000-0005-0000-0000-0000C3090000}"/>
    <cellStyle name="40% - uthevingsfarge 2 2 2 2" xfId="2509" xr:uid="{00000000-0005-0000-0000-0000C4090000}"/>
    <cellStyle name="40% - uthevingsfarge 2 2 2 2 2" xfId="2510" xr:uid="{00000000-0005-0000-0000-0000C5090000}"/>
    <cellStyle name="40% - uthevingsfarge 2 2 2 2 2 2" xfId="2511" xr:uid="{00000000-0005-0000-0000-0000C6090000}"/>
    <cellStyle name="40% - uthevingsfarge 2 2 2 2 2 2 2" xfId="2512" xr:uid="{00000000-0005-0000-0000-0000C7090000}"/>
    <cellStyle name="40% - uthevingsfarge 2 2 2 2 2 2_3. Chng in credit spreads" xfId="2513" xr:uid="{00000000-0005-0000-0000-0000C8090000}"/>
    <cellStyle name="40% - uthevingsfarge 2 2 2 2 2 3" xfId="2514" xr:uid="{00000000-0005-0000-0000-0000C9090000}"/>
    <cellStyle name="40% - uthevingsfarge 2 2 2 2 2_3. Chng in credit spreads" xfId="2515" xr:uid="{00000000-0005-0000-0000-0000CA090000}"/>
    <cellStyle name="40% - uthevingsfarge 2 2 2 2 3" xfId="2516" xr:uid="{00000000-0005-0000-0000-0000CB090000}"/>
    <cellStyle name="40% - uthevingsfarge 2 2 2 2 3 2" xfId="2517" xr:uid="{00000000-0005-0000-0000-0000CC090000}"/>
    <cellStyle name="40% - uthevingsfarge 2 2 2 2 3 2 2" xfId="2518" xr:uid="{00000000-0005-0000-0000-0000CD090000}"/>
    <cellStyle name="40% - uthevingsfarge 2 2 2 2 3 2_3. Chng in credit spreads" xfId="2519" xr:uid="{00000000-0005-0000-0000-0000CE090000}"/>
    <cellStyle name="40% - uthevingsfarge 2 2 2 2 3 3" xfId="2520" xr:uid="{00000000-0005-0000-0000-0000CF090000}"/>
    <cellStyle name="40% - uthevingsfarge 2 2 2 2 3_3. Chng in credit spreads" xfId="2521" xr:uid="{00000000-0005-0000-0000-0000D0090000}"/>
    <cellStyle name="40% - uthevingsfarge 2 2 2 2 4" xfId="2522" xr:uid="{00000000-0005-0000-0000-0000D1090000}"/>
    <cellStyle name="40% - uthevingsfarge 2 2 2 2 4 2" xfId="2523" xr:uid="{00000000-0005-0000-0000-0000D2090000}"/>
    <cellStyle name="40% - uthevingsfarge 2 2 2 2 4_3. Chng in credit spreads" xfId="2524" xr:uid="{00000000-0005-0000-0000-0000D3090000}"/>
    <cellStyle name="40% - uthevingsfarge 2 2 2 2 5" xfId="2525" xr:uid="{00000000-0005-0000-0000-0000D4090000}"/>
    <cellStyle name="40% - uthevingsfarge 2 2 2 2 5 2" xfId="2526" xr:uid="{00000000-0005-0000-0000-0000D5090000}"/>
    <cellStyle name="40% - uthevingsfarge 2 2 2 2 5_3. Chng in credit spreads" xfId="2527" xr:uid="{00000000-0005-0000-0000-0000D6090000}"/>
    <cellStyle name="40% - uthevingsfarge 2 2 2 2 6" xfId="2528" xr:uid="{00000000-0005-0000-0000-0000D7090000}"/>
    <cellStyle name="40% - uthevingsfarge 2 2 2 2_3. Chng in credit spreads" xfId="2529" xr:uid="{00000000-0005-0000-0000-0000D8090000}"/>
    <cellStyle name="40% - uthevingsfarge 2 2 2 3" xfId="2530" xr:uid="{00000000-0005-0000-0000-0000D9090000}"/>
    <cellStyle name="40% - uthevingsfarge 2 2 2 3 2" xfId="2531" xr:uid="{00000000-0005-0000-0000-0000DA090000}"/>
    <cellStyle name="40% - uthevingsfarge 2 2 2 3 2 2" xfId="2532" xr:uid="{00000000-0005-0000-0000-0000DB090000}"/>
    <cellStyle name="40% - uthevingsfarge 2 2 2 3 2_3. Chng in credit spreads" xfId="2533" xr:uid="{00000000-0005-0000-0000-0000DC090000}"/>
    <cellStyle name="40% - uthevingsfarge 2 2 2 3 3" xfId="2534" xr:uid="{00000000-0005-0000-0000-0000DD090000}"/>
    <cellStyle name="40% - uthevingsfarge 2 2 2 3_3. Chng in credit spreads" xfId="2535" xr:uid="{00000000-0005-0000-0000-0000DE090000}"/>
    <cellStyle name="40% - uthevingsfarge 2 2 2 4" xfId="2536" xr:uid="{00000000-0005-0000-0000-0000DF090000}"/>
    <cellStyle name="40% - uthevingsfarge 2 2 2 4 2" xfId="2537" xr:uid="{00000000-0005-0000-0000-0000E0090000}"/>
    <cellStyle name="40% - uthevingsfarge 2 2 2 4 2 2" xfId="2538" xr:uid="{00000000-0005-0000-0000-0000E1090000}"/>
    <cellStyle name="40% - uthevingsfarge 2 2 2 4 2_3. Chng in credit spreads" xfId="2539" xr:uid="{00000000-0005-0000-0000-0000E2090000}"/>
    <cellStyle name="40% - uthevingsfarge 2 2 2 4 3" xfId="2540" xr:uid="{00000000-0005-0000-0000-0000E3090000}"/>
    <cellStyle name="40% - uthevingsfarge 2 2 2 4_3. Chng in credit spreads" xfId="2541" xr:uid="{00000000-0005-0000-0000-0000E4090000}"/>
    <cellStyle name="40% - uthevingsfarge 2 2 2 5" xfId="2542" xr:uid="{00000000-0005-0000-0000-0000E5090000}"/>
    <cellStyle name="40% - uthevingsfarge 2 2 2 5 2" xfId="2543" xr:uid="{00000000-0005-0000-0000-0000E6090000}"/>
    <cellStyle name="40% - uthevingsfarge 2 2 2 5 2 2" xfId="2544" xr:uid="{00000000-0005-0000-0000-0000E7090000}"/>
    <cellStyle name="40% - uthevingsfarge 2 2 2 5 2_3. Chng in credit spreads" xfId="2545" xr:uid="{00000000-0005-0000-0000-0000E8090000}"/>
    <cellStyle name="40% - uthevingsfarge 2 2 2 5 3" xfId="2546" xr:uid="{00000000-0005-0000-0000-0000E9090000}"/>
    <cellStyle name="40% - uthevingsfarge 2 2 2 5_3. Chng in credit spreads" xfId="2547" xr:uid="{00000000-0005-0000-0000-0000EA090000}"/>
    <cellStyle name="40% - uthevingsfarge 2 2 2 6" xfId="2548" xr:uid="{00000000-0005-0000-0000-0000EB090000}"/>
    <cellStyle name="40% - uthevingsfarge 2 2 2 6 2" xfId="2549" xr:uid="{00000000-0005-0000-0000-0000EC090000}"/>
    <cellStyle name="40% - uthevingsfarge 2 2 2 6_3. Chng in credit spreads" xfId="2550" xr:uid="{00000000-0005-0000-0000-0000ED090000}"/>
    <cellStyle name="40% - uthevingsfarge 2 2 2 7" xfId="2551" xr:uid="{00000000-0005-0000-0000-0000EE090000}"/>
    <cellStyle name="40% - uthevingsfarge 2 2 2_3. Chng in credit spreads" xfId="2552" xr:uid="{00000000-0005-0000-0000-0000EF090000}"/>
    <cellStyle name="40% - uthevingsfarge 2 2 3" xfId="2553" xr:uid="{00000000-0005-0000-0000-0000F0090000}"/>
    <cellStyle name="40% - uthevingsfarge 2 2 3 2" xfId="2554" xr:uid="{00000000-0005-0000-0000-0000F1090000}"/>
    <cellStyle name="40% - uthevingsfarge 2 2 3 2 2" xfId="2555" xr:uid="{00000000-0005-0000-0000-0000F2090000}"/>
    <cellStyle name="40% - uthevingsfarge 2 2 3 2 2 2" xfId="2556" xr:uid="{00000000-0005-0000-0000-0000F3090000}"/>
    <cellStyle name="40% - uthevingsfarge 2 2 3 2 2_3. Chng in credit spreads" xfId="2557" xr:uid="{00000000-0005-0000-0000-0000F4090000}"/>
    <cellStyle name="40% - uthevingsfarge 2 2 3 2 3" xfId="2558" xr:uid="{00000000-0005-0000-0000-0000F5090000}"/>
    <cellStyle name="40% - uthevingsfarge 2 2 3 2 3 2" xfId="2559" xr:uid="{00000000-0005-0000-0000-0000F6090000}"/>
    <cellStyle name="40% - uthevingsfarge 2 2 3 2 3_3. Chng in credit spreads" xfId="2560" xr:uid="{00000000-0005-0000-0000-0000F7090000}"/>
    <cellStyle name="40% - uthevingsfarge 2 2 3 2 4" xfId="2561" xr:uid="{00000000-0005-0000-0000-0000F8090000}"/>
    <cellStyle name="40% - uthevingsfarge 2 2 3 2 4 2" xfId="2562" xr:uid="{00000000-0005-0000-0000-0000F9090000}"/>
    <cellStyle name="40% - uthevingsfarge 2 2 3 2 4_3. Chng in credit spreads" xfId="2563" xr:uid="{00000000-0005-0000-0000-0000FA090000}"/>
    <cellStyle name="40% - uthevingsfarge 2 2 3 2 5" xfId="2564" xr:uid="{00000000-0005-0000-0000-0000FB090000}"/>
    <cellStyle name="40% - uthevingsfarge 2 2 3 2_3. Chng in credit spreads" xfId="2565" xr:uid="{00000000-0005-0000-0000-0000FC090000}"/>
    <cellStyle name="40% - uthevingsfarge 2 2 3 3" xfId="2566" xr:uid="{00000000-0005-0000-0000-0000FD090000}"/>
    <cellStyle name="40% - uthevingsfarge 2 2 3 3 2" xfId="2567" xr:uid="{00000000-0005-0000-0000-0000FE090000}"/>
    <cellStyle name="40% - uthevingsfarge 2 2 3 3 2 2" xfId="2568" xr:uid="{00000000-0005-0000-0000-0000FF090000}"/>
    <cellStyle name="40% - uthevingsfarge 2 2 3 3 2_3. Chng in credit spreads" xfId="2569" xr:uid="{00000000-0005-0000-0000-0000000A0000}"/>
    <cellStyle name="40% - uthevingsfarge 2 2 3 3 3" xfId="2570" xr:uid="{00000000-0005-0000-0000-0000010A0000}"/>
    <cellStyle name="40% - uthevingsfarge 2 2 3 3_3. Chng in credit spreads" xfId="2571" xr:uid="{00000000-0005-0000-0000-0000020A0000}"/>
    <cellStyle name="40% - uthevingsfarge 2 2 3 4" xfId="2572" xr:uid="{00000000-0005-0000-0000-0000030A0000}"/>
    <cellStyle name="40% - uthevingsfarge 2 2 3 4 2" xfId="2573" xr:uid="{00000000-0005-0000-0000-0000040A0000}"/>
    <cellStyle name="40% - uthevingsfarge 2 2 3 4_3. Chng in credit spreads" xfId="2574" xr:uid="{00000000-0005-0000-0000-0000050A0000}"/>
    <cellStyle name="40% - uthevingsfarge 2 2 3 5" xfId="2575" xr:uid="{00000000-0005-0000-0000-0000060A0000}"/>
    <cellStyle name="40% - uthevingsfarge 2 2 3 5 2" xfId="2576" xr:uid="{00000000-0005-0000-0000-0000070A0000}"/>
    <cellStyle name="40% - uthevingsfarge 2 2 3 5_3. Chng in credit spreads" xfId="2577" xr:uid="{00000000-0005-0000-0000-0000080A0000}"/>
    <cellStyle name="40% - uthevingsfarge 2 2 3 6" xfId="2578" xr:uid="{00000000-0005-0000-0000-0000090A0000}"/>
    <cellStyle name="40% - uthevingsfarge 2 2 3 6 2" xfId="2579" xr:uid="{00000000-0005-0000-0000-00000A0A0000}"/>
    <cellStyle name="40% - uthevingsfarge 2 2 3 6_3. Chng in credit spreads" xfId="2580" xr:uid="{00000000-0005-0000-0000-00000B0A0000}"/>
    <cellStyle name="40% - uthevingsfarge 2 2 3 7" xfId="2581" xr:uid="{00000000-0005-0000-0000-00000C0A0000}"/>
    <cellStyle name="40% - uthevingsfarge 2 2 3_3. Chng in credit spreads" xfId="2582" xr:uid="{00000000-0005-0000-0000-00000D0A0000}"/>
    <cellStyle name="40% - uthevingsfarge 2 2 4" xfId="2583" xr:uid="{00000000-0005-0000-0000-00000E0A0000}"/>
    <cellStyle name="40% - uthevingsfarge 2 2 4 2" xfId="2584" xr:uid="{00000000-0005-0000-0000-00000F0A0000}"/>
    <cellStyle name="40% - uthevingsfarge 2 2 4 2 2" xfId="2585" xr:uid="{00000000-0005-0000-0000-0000100A0000}"/>
    <cellStyle name="40% - uthevingsfarge 2 2 4 2_3. Chng in credit spreads" xfId="2586" xr:uid="{00000000-0005-0000-0000-0000110A0000}"/>
    <cellStyle name="40% - uthevingsfarge 2 2 4 3" xfId="2587" xr:uid="{00000000-0005-0000-0000-0000120A0000}"/>
    <cellStyle name="40% - uthevingsfarge 2 2 4 3 2" xfId="2588" xr:uid="{00000000-0005-0000-0000-0000130A0000}"/>
    <cellStyle name="40% - uthevingsfarge 2 2 4 3_3. Chng in credit spreads" xfId="2589" xr:uid="{00000000-0005-0000-0000-0000140A0000}"/>
    <cellStyle name="40% - uthevingsfarge 2 2 4 4" xfId="2590" xr:uid="{00000000-0005-0000-0000-0000150A0000}"/>
    <cellStyle name="40% - uthevingsfarge 2 2 4 4 2" xfId="2591" xr:uid="{00000000-0005-0000-0000-0000160A0000}"/>
    <cellStyle name="40% - uthevingsfarge 2 2 4 4_3. Chng in credit spreads" xfId="2592" xr:uid="{00000000-0005-0000-0000-0000170A0000}"/>
    <cellStyle name="40% - uthevingsfarge 2 2 4 5" xfId="2593" xr:uid="{00000000-0005-0000-0000-0000180A0000}"/>
    <cellStyle name="40% - uthevingsfarge 2 2 4_3. Chng in credit spreads" xfId="2594" xr:uid="{00000000-0005-0000-0000-0000190A0000}"/>
    <cellStyle name="40% - uthevingsfarge 2 2 5" xfId="2595" xr:uid="{00000000-0005-0000-0000-00001A0A0000}"/>
    <cellStyle name="40% - uthevingsfarge 2 2 5 2" xfId="2596" xr:uid="{00000000-0005-0000-0000-00001B0A0000}"/>
    <cellStyle name="40% - uthevingsfarge 2 2 5 2 2" xfId="2597" xr:uid="{00000000-0005-0000-0000-00001C0A0000}"/>
    <cellStyle name="40% - uthevingsfarge 2 2 5 2_3. Chng in credit spreads" xfId="2598" xr:uid="{00000000-0005-0000-0000-00001D0A0000}"/>
    <cellStyle name="40% - uthevingsfarge 2 2 5 3" xfId="2599" xr:uid="{00000000-0005-0000-0000-00001E0A0000}"/>
    <cellStyle name="40% - uthevingsfarge 2 2 5_3. Chng in credit spreads" xfId="2600" xr:uid="{00000000-0005-0000-0000-00001F0A0000}"/>
    <cellStyle name="40% - uthevingsfarge 2 2 6" xfId="2601" xr:uid="{00000000-0005-0000-0000-0000200A0000}"/>
    <cellStyle name="40% - uthevingsfarge 2 2 6 2" xfId="2602" xr:uid="{00000000-0005-0000-0000-0000210A0000}"/>
    <cellStyle name="40% - uthevingsfarge 2 2 6 2 2" xfId="2603" xr:uid="{00000000-0005-0000-0000-0000220A0000}"/>
    <cellStyle name="40% - uthevingsfarge 2 2 6 2_3. Chng in credit spreads" xfId="2604" xr:uid="{00000000-0005-0000-0000-0000230A0000}"/>
    <cellStyle name="40% - uthevingsfarge 2 2 6 3" xfId="2605" xr:uid="{00000000-0005-0000-0000-0000240A0000}"/>
    <cellStyle name="40% - uthevingsfarge 2 2 6_3. Chng in credit spreads" xfId="2606" xr:uid="{00000000-0005-0000-0000-0000250A0000}"/>
    <cellStyle name="40% - uthevingsfarge 2 2 7" xfId="2607" xr:uid="{00000000-0005-0000-0000-0000260A0000}"/>
    <cellStyle name="40% - uthevingsfarge 2 2 7 2" xfId="2608" xr:uid="{00000000-0005-0000-0000-0000270A0000}"/>
    <cellStyle name="40% - uthevingsfarge 2 2 7_3. Chng in credit spreads" xfId="2609" xr:uid="{00000000-0005-0000-0000-0000280A0000}"/>
    <cellStyle name="40% - uthevingsfarge 2 2 8" xfId="2610" xr:uid="{00000000-0005-0000-0000-0000290A0000}"/>
    <cellStyle name="40% - uthevingsfarge 2 2 8 2" xfId="2611" xr:uid="{00000000-0005-0000-0000-00002A0A0000}"/>
    <cellStyle name="40% - uthevingsfarge 2 2 8_3. Chng in credit spreads" xfId="2612" xr:uid="{00000000-0005-0000-0000-00002B0A0000}"/>
    <cellStyle name="40% - uthevingsfarge 2 2_Other MTM adjustments" xfId="2613" xr:uid="{00000000-0005-0000-0000-00002C0A0000}"/>
    <cellStyle name="40% - uthevingsfarge 2 3" xfId="2614" xr:uid="{00000000-0005-0000-0000-00002D0A0000}"/>
    <cellStyle name="40% - uthevingsfarge 2 3 2" xfId="2615" xr:uid="{00000000-0005-0000-0000-00002E0A0000}"/>
    <cellStyle name="40% - uthevingsfarge 2 3 2 2" xfId="2616" xr:uid="{00000000-0005-0000-0000-00002F0A0000}"/>
    <cellStyle name="40% - uthevingsfarge 2 3 2 2 2" xfId="2617" xr:uid="{00000000-0005-0000-0000-0000300A0000}"/>
    <cellStyle name="40% - uthevingsfarge 2 3 2 2 2 2" xfId="2618" xr:uid="{00000000-0005-0000-0000-0000310A0000}"/>
    <cellStyle name="40% - uthevingsfarge 2 3 2 2 2_3. Chng in credit spreads" xfId="2619" xr:uid="{00000000-0005-0000-0000-0000320A0000}"/>
    <cellStyle name="40% - uthevingsfarge 2 3 2 2 3" xfId="2620" xr:uid="{00000000-0005-0000-0000-0000330A0000}"/>
    <cellStyle name="40% - uthevingsfarge 2 3 2 2 3 2" xfId="2621" xr:uid="{00000000-0005-0000-0000-0000340A0000}"/>
    <cellStyle name="40% - uthevingsfarge 2 3 2 2 3_3. Chng in credit spreads" xfId="2622" xr:uid="{00000000-0005-0000-0000-0000350A0000}"/>
    <cellStyle name="40% - uthevingsfarge 2 3 2 2 4" xfId="2623" xr:uid="{00000000-0005-0000-0000-0000360A0000}"/>
    <cellStyle name="40% - uthevingsfarge 2 3 2 2_3. Chng in credit spreads" xfId="2624" xr:uid="{00000000-0005-0000-0000-0000370A0000}"/>
    <cellStyle name="40% - uthevingsfarge 2 3 2 3" xfId="2625" xr:uid="{00000000-0005-0000-0000-0000380A0000}"/>
    <cellStyle name="40% - uthevingsfarge 2 3 2 3 2" xfId="2626" xr:uid="{00000000-0005-0000-0000-0000390A0000}"/>
    <cellStyle name="40% - uthevingsfarge 2 3 2 3_3. Chng in credit spreads" xfId="2627" xr:uid="{00000000-0005-0000-0000-00003A0A0000}"/>
    <cellStyle name="40% - uthevingsfarge 2 3 2 4" xfId="2628" xr:uid="{00000000-0005-0000-0000-00003B0A0000}"/>
    <cellStyle name="40% - uthevingsfarge 2 3 2 4 2" xfId="2629" xr:uid="{00000000-0005-0000-0000-00003C0A0000}"/>
    <cellStyle name="40% - uthevingsfarge 2 3 2 4_3. Chng in credit spreads" xfId="2630" xr:uid="{00000000-0005-0000-0000-00003D0A0000}"/>
    <cellStyle name="40% - uthevingsfarge 2 3 2 5" xfId="2631" xr:uid="{00000000-0005-0000-0000-00003E0A0000}"/>
    <cellStyle name="40% - uthevingsfarge 2 3 2_3. Chng in credit spreads" xfId="2632" xr:uid="{00000000-0005-0000-0000-00003F0A0000}"/>
    <cellStyle name="40% - uthevingsfarge 2 3 3" xfId="2633" xr:uid="{00000000-0005-0000-0000-0000400A0000}"/>
    <cellStyle name="40% - uthevingsfarge 2 3 3 2" xfId="2634" xr:uid="{00000000-0005-0000-0000-0000410A0000}"/>
    <cellStyle name="40% - uthevingsfarge 2 3 3 2 2" xfId="2635" xr:uid="{00000000-0005-0000-0000-0000420A0000}"/>
    <cellStyle name="40% - uthevingsfarge 2 3 3 2 2 2" xfId="2636" xr:uid="{00000000-0005-0000-0000-0000430A0000}"/>
    <cellStyle name="40% - uthevingsfarge 2 3 3 2 2_3. Chng in credit spreads" xfId="2637" xr:uid="{00000000-0005-0000-0000-0000440A0000}"/>
    <cellStyle name="40% - uthevingsfarge 2 3 3 2 3" xfId="2638" xr:uid="{00000000-0005-0000-0000-0000450A0000}"/>
    <cellStyle name="40% - uthevingsfarge 2 3 3 2 3 2" xfId="2639" xr:uid="{00000000-0005-0000-0000-0000460A0000}"/>
    <cellStyle name="40% - uthevingsfarge 2 3 3 2 3_3. Chng in credit spreads" xfId="2640" xr:uid="{00000000-0005-0000-0000-0000470A0000}"/>
    <cellStyle name="40% - uthevingsfarge 2 3 3 2 4" xfId="2641" xr:uid="{00000000-0005-0000-0000-0000480A0000}"/>
    <cellStyle name="40% - uthevingsfarge 2 3 3 2_3. Chng in credit spreads" xfId="2642" xr:uid="{00000000-0005-0000-0000-0000490A0000}"/>
    <cellStyle name="40% - uthevingsfarge 2 3 3 3" xfId="2643" xr:uid="{00000000-0005-0000-0000-00004A0A0000}"/>
    <cellStyle name="40% - uthevingsfarge 2 3 3 3 2" xfId="2644" xr:uid="{00000000-0005-0000-0000-00004B0A0000}"/>
    <cellStyle name="40% - uthevingsfarge 2 3 3 3_3. Chng in credit spreads" xfId="2645" xr:uid="{00000000-0005-0000-0000-00004C0A0000}"/>
    <cellStyle name="40% - uthevingsfarge 2 3 3 4" xfId="2646" xr:uid="{00000000-0005-0000-0000-00004D0A0000}"/>
    <cellStyle name="40% - uthevingsfarge 2 3 3 4 2" xfId="2647" xr:uid="{00000000-0005-0000-0000-00004E0A0000}"/>
    <cellStyle name="40% - uthevingsfarge 2 3 3 4_3. Chng in credit spreads" xfId="2648" xr:uid="{00000000-0005-0000-0000-00004F0A0000}"/>
    <cellStyle name="40% - uthevingsfarge 2 3 3 5" xfId="2649" xr:uid="{00000000-0005-0000-0000-0000500A0000}"/>
    <cellStyle name="40% - uthevingsfarge 2 3 3_3. Chng in credit spreads" xfId="2650" xr:uid="{00000000-0005-0000-0000-0000510A0000}"/>
    <cellStyle name="40% - uthevingsfarge 2 3 4" xfId="2651" xr:uid="{00000000-0005-0000-0000-0000520A0000}"/>
    <cellStyle name="40% - uthevingsfarge 2 3 4 2" xfId="2652" xr:uid="{00000000-0005-0000-0000-0000530A0000}"/>
    <cellStyle name="40% - uthevingsfarge 2 3 4 2 2" xfId="2653" xr:uid="{00000000-0005-0000-0000-0000540A0000}"/>
    <cellStyle name="40% - uthevingsfarge 2 3 4 2_3. Chng in credit spreads" xfId="2654" xr:uid="{00000000-0005-0000-0000-0000550A0000}"/>
    <cellStyle name="40% - uthevingsfarge 2 3 4 3" xfId="2655" xr:uid="{00000000-0005-0000-0000-0000560A0000}"/>
    <cellStyle name="40% - uthevingsfarge 2 3 4 3 2" xfId="2656" xr:uid="{00000000-0005-0000-0000-0000570A0000}"/>
    <cellStyle name="40% - uthevingsfarge 2 3 4 3_3. Chng in credit spreads" xfId="2657" xr:uid="{00000000-0005-0000-0000-0000580A0000}"/>
    <cellStyle name="40% - uthevingsfarge 2 3 4 4" xfId="2658" xr:uid="{00000000-0005-0000-0000-0000590A0000}"/>
    <cellStyle name="40% - uthevingsfarge 2 3 4_3. Chng in credit spreads" xfId="2659" xr:uid="{00000000-0005-0000-0000-00005A0A0000}"/>
    <cellStyle name="40% - uthevingsfarge 2 3 5" xfId="2660" xr:uid="{00000000-0005-0000-0000-00005B0A0000}"/>
    <cellStyle name="40% - uthevingsfarge 2 3 5 2" xfId="2661" xr:uid="{00000000-0005-0000-0000-00005C0A0000}"/>
    <cellStyle name="40% - uthevingsfarge 2 3 5_3. Chng in credit spreads" xfId="2662" xr:uid="{00000000-0005-0000-0000-00005D0A0000}"/>
    <cellStyle name="40% - uthevingsfarge 2 3 6" xfId="2663" xr:uid="{00000000-0005-0000-0000-00005E0A0000}"/>
    <cellStyle name="40% - uthevingsfarge 2 3 6 2" xfId="2664" xr:uid="{00000000-0005-0000-0000-00005F0A0000}"/>
    <cellStyle name="40% - uthevingsfarge 2 3 6_3. Chng in credit spreads" xfId="2665" xr:uid="{00000000-0005-0000-0000-0000600A0000}"/>
    <cellStyle name="40% - uthevingsfarge 2 3 7" xfId="2666" xr:uid="{00000000-0005-0000-0000-0000610A0000}"/>
    <cellStyle name="40% - uthevingsfarge 2 3 7 2" xfId="2667" xr:uid="{00000000-0005-0000-0000-0000620A0000}"/>
    <cellStyle name="40% - uthevingsfarge 2 3 7_3. Chng in credit spreads" xfId="2668" xr:uid="{00000000-0005-0000-0000-0000630A0000}"/>
    <cellStyle name="40% - uthevingsfarge 2 4" xfId="2669" xr:uid="{00000000-0005-0000-0000-0000640A0000}"/>
    <cellStyle name="40% - uthevingsfarge 2 4 2" xfId="2670" xr:uid="{00000000-0005-0000-0000-0000650A0000}"/>
    <cellStyle name="40% - uthevingsfarge 2 4 2 2" xfId="2671" xr:uid="{00000000-0005-0000-0000-0000660A0000}"/>
    <cellStyle name="40% - uthevingsfarge 2 4 2 2 2" xfId="2672" xr:uid="{00000000-0005-0000-0000-0000670A0000}"/>
    <cellStyle name="40% - uthevingsfarge 2 4 2 2_3. Chng in credit spreads" xfId="2673" xr:uid="{00000000-0005-0000-0000-0000680A0000}"/>
    <cellStyle name="40% - uthevingsfarge 2 4 2 3" xfId="2674" xr:uid="{00000000-0005-0000-0000-0000690A0000}"/>
    <cellStyle name="40% - uthevingsfarge 2 4 2 3 2" xfId="2675" xr:uid="{00000000-0005-0000-0000-00006A0A0000}"/>
    <cellStyle name="40% - uthevingsfarge 2 4 2 3_3. Chng in credit spreads" xfId="2676" xr:uid="{00000000-0005-0000-0000-00006B0A0000}"/>
    <cellStyle name="40% - uthevingsfarge 2 4 2 4" xfId="2677" xr:uid="{00000000-0005-0000-0000-00006C0A0000}"/>
    <cellStyle name="40% - uthevingsfarge 2 4 2_3. Chng in credit spreads" xfId="2678" xr:uid="{00000000-0005-0000-0000-00006D0A0000}"/>
    <cellStyle name="40% - uthevingsfarge 2 4 3" xfId="2679" xr:uid="{00000000-0005-0000-0000-00006E0A0000}"/>
    <cellStyle name="40% - uthevingsfarge 2 4 3 2" xfId="2680" xr:uid="{00000000-0005-0000-0000-00006F0A0000}"/>
    <cellStyle name="40% - uthevingsfarge 2 4 3_3. Chng in credit spreads" xfId="2681" xr:uid="{00000000-0005-0000-0000-0000700A0000}"/>
    <cellStyle name="40% - uthevingsfarge 2 4 4" xfId="2682" xr:uid="{00000000-0005-0000-0000-0000710A0000}"/>
    <cellStyle name="40% - uthevingsfarge 2 4 4 2" xfId="2683" xr:uid="{00000000-0005-0000-0000-0000720A0000}"/>
    <cellStyle name="40% - uthevingsfarge 2 4 4_3. Chng in credit spreads" xfId="2684" xr:uid="{00000000-0005-0000-0000-0000730A0000}"/>
    <cellStyle name="40% - uthevingsfarge 2 4 5" xfId="2685" xr:uid="{00000000-0005-0000-0000-0000740A0000}"/>
    <cellStyle name="40% - uthevingsfarge 2 4_3. Chng in credit spreads" xfId="2686" xr:uid="{00000000-0005-0000-0000-0000750A0000}"/>
    <cellStyle name="40% - uthevingsfarge 2 5" xfId="2687" xr:uid="{00000000-0005-0000-0000-0000760A0000}"/>
    <cellStyle name="40% - uthevingsfarge 2 5 2" xfId="2688" xr:uid="{00000000-0005-0000-0000-0000770A0000}"/>
    <cellStyle name="40% - uthevingsfarge 2 5 2 2" xfId="2689" xr:uid="{00000000-0005-0000-0000-0000780A0000}"/>
    <cellStyle name="40% - uthevingsfarge 2 5 2 2 2" xfId="2690" xr:uid="{00000000-0005-0000-0000-0000790A0000}"/>
    <cellStyle name="40% - uthevingsfarge 2 5 2 2_3. Chng in credit spreads" xfId="2691" xr:uid="{00000000-0005-0000-0000-00007A0A0000}"/>
    <cellStyle name="40% - uthevingsfarge 2 5 2 3" xfId="2692" xr:uid="{00000000-0005-0000-0000-00007B0A0000}"/>
    <cellStyle name="40% - uthevingsfarge 2 5 2 3 2" xfId="2693" xr:uid="{00000000-0005-0000-0000-00007C0A0000}"/>
    <cellStyle name="40% - uthevingsfarge 2 5 2 3_3. Chng in credit spreads" xfId="2694" xr:uid="{00000000-0005-0000-0000-00007D0A0000}"/>
    <cellStyle name="40% - uthevingsfarge 2 5 2 4" xfId="2695" xr:uid="{00000000-0005-0000-0000-00007E0A0000}"/>
    <cellStyle name="40% - uthevingsfarge 2 5 2_3. Chng in credit spreads" xfId="2696" xr:uid="{00000000-0005-0000-0000-00007F0A0000}"/>
    <cellStyle name="40% - uthevingsfarge 2 5 3" xfId="2697" xr:uid="{00000000-0005-0000-0000-0000800A0000}"/>
    <cellStyle name="40% - uthevingsfarge 2 5 3 2" xfId="2698" xr:uid="{00000000-0005-0000-0000-0000810A0000}"/>
    <cellStyle name="40% - uthevingsfarge 2 5 3_3. Chng in credit spreads" xfId="2699" xr:uid="{00000000-0005-0000-0000-0000820A0000}"/>
    <cellStyle name="40% - uthevingsfarge 2 5 4" xfId="2700" xr:uid="{00000000-0005-0000-0000-0000830A0000}"/>
    <cellStyle name="40% - uthevingsfarge 2 5 4 2" xfId="2701" xr:uid="{00000000-0005-0000-0000-0000840A0000}"/>
    <cellStyle name="40% - uthevingsfarge 2 5 4_3. Chng in credit spreads" xfId="2702" xr:uid="{00000000-0005-0000-0000-0000850A0000}"/>
    <cellStyle name="40% - uthevingsfarge 2 5 5" xfId="2703" xr:uid="{00000000-0005-0000-0000-0000860A0000}"/>
    <cellStyle name="40% - uthevingsfarge 2 5_3. Chng in credit spreads" xfId="2704" xr:uid="{00000000-0005-0000-0000-0000870A0000}"/>
    <cellStyle name="40% - uthevingsfarge 2 6" xfId="2705" xr:uid="{00000000-0005-0000-0000-0000880A0000}"/>
    <cellStyle name="40% - uthevingsfarge 2 6 2" xfId="2706" xr:uid="{00000000-0005-0000-0000-0000890A0000}"/>
    <cellStyle name="40% - uthevingsfarge 2 6 2 2" xfId="2707" xr:uid="{00000000-0005-0000-0000-00008A0A0000}"/>
    <cellStyle name="40% - uthevingsfarge 2 6 2_3. Chng in credit spreads" xfId="2708" xr:uid="{00000000-0005-0000-0000-00008B0A0000}"/>
    <cellStyle name="40% - uthevingsfarge 2 6 3" xfId="2709" xr:uid="{00000000-0005-0000-0000-00008C0A0000}"/>
    <cellStyle name="40% - uthevingsfarge 2 6 3 2" xfId="2710" xr:uid="{00000000-0005-0000-0000-00008D0A0000}"/>
    <cellStyle name="40% - uthevingsfarge 2 6 3_3. Chng in credit spreads" xfId="2711" xr:uid="{00000000-0005-0000-0000-00008E0A0000}"/>
    <cellStyle name="40% - uthevingsfarge 2 6 4" xfId="2712" xr:uid="{00000000-0005-0000-0000-00008F0A0000}"/>
    <cellStyle name="40% - uthevingsfarge 2 6_3. Chng in credit spreads" xfId="2713" xr:uid="{00000000-0005-0000-0000-0000900A0000}"/>
    <cellStyle name="40% - uthevingsfarge 2 7" xfId="2714" xr:uid="{00000000-0005-0000-0000-0000910A0000}"/>
    <cellStyle name="40% - uthevingsfarge 2 7 2" xfId="2715" xr:uid="{00000000-0005-0000-0000-0000920A0000}"/>
    <cellStyle name="40% - uthevingsfarge 2 7_3. Chng in credit spreads" xfId="2716" xr:uid="{00000000-0005-0000-0000-0000930A0000}"/>
    <cellStyle name="40% - uthevingsfarge 2 8" xfId="2717" xr:uid="{00000000-0005-0000-0000-0000940A0000}"/>
    <cellStyle name="40% - uthevingsfarge 2 8 2" xfId="2718" xr:uid="{00000000-0005-0000-0000-0000950A0000}"/>
    <cellStyle name="40% - uthevingsfarge 2 8_3. Chng in credit spreads" xfId="2719" xr:uid="{00000000-0005-0000-0000-0000960A0000}"/>
    <cellStyle name="40% - uthevingsfarge 2_7. Other MTM adjustments" xfId="2720" xr:uid="{00000000-0005-0000-0000-0000970A0000}"/>
    <cellStyle name="40% - uthevingsfarge 3" xfId="2721" xr:uid="{00000000-0005-0000-0000-0000980A0000}"/>
    <cellStyle name="40% - uthevingsfarge 3 2" xfId="2722" xr:uid="{00000000-0005-0000-0000-0000990A0000}"/>
    <cellStyle name="40% - uthevingsfarge 3 2 2" xfId="2723" xr:uid="{00000000-0005-0000-0000-00009A0A0000}"/>
    <cellStyle name="40% - uthevingsfarge 3 2 2 2" xfId="2724" xr:uid="{00000000-0005-0000-0000-00009B0A0000}"/>
    <cellStyle name="40% - uthevingsfarge 3 2 2 2 2" xfId="2725" xr:uid="{00000000-0005-0000-0000-00009C0A0000}"/>
    <cellStyle name="40% - uthevingsfarge 3 2 2 2 2 2" xfId="2726" xr:uid="{00000000-0005-0000-0000-00009D0A0000}"/>
    <cellStyle name="40% - uthevingsfarge 3 2 2 2 2 2 2" xfId="2727" xr:uid="{00000000-0005-0000-0000-00009E0A0000}"/>
    <cellStyle name="40% - uthevingsfarge 3 2 2 2 2 2_3. Chng in credit spreads" xfId="2728" xr:uid="{00000000-0005-0000-0000-00009F0A0000}"/>
    <cellStyle name="40% - uthevingsfarge 3 2 2 2 2 3" xfId="2729" xr:uid="{00000000-0005-0000-0000-0000A00A0000}"/>
    <cellStyle name="40% - uthevingsfarge 3 2 2 2 2_3. Chng in credit spreads" xfId="2730" xr:uid="{00000000-0005-0000-0000-0000A10A0000}"/>
    <cellStyle name="40% - uthevingsfarge 3 2 2 2 3" xfId="2731" xr:uid="{00000000-0005-0000-0000-0000A20A0000}"/>
    <cellStyle name="40% - uthevingsfarge 3 2 2 2 3 2" xfId="2732" xr:uid="{00000000-0005-0000-0000-0000A30A0000}"/>
    <cellStyle name="40% - uthevingsfarge 3 2 2 2 3 2 2" xfId="2733" xr:uid="{00000000-0005-0000-0000-0000A40A0000}"/>
    <cellStyle name="40% - uthevingsfarge 3 2 2 2 3 2_3. Chng in credit spreads" xfId="2734" xr:uid="{00000000-0005-0000-0000-0000A50A0000}"/>
    <cellStyle name="40% - uthevingsfarge 3 2 2 2 3 3" xfId="2735" xr:uid="{00000000-0005-0000-0000-0000A60A0000}"/>
    <cellStyle name="40% - uthevingsfarge 3 2 2 2 3_3. Chng in credit spreads" xfId="2736" xr:uid="{00000000-0005-0000-0000-0000A70A0000}"/>
    <cellStyle name="40% - uthevingsfarge 3 2 2 2 4" xfId="2737" xr:uid="{00000000-0005-0000-0000-0000A80A0000}"/>
    <cellStyle name="40% - uthevingsfarge 3 2 2 2 4 2" xfId="2738" xr:uid="{00000000-0005-0000-0000-0000A90A0000}"/>
    <cellStyle name="40% - uthevingsfarge 3 2 2 2 4_3. Chng in credit spreads" xfId="2739" xr:uid="{00000000-0005-0000-0000-0000AA0A0000}"/>
    <cellStyle name="40% - uthevingsfarge 3 2 2 2 5" xfId="2740" xr:uid="{00000000-0005-0000-0000-0000AB0A0000}"/>
    <cellStyle name="40% - uthevingsfarge 3 2 2 2 5 2" xfId="2741" xr:uid="{00000000-0005-0000-0000-0000AC0A0000}"/>
    <cellStyle name="40% - uthevingsfarge 3 2 2 2 5_3. Chng in credit spreads" xfId="2742" xr:uid="{00000000-0005-0000-0000-0000AD0A0000}"/>
    <cellStyle name="40% - uthevingsfarge 3 2 2 2 6" xfId="2743" xr:uid="{00000000-0005-0000-0000-0000AE0A0000}"/>
    <cellStyle name="40% - uthevingsfarge 3 2 2 2_3. Chng in credit spreads" xfId="2744" xr:uid="{00000000-0005-0000-0000-0000AF0A0000}"/>
    <cellStyle name="40% - uthevingsfarge 3 2 2 3" xfId="2745" xr:uid="{00000000-0005-0000-0000-0000B00A0000}"/>
    <cellStyle name="40% - uthevingsfarge 3 2 2 3 2" xfId="2746" xr:uid="{00000000-0005-0000-0000-0000B10A0000}"/>
    <cellStyle name="40% - uthevingsfarge 3 2 2 3 2 2" xfId="2747" xr:uid="{00000000-0005-0000-0000-0000B20A0000}"/>
    <cellStyle name="40% - uthevingsfarge 3 2 2 3 2_3. Chng in credit spreads" xfId="2748" xr:uid="{00000000-0005-0000-0000-0000B30A0000}"/>
    <cellStyle name="40% - uthevingsfarge 3 2 2 3 3" xfId="2749" xr:uid="{00000000-0005-0000-0000-0000B40A0000}"/>
    <cellStyle name="40% - uthevingsfarge 3 2 2 3_3. Chng in credit spreads" xfId="2750" xr:uid="{00000000-0005-0000-0000-0000B50A0000}"/>
    <cellStyle name="40% - uthevingsfarge 3 2 2 4" xfId="2751" xr:uid="{00000000-0005-0000-0000-0000B60A0000}"/>
    <cellStyle name="40% - uthevingsfarge 3 2 2 4 2" xfId="2752" xr:uid="{00000000-0005-0000-0000-0000B70A0000}"/>
    <cellStyle name="40% - uthevingsfarge 3 2 2 4 2 2" xfId="2753" xr:uid="{00000000-0005-0000-0000-0000B80A0000}"/>
    <cellStyle name="40% - uthevingsfarge 3 2 2 4 2_3. Chng in credit spreads" xfId="2754" xr:uid="{00000000-0005-0000-0000-0000B90A0000}"/>
    <cellStyle name="40% - uthevingsfarge 3 2 2 4 3" xfId="2755" xr:uid="{00000000-0005-0000-0000-0000BA0A0000}"/>
    <cellStyle name="40% - uthevingsfarge 3 2 2 4_3. Chng in credit spreads" xfId="2756" xr:uid="{00000000-0005-0000-0000-0000BB0A0000}"/>
    <cellStyle name="40% - uthevingsfarge 3 2 2 5" xfId="2757" xr:uid="{00000000-0005-0000-0000-0000BC0A0000}"/>
    <cellStyle name="40% - uthevingsfarge 3 2 2 5 2" xfId="2758" xr:uid="{00000000-0005-0000-0000-0000BD0A0000}"/>
    <cellStyle name="40% - uthevingsfarge 3 2 2 5 2 2" xfId="2759" xr:uid="{00000000-0005-0000-0000-0000BE0A0000}"/>
    <cellStyle name="40% - uthevingsfarge 3 2 2 5 2_3. Chng in credit spreads" xfId="2760" xr:uid="{00000000-0005-0000-0000-0000BF0A0000}"/>
    <cellStyle name="40% - uthevingsfarge 3 2 2 5 3" xfId="2761" xr:uid="{00000000-0005-0000-0000-0000C00A0000}"/>
    <cellStyle name="40% - uthevingsfarge 3 2 2 5_3. Chng in credit spreads" xfId="2762" xr:uid="{00000000-0005-0000-0000-0000C10A0000}"/>
    <cellStyle name="40% - uthevingsfarge 3 2 2 6" xfId="2763" xr:uid="{00000000-0005-0000-0000-0000C20A0000}"/>
    <cellStyle name="40% - uthevingsfarge 3 2 2 6 2" xfId="2764" xr:uid="{00000000-0005-0000-0000-0000C30A0000}"/>
    <cellStyle name="40% - uthevingsfarge 3 2 2 6_3. Chng in credit spreads" xfId="2765" xr:uid="{00000000-0005-0000-0000-0000C40A0000}"/>
    <cellStyle name="40% - uthevingsfarge 3 2 2 7" xfId="2766" xr:uid="{00000000-0005-0000-0000-0000C50A0000}"/>
    <cellStyle name="40% - uthevingsfarge 3 2 2_3. Chng in credit spreads" xfId="2767" xr:uid="{00000000-0005-0000-0000-0000C60A0000}"/>
    <cellStyle name="40% - uthevingsfarge 3 2 3" xfId="2768" xr:uid="{00000000-0005-0000-0000-0000C70A0000}"/>
    <cellStyle name="40% - uthevingsfarge 3 2 3 2" xfId="2769" xr:uid="{00000000-0005-0000-0000-0000C80A0000}"/>
    <cellStyle name="40% - uthevingsfarge 3 2 3 2 2" xfId="2770" xr:uid="{00000000-0005-0000-0000-0000C90A0000}"/>
    <cellStyle name="40% - uthevingsfarge 3 2 3 2 2 2" xfId="2771" xr:uid="{00000000-0005-0000-0000-0000CA0A0000}"/>
    <cellStyle name="40% - uthevingsfarge 3 2 3 2 2_3. Chng in credit spreads" xfId="2772" xr:uid="{00000000-0005-0000-0000-0000CB0A0000}"/>
    <cellStyle name="40% - uthevingsfarge 3 2 3 2 3" xfId="2773" xr:uid="{00000000-0005-0000-0000-0000CC0A0000}"/>
    <cellStyle name="40% - uthevingsfarge 3 2 3 2 3 2" xfId="2774" xr:uid="{00000000-0005-0000-0000-0000CD0A0000}"/>
    <cellStyle name="40% - uthevingsfarge 3 2 3 2 3_3. Chng in credit spreads" xfId="2775" xr:uid="{00000000-0005-0000-0000-0000CE0A0000}"/>
    <cellStyle name="40% - uthevingsfarge 3 2 3 2 4" xfId="2776" xr:uid="{00000000-0005-0000-0000-0000CF0A0000}"/>
    <cellStyle name="40% - uthevingsfarge 3 2 3 2 4 2" xfId="2777" xr:uid="{00000000-0005-0000-0000-0000D00A0000}"/>
    <cellStyle name="40% - uthevingsfarge 3 2 3 2 4_3. Chng in credit spreads" xfId="2778" xr:uid="{00000000-0005-0000-0000-0000D10A0000}"/>
    <cellStyle name="40% - uthevingsfarge 3 2 3 2 5" xfId="2779" xr:uid="{00000000-0005-0000-0000-0000D20A0000}"/>
    <cellStyle name="40% - uthevingsfarge 3 2 3 2_3. Chng in credit spreads" xfId="2780" xr:uid="{00000000-0005-0000-0000-0000D30A0000}"/>
    <cellStyle name="40% - uthevingsfarge 3 2 3 3" xfId="2781" xr:uid="{00000000-0005-0000-0000-0000D40A0000}"/>
    <cellStyle name="40% - uthevingsfarge 3 2 3 3 2" xfId="2782" xr:uid="{00000000-0005-0000-0000-0000D50A0000}"/>
    <cellStyle name="40% - uthevingsfarge 3 2 3 3 2 2" xfId="2783" xr:uid="{00000000-0005-0000-0000-0000D60A0000}"/>
    <cellStyle name="40% - uthevingsfarge 3 2 3 3 2_3. Chng in credit spreads" xfId="2784" xr:uid="{00000000-0005-0000-0000-0000D70A0000}"/>
    <cellStyle name="40% - uthevingsfarge 3 2 3 3 3" xfId="2785" xr:uid="{00000000-0005-0000-0000-0000D80A0000}"/>
    <cellStyle name="40% - uthevingsfarge 3 2 3 3_3. Chng in credit spreads" xfId="2786" xr:uid="{00000000-0005-0000-0000-0000D90A0000}"/>
    <cellStyle name="40% - uthevingsfarge 3 2 3 4" xfId="2787" xr:uid="{00000000-0005-0000-0000-0000DA0A0000}"/>
    <cellStyle name="40% - uthevingsfarge 3 2 3 4 2" xfId="2788" xr:uid="{00000000-0005-0000-0000-0000DB0A0000}"/>
    <cellStyle name="40% - uthevingsfarge 3 2 3 4_3. Chng in credit spreads" xfId="2789" xr:uid="{00000000-0005-0000-0000-0000DC0A0000}"/>
    <cellStyle name="40% - uthevingsfarge 3 2 3 5" xfId="2790" xr:uid="{00000000-0005-0000-0000-0000DD0A0000}"/>
    <cellStyle name="40% - uthevingsfarge 3 2 3 5 2" xfId="2791" xr:uid="{00000000-0005-0000-0000-0000DE0A0000}"/>
    <cellStyle name="40% - uthevingsfarge 3 2 3 5_3. Chng in credit spreads" xfId="2792" xr:uid="{00000000-0005-0000-0000-0000DF0A0000}"/>
    <cellStyle name="40% - uthevingsfarge 3 2 3 6" xfId="2793" xr:uid="{00000000-0005-0000-0000-0000E00A0000}"/>
    <cellStyle name="40% - uthevingsfarge 3 2 3 6 2" xfId="2794" xr:uid="{00000000-0005-0000-0000-0000E10A0000}"/>
    <cellStyle name="40% - uthevingsfarge 3 2 3 6_3. Chng in credit spreads" xfId="2795" xr:uid="{00000000-0005-0000-0000-0000E20A0000}"/>
    <cellStyle name="40% - uthevingsfarge 3 2 3 7" xfId="2796" xr:uid="{00000000-0005-0000-0000-0000E30A0000}"/>
    <cellStyle name="40% - uthevingsfarge 3 2 3_3. Chng in credit spreads" xfId="2797" xr:uid="{00000000-0005-0000-0000-0000E40A0000}"/>
    <cellStyle name="40% - uthevingsfarge 3 2 4" xfId="2798" xr:uid="{00000000-0005-0000-0000-0000E50A0000}"/>
    <cellStyle name="40% - uthevingsfarge 3 2 4 2" xfId="2799" xr:uid="{00000000-0005-0000-0000-0000E60A0000}"/>
    <cellStyle name="40% - uthevingsfarge 3 2 4 2 2" xfId="2800" xr:uid="{00000000-0005-0000-0000-0000E70A0000}"/>
    <cellStyle name="40% - uthevingsfarge 3 2 4 2_3. Chng in credit spreads" xfId="2801" xr:uid="{00000000-0005-0000-0000-0000E80A0000}"/>
    <cellStyle name="40% - uthevingsfarge 3 2 4 3" xfId="2802" xr:uid="{00000000-0005-0000-0000-0000E90A0000}"/>
    <cellStyle name="40% - uthevingsfarge 3 2 4 3 2" xfId="2803" xr:uid="{00000000-0005-0000-0000-0000EA0A0000}"/>
    <cellStyle name="40% - uthevingsfarge 3 2 4 3_3. Chng in credit spreads" xfId="2804" xr:uid="{00000000-0005-0000-0000-0000EB0A0000}"/>
    <cellStyle name="40% - uthevingsfarge 3 2 4 4" xfId="2805" xr:uid="{00000000-0005-0000-0000-0000EC0A0000}"/>
    <cellStyle name="40% - uthevingsfarge 3 2 4 4 2" xfId="2806" xr:uid="{00000000-0005-0000-0000-0000ED0A0000}"/>
    <cellStyle name="40% - uthevingsfarge 3 2 4 4_3. Chng in credit spreads" xfId="2807" xr:uid="{00000000-0005-0000-0000-0000EE0A0000}"/>
    <cellStyle name="40% - uthevingsfarge 3 2 4 5" xfId="2808" xr:uid="{00000000-0005-0000-0000-0000EF0A0000}"/>
    <cellStyle name="40% - uthevingsfarge 3 2 4_3. Chng in credit spreads" xfId="2809" xr:uid="{00000000-0005-0000-0000-0000F00A0000}"/>
    <cellStyle name="40% - uthevingsfarge 3 2 5" xfId="2810" xr:uid="{00000000-0005-0000-0000-0000F10A0000}"/>
    <cellStyle name="40% - uthevingsfarge 3 2 5 2" xfId="2811" xr:uid="{00000000-0005-0000-0000-0000F20A0000}"/>
    <cellStyle name="40% - uthevingsfarge 3 2 5 2 2" xfId="2812" xr:uid="{00000000-0005-0000-0000-0000F30A0000}"/>
    <cellStyle name="40% - uthevingsfarge 3 2 5 2_3. Chng in credit spreads" xfId="2813" xr:uid="{00000000-0005-0000-0000-0000F40A0000}"/>
    <cellStyle name="40% - uthevingsfarge 3 2 5 3" xfId="2814" xr:uid="{00000000-0005-0000-0000-0000F50A0000}"/>
    <cellStyle name="40% - uthevingsfarge 3 2 5_3. Chng in credit spreads" xfId="2815" xr:uid="{00000000-0005-0000-0000-0000F60A0000}"/>
    <cellStyle name="40% - uthevingsfarge 3 2 6" xfId="2816" xr:uid="{00000000-0005-0000-0000-0000F70A0000}"/>
    <cellStyle name="40% - uthevingsfarge 3 2 6 2" xfId="2817" xr:uid="{00000000-0005-0000-0000-0000F80A0000}"/>
    <cellStyle name="40% - uthevingsfarge 3 2 6 2 2" xfId="2818" xr:uid="{00000000-0005-0000-0000-0000F90A0000}"/>
    <cellStyle name="40% - uthevingsfarge 3 2 6 2_3. Chng in credit spreads" xfId="2819" xr:uid="{00000000-0005-0000-0000-0000FA0A0000}"/>
    <cellStyle name="40% - uthevingsfarge 3 2 6 3" xfId="2820" xr:uid="{00000000-0005-0000-0000-0000FB0A0000}"/>
    <cellStyle name="40% - uthevingsfarge 3 2 6_3. Chng in credit spreads" xfId="2821" xr:uid="{00000000-0005-0000-0000-0000FC0A0000}"/>
    <cellStyle name="40% - uthevingsfarge 3 2 7" xfId="2822" xr:uid="{00000000-0005-0000-0000-0000FD0A0000}"/>
    <cellStyle name="40% - uthevingsfarge 3 2 7 2" xfId="2823" xr:uid="{00000000-0005-0000-0000-0000FE0A0000}"/>
    <cellStyle name="40% - uthevingsfarge 3 2 7_3. Chng in credit spreads" xfId="2824" xr:uid="{00000000-0005-0000-0000-0000FF0A0000}"/>
    <cellStyle name="40% - uthevingsfarge 3 2 8" xfId="2825" xr:uid="{00000000-0005-0000-0000-0000000B0000}"/>
    <cellStyle name="40% - uthevingsfarge 3 2 8 2" xfId="2826" xr:uid="{00000000-0005-0000-0000-0000010B0000}"/>
    <cellStyle name="40% - uthevingsfarge 3 2 8_3. Chng in credit spreads" xfId="2827" xr:uid="{00000000-0005-0000-0000-0000020B0000}"/>
    <cellStyle name="40% - uthevingsfarge 3 2_Other MTM adjustments" xfId="2828" xr:uid="{00000000-0005-0000-0000-0000030B0000}"/>
    <cellStyle name="40% - uthevingsfarge 3 3" xfId="2829" xr:uid="{00000000-0005-0000-0000-0000040B0000}"/>
    <cellStyle name="40% - uthevingsfarge 3 3 2" xfId="2830" xr:uid="{00000000-0005-0000-0000-0000050B0000}"/>
    <cellStyle name="40% - uthevingsfarge 3 3 2 2" xfId="2831" xr:uid="{00000000-0005-0000-0000-0000060B0000}"/>
    <cellStyle name="40% - uthevingsfarge 3 3 2 2 2" xfId="2832" xr:uid="{00000000-0005-0000-0000-0000070B0000}"/>
    <cellStyle name="40% - uthevingsfarge 3 3 2 2 2 2" xfId="2833" xr:uid="{00000000-0005-0000-0000-0000080B0000}"/>
    <cellStyle name="40% - uthevingsfarge 3 3 2 2 2_3. Chng in credit spreads" xfId="2834" xr:uid="{00000000-0005-0000-0000-0000090B0000}"/>
    <cellStyle name="40% - uthevingsfarge 3 3 2 2 3" xfId="2835" xr:uid="{00000000-0005-0000-0000-00000A0B0000}"/>
    <cellStyle name="40% - uthevingsfarge 3 3 2 2 3 2" xfId="2836" xr:uid="{00000000-0005-0000-0000-00000B0B0000}"/>
    <cellStyle name="40% - uthevingsfarge 3 3 2 2 3_3. Chng in credit spreads" xfId="2837" xr:uid="{00000000-0005-0000-0000-00000C0B0000}"/>
    <cellStyle name="40% - uthevingsfarge 3 3 2 2 4" xfId="2838" xr:uid="{00000000-0005-0000-0000-00000D0B0000}"/>
    <cellStyle name="40% - uthevingsfarge 3 3 2 2_3. Chng in credit spreads" xfId="2839" xr:uid="{00000000-0005-0000-0000-00000E0B0000}"/>
    <cellStyle name="40% - uthevingsfarge 3 3 2 3" xfId="2840" xr:uid="{00000000-0005-0000-0000-00000F0B0000}"/>
    <cellStyle name="40% - uthevingsfarge 3 3 2 3 2" xfId="2841" xr:uid="{00000000-0005-0000-0000-0000100B0000}"/>
    <cellStyle name="40% - uthevingsfarge 3 3 2 3_3. Chng in credit spreads" xfId="2842" xr:uid="{00000000-0005-0000-0000-0000110B0000}"/>
    <cellStyle name="40% - uthevingsfarge 3 3 2 4" xfId="2843" xr:uid="{00000000-0005-0000-0000-0000120B0000}"/>
    <cellStyle name="40% - uthevingsfarge 3 3 2 4 2" xfId="2844" xr:uid="{00000000-0005-0000-0000-0000130B0000}"/>
    <cellStyle name="40% - uthevingsfarge 3 3 2 4_3. Chng in credit spreads" xfId="2845" xr:uid="{00000000-0005-0000-0000-0000140B0000}"/>
    <cellStyle name="40% - uthevingsfarge 3 3 2 5" xfId="2846" xr:uid="{00000000-0005-0000-0000-0000150B0000}"/>
    <cellStyle name="40% - uthevingsfarge 3 3 2_3. Chng in credit spreads" xfId="2847" xr:uid="{00000000-0005-0000-0000-0000160B0000}"/>
    <cellStyle name="40% - uthevingsfarge 3 3 3" xfId="2848" xr:uid="{00000000-0005-0000-0000-0000170B0000}"/>
    <cellStyle name="40% - uthevingsfarge 3 3 3 2" xfId="2849" xr:uid="{00000000-0005-0000-0000-0000180B0000}"/>
    <cellStyle name="40% - uthevingsfarge 3 3 3 2 2" xfId="2850" xr:uid="{00000000-0005-0000-0000-0000190B0000}"/>
    <cellStyle name="40% - uthevingsfarge 3 3 3 2 2 2" xfId="2851" xr:uid="{00000000-0005-0000-0000-00001A0B0000}"/>
    <cellStyle name="40% - uthevingsfarge 3 3 3 2 2_3. Chng in credit spreads" xfId="2852" xr:uid="{00000000-0005-0000-0000-00001B0B0000}"/>
    <cellStyle name="40% - uthevingsfarge 3 3 3 2 3" xfId="2853" xr:uid="{00000000-0005-0000-0000-00001C0B0000}"/>
    <cellStyle name="40% - uthevingsfarge 3 3 3 2 3 2" xfId="2854" xr:uid="{00000000-0005-0000-0000-00001D0B0000}"/>
    <cellStyle name="40% - uthevingsfarge 3 3 3 2 3_3. Chng in credit spreads" xfId="2855" xr:uid="{00000000-0005-0000-0000-00001E0B0000}"/>
    <cellStyle name="40% - uthevingsfarge 3 3 3 2 4" xfId="2856" xr:uid="{00000000-0005-0000-0000-00001F0B0000}"/>
    <cellStyle name="40% - uthevingsfarge 3 3 3 2_3. Chng in credit spreads" xfId="2857" xr:uid="{00000000-0005-0000-0000-0000200B0000}"/>
    <cellStyle name="40% - uthevingsfarge 3 3 3 3" xfId="2858" xr:uid="{00000000-0005-0000-0000-0000210B0000}"/>
    <cellStyle name="40% - uthevingsfarge 3 3 3 3 2" xfId="2859" xr:uid="{00000000-0005-0000-0000-0000220B0000}"/>
    <cellStyle name="40% - uthevingsfarge 3 3 3 3_3. Chng in credit spreads" xfId="2860" xr:uid="{00000000-0005-0000-0000-0000230B0000}"/>
    <cellStyle name="40% - uthevingsfarge 3 3 3 4" xfId="2861" xr:uid="{00000000-0005-0000-0000-0000240B0000}"/>
    <cellStyle name="40% - uthevingsfarge 3 3 3 4 2" xfId="2862" xr:uid="{00000000-0005-0000-0000-0000250B0000}"/>
    <cellStyle name="40% - uthevingsfarge 3 3 3 4_3. Chng in credit spreads" xfId="2863" xr:uid="{00000000-0005-0000-0000-0000260B0000}"/>
    <cellStyle name="40% - uthevingsfarge 3 3 3 5" xfId="2864" xr:uid="{00000000-0005-0000-0000-0000270B0000}"/>
    <cellStyle name="40% - uthevingsfarge 3 3 3_3. Chng in credit spreads" xfId="2865" xr:uid="{00000000-0005-0000-0000-0000280B0000}"/>
    <cellStyle name="40% - uthevingsfarge 3 3 4" xfId="2866" xr:uid="{00000000-0005-0000-0000-0000290B0000}"/>
    <cellStyle name="40% - uthevingsfarge 3 3 4 2" xfId="2867" xr:uid="{00000000-0005-0000-0000-00002A0B0000}"/>
    <cellStyle name="40% - uthevingsfarge 3 3 4 2 2" xfId="2868" xr:uid="{00000000-0005-0000-0000-00002B0B0000}"/>
    <cellStyle name="40% - uthevingsfarge 3 3 4 2_3. Chng in credit spreads" xfId="2869" xr:uid="{00000000-0005-0000-0000-00002C0B0000}"/>
    <cellStyle name="40% - uthevingsfarge 3 3 4 3" xfId="2870" xr:uid="{00000000-0005-0000-0000-00002D0B0000}"/>
    <cellStyle name="40% - uthevingsfarge 3 3 4 3 2" xfId="2871" xr:uid="{00000000-0005-0000-0000-00002E0B0000}"/>
    <cellStyle name="40% - uthevingsfarge 3 3 4 3_3. Chng in credit spreads" xfId="2872" xr:uid="{00000000-0005-0000-0000-00002F0B0000}"/>
    <cellStyle name="40% - uthevingsfarge 3 3 4 4" xfId="2873" xr:uid="{00000000-0005-0000-0000-0000300B0000}"/>
    <cellStyle name="40% - uthevingsfarge 3 3 4_3. Chng in credit spreads" xfId="2874" xr:uid="{00000000-0005-0000-0000-0000310B0000}"/>
    <cellStyle name="40% - uthevingsfarge 3 3 5" xfId="2875" xr:uid="{00000000-0005-0000-0000-0000320B0000}"/>
    <cellStyle name="40% - uthevingsfarge 3 3 5 2" xfId="2876" xr:uid="{00000000-0005-0000-0000-0000330B0000}"/>
    <cellStyle name="40% - uthevingsfarge 3 3 5_3. Chng in credit spreads" xfId="2877" xr:uid="{00000000-0005-0000-0000-0000340B0000}"/>
    <cellStyle name="40% - uthevingsfarge 3 3 6" xfId="2878" xr:uid="{00000000-0005-0000-0000-0000350B0000}"/>
    <cellStyle name="40% - uthevingsfarge 3 3 6 2" xfId="2879" xr:uid="{00000000-0005-0000-0000-0000360B0000}"/>
    <cellStyle name="40% - uthevingsfarge 3 3 6_3. Chng in credit spreads" xfId="2880" xr:uid="{00000000-0005-0000-0000-0000370B0000}"/>
    <cellStyle name="40% - uthevingsfarge 3 3 7" xfId="2881" xr:uid="{00000000-0005-0000-0000-0000380B0000}"/>
    <cellStyle name="40% - uthevingsfarge 3 3 7 2" xfId="2882" xr:uid="{00000000-0005-0000-0000-0000390B0000}"/>
    <cellStyle name="40% - uthevingsfarge 3 3 7_3. Chng in credit spreads" xfId="2883" xr:uid="{00000000-0005-0000-0000-00003A0B0000}"/>
    <cellStyle name="40% - uthevingsfarge 3 4" xfId="2884" xr:uid="{00000000-0005-0000-0000-00003B0B0000}"/>
    <cellStyle name="40% - uthevingsfarge 3 4 2" xfId="2885" xr:uid="{00000000-0005-0000-0000-00003C0B0000}"/>
    <cellStyle name="40% - uthevingsfarge 3 4 2 2" xfId="2886" xr:uid="{00000000-0005-0000-0000-00003D0B0000}"/>
    <cellStyle name="40% - uthevingsfarge 3 4 2 2 2" xfId="2887" xr:uid="{00000000-0005-0000-0000-00003E0B0000}"/>
    <cellStyle name="40% - uthevingsfarge 3 4 2 2_3. Chng in credit spreads" xfId="2888" xr:uid="{00000000-0005-0000-0000-00003F0B0000}"/>
    <cellStyle name="40% - uthevingsfarge 3 4 2 3" xfId="2889" xr:uid="{00000000-0005-0000-0000-0000400B0000}"/>
    <cellStyle name="40% - uthevingsfarge 3 4 2 3 2" xfId="2890" xr:uid="{00000000-0005-0000-0000-0000410B0000}"/>
    <cellStyle name="40% - uthevingsfarge 3 4 2 3_3. Chng in credit spreads" xfId="2891" xr:uid="{00000000-0005-0000-0000-0000420B0000}"/>
    <cellStyle name="40% - uthevingsfarge 3 4 2 4" xfId="2892" xr:uid="{00000000-0005-0000-0000-0000430B0000}"/>
    <cellStyle name="40% - uthevingsfarge 3 4 2_3. Chng in credit spreads" xfId="2893" xr:uid="{00000000-0005-0000-0000-0000440B0000}"/>
    <cellStyle name="40% - uthevingsfarge 3 4 3" xfId="2894" xr:uid="{00000000-0005-0000-0000-0000450B0000}"/>
    <cellStyle name="40% - uthevingsfarge 3 4 3 2" xfId="2895" xr:uid="{00000000-0005-0000-0000-0000460B0000}"/>
    <cellStyle name="40% - uthevingsfarge 3 4 3_3. Chng in credit spreads" xfId="2896" xr:uid="{00000000-0005-0000-0000-0000470B0000}"/>
    <cellStyle name="40% - uthevingsfarge 3 4 4" xfId="2897" xr:uid="{00000000-0005-0000-0000-0000480B0000}"/>
    <cellStyle name="40% - uthevingsfarge 3 4 4 2" xfId="2898" xr:uid="{00000000-0005-0000-0000-0000490B0000}"/>
    <cellStyle name="40% - uthevingsfarge 3 4 4_3. Chng in credit spreads" xfId="2899" xr:uid="{00000000-0005-0000-0000-00004A0B0000}"/>
    <cellStyle name="40% - uthevingsfarge 3 4 5" xfId="2900" xr:uid="{00000000-0005-0000-0000-00004B0B0000}"/>
    <cellStyle name="40% - uthevingsfarge 3 4_3. Chng in credit spreads" xfId="2901" xr:uid="{00000000-0005-0000-0000-00004C0B0000}"/>
    <cellStyle name="40% - uthevingsfarge 3 5" xfId="2902" xr:uid="{00000000-0005-0000-0000-00004D0B0000}"/>
    <cellStyle name="40% - uthevingsfarge 3 5 2" xfId="2903" xr:uid="{00000000-0005-0000-0000-00004E0B0000}"/>
    <cellStyle name="40% - uthevingsfarge 3 5 2 2" xfId="2904" xr:uid="{00000000-0005-0000-0000-00004F0B0000}"/>
    <cellStyle name="40% - uthevingsfarge 3 5 2 2 2" xfId="2905" xr:uid="{00000000-0005-0000-0000-0000500B0000}"/>
    <cellStyle name="40% - uthevingsfarge 3 5 2 2_3. Chng in credit spreads" xfId="2906" xr:uid="{00000000-0005-0000-0000-0000510B0000}"/>
    <cellStyle name="40% - uthevingsfarge 3 5 2 3" xfId="2907" xr:uid="{00000000-0005-0000-0000-0000520B0000}"/>
    <cellStyle name="40% - uthevingsfarge 3 5 2 3 2" xfId="2908" xr:uid="{00000000-0005-0000-0000-0000530B0000}"/>
    <cellStyle name="40% - uthevingsfarge 3 5 2 3_3. Chng in credit spreads" xfId="2909" xr:uid="{00000000-0005-0000-0000-0000540B0000}"/>
    <cellStyle name="40% - uthevingsfarge 3 5 2 4" xfId="2910" xr:uid="{00000000-0005-0000-0000-0000550B0000}"/>
    <cellStyle name="40% - uthevingsfarge 3 5 2_3. Chng in credit spreads" xfId="2911" xr:uid="{00000000-0005-0000-0000-0000560B0000}"/>
    <cellStyle name="40% - uthevingsfarge 3 5 3" xfId="2912" xr:uid="{00000000-0005-0000-0000-0000570B0000}"/>
    <cellStyle name="40% - uthevingsfarge 3 5 3 2" xfId="2913" xr:uid="{00000000-0005-0000-0000-0000580B0000}"/>
    <cellStyle name="40% - uthevingsfarge 3 5 3_3. Chng in credit spreads" xfId="2914" xr:uid="{00000000-0005-0000-0000-0000590B0000}"/>
    <cellStyle name="40% - uthevingsfarge 3 5 4" xfId="2915" xr:uid="{00000000-0005-0000-0000-00005A0B0000}"/>
    <cellStyle name="40% - uthevingsfarge 3 5 4 2" xfId="2916" xr:uid="{00000000-0005-0000-0000-00005B0B0000}"/>
    <cellStyle name="40% - uthevingsfarge 3 5 4_3. Chng in credit spreads" xfId="2917" xr:uid="{00000000-0005-0000-0000-00005C0B0000}"/>
    <cellStyle name="40% - uthevingsfarge 3 5 5" xfId="2918" xr:uid="{00000000-0005-0000-0000-00005D0B0000}"/>
    <cellStyle name="40% - uthevingsfarge 3 5_3. Chng in credit spreads" xfId="2919" xr:uid="{00000000-0005-0000-0000-00005E0B0000}"/>
    <cellStyle name="40% - uthevingsfarge 3 6" xfId="2920" xr:uid="{00000000-0005-0000-0000-00005F0B0000}"/>
    <cellStyle name="40% - uthevingsfarge 3 6 2" xfId="2921" xr:uid="{00000000-0005-0000-0000-0000600B0000}"/>
    <cellStyle name="40% - uthevingsfarge 3 6 2 2" xfId="2922" xr:uid="{00000000-0005-0000-0000-0000610B0000}"/>
    <cellStyle name="40% - uthevingsfarge 3 6 2_3. Chng in credit spreads" xfId="2923" xr:uid="{00000000-0005-0000-0000-0000620B0000}"/>
    <cellStyle name="40% - uthevingsfarge 3 6 3" xfId="2924" xr:uid="{00000000-0005-0000-0000-0000630B0000}"/>
    <cellStyle name="40% - uthevingsfarge 3 6 3 2" xfId="2925" xr:uid="{00000000-0005-0000-0000-0000640B0000}"/>
    <cellStyle name="40% - uthevingsfarge 3 6 3_3. Chng in credit spreads" xfId="2926" xr:uid="{00000000-0005-0000-0000-0000650B0000}"/>
    <cellStyle name="40% - uthevingsfarge 3 6 4" xfId="2927" xr:uid="{00000000-0005-0000-0000-0000660B0000}"/>
    <cellStyle name="40% - uthevingsfarge 3 6_3. Chng in credit spreads" xfId="2928" xr:uid="{00000000-0005-0000-0000-0000670B0000}"/>
    <cellStyle name="40% - uthevingsfarge 3 7" xfId="2929" xr:uid="{00000000-0005-0000-0000-0000680B0000}"/>
    <cellStyle name="40% - uthevingsfarge 3 7 2" xfId="2930" xr:uid="{00000000-0005-0000-0000-0000690B0000}"/>
    <cellStyle name="40% - uthevingsfarge 3 7_3. Chng in credit spreads" xfId="2931" xr:uid="{00000000-0005-0000-0000-00006A0B0000}"/>
    <cellStyle name="40% - uthevingsfarge 3 8" xfId="2932" xr:uid="{00000000-0005-0000-0000-00006B0B0000}"/>
    <cellStyle name="40% - uthevingsfarge 3 8 2" xfId="2933" xr:uid="{00000000-0005-0000-0000-00006C0B0000}"/>
    <cellStyle name="40% - uthevingsfarge 3 8_3. Chng in credit spreads" xfId="2934" xr:uid="{00000000-0005-0000-0000-00006D0B0000}"/>
    <cellStyle name="40% - uthevingsfarge 3_7. Other MTM adjustments" xfId="2935" xr:uid="{00000000-0005-0000-0000-00006E0B0000}"/>
    <cellStyle name="40% - uthevingsfarge 4" xfId="2936" xr:uid="{00000000-0005-0000-0000-00006F0B0000}"/>
    <cellStyle name="40% - uthevingsfarge 4 2" xfId="2937" xr:uid="{00000000-0005-0000-0000-0000700B0000}"/>
    <cellStyle name="40% - uthevingsfarge 4 2 2" xfId="2938" xr:uid="{00000000-0005-0000-0000-0000710B0000}"/>
    <cellStyle name="40% - uthevingsfarge 4 2 2 2" xfId="2939" xr:uid="{00000000-0005-0000-0000-0000720B0000}"/>
    <cellStyle name="40% - uthevingsfarge 4 2 2 2 2" xfId="2940" xr:uid="{00000000-0005-0000-0000-0000730B0000}"/>
    <cellStyle name="40% - uthevingsfarge 4 2 2 2 2 2" xfId="2941" xr:uid="{00000000-0005-0000-0000-0000740B0000}"/>
    <cellStyle name="40% - uthevingsfarge 4 2 2 2 2 2 2" xfId="2942" xr:uid="{00000000-0005-0000-0000-0000750B0000}"/>
    <cellStyle name="40% - uthevingsfarge 4 2 2 2 2 2_3. Chng in credit spreads" xfId="2943" xr:uid="{00000000-0005-0000-0000-0000760B0000}"/>
    <cellStyle name="40% - uthevingsfarge 4 2 2 2 2 3" xfId="2944" xr:uid="{00000000-0005-0000-0000-0000770B0000}"/>
    <cellStyle name="40% - uthevingsfarge 4 2 2 2 2_3. Chng in credit spreads" xfId="2945" xr:uid="{00000000-0005-0000-0000-0000780B0000}"/>
    <cellStyle name="40% - uthevingsfarge 4 2 2 2 3" xfId="2946" xr:uid="{00000000-0005-0000-0000-0000790B0000}"/>
    <cellStyle name="40% - uthevingsfarge 4 2 2 2 3 2" xfId="2947" xr:uid="{00000000-0005-0000-0000-00007A0B0000}"/>
    <cellStyle name="40% - uthevingsfarge 4 2 2 2 3 2 2" xfId="2948" xr:uid="{00000000-0005-0000-0000-00007B0B0000}"/>
    <cellStyle name="40% - uthevingsfarge 4 2 2 2 3 2_3. Chng in credit spreads" xfId="2949" xr:uid="{00000000-0005-0000-0000-00007C0B0000}"/>
    <cellStyle name="40% - uthevingsfarge 4 2 2 2 3 3" xfId="2950" xr:uid="{00000000-0005-0000-0000-00007D0B0000}"/>
    <cellStyle name="40% - uthevingsfarge 4 2 2 2 3_3. Chng in credit spreads" xfId="2951" xr:uid="{00000000-0005-0000-0000-00007E0B0000}"/>
    <cellStyle name="40% - uthevingsfarge 4 2 2 2 4" xfId="2952" xr:uid="{00000000-0005-0000-0000-00007F0B0000}"/>
    <cellStyle name="40% - uthevingsfarge 4 2 2 2 4 2" xfId="2953" xr:uid="{00000000-0005-0000-0000-0000800B0000}"/>
    <cellStyle name="40% - uthevingsfarge 4 2 2 2 4_3. Chng in credit spreads" xfId="2954" xr:uid="{00000000-0005-0000-0000-0000810B0000}"/>
    <cellStyle name="40% - uthevingsfarge 4 2 2 2 5" xfId="2955" xr:uid="{00000000-0005-0000-0000-0000820B0000}"/>
    <cellStyle name="40% - uthevingsfarge 4 2 2 2 5 2" xfId="2956" xr:uid="{00000000-0005-0000-0000-0000830B0000}"/>
    <cellStyle name="40% - uthevingsfarge 4 2 2 2 5_3. Chng in credit spreads" xfId="2957" xr:uid="{00000000-0005-0000-0000-0000840B0000}"/>
    <cellStyle name="40% - uthevingsfarge 4 2 2 2 6" xfId="2958" xr:uid="{00000000-0005-0000-0000-0000850B0000}"/>
    <cellStyle name="40% - uthevingsfarge 4 2 2 2_3. Chng in credit spreads" xfId="2959" xr:uid="{00000000-0005-0000-0000-0000860B0000}"/>
    <cellStyle name="40% - uthevingsfarge 4 2 2 3" xfId="2960" xr:uid="{00000000-0005-0000-0000-0000870B0000}"/>
    <cellStyle name="40% - uthevingsfarge 4 2 2 3 2" xfId="2961" xr:uid="{00000000-0005-0000-0000-0000880B0000}"/>
    <cellStyle name="40% - uthevingsfarge 4 2 2 3 2 2" xfId="2962" xr:uid="{00000000-0005-0000-0000-0000890B0000}"/>
    <cellStyle name="40% - uthevingsfarge 4 2 2 3 2_3. Chng in credit spreads" xfId="2963" xr:uid="{00000000-0005-0000-0000-00008A0B0000}"/>
    <cellStyle name="40% - uthevingsfarge 4 2 2 3 3" xfId="2964" xr:uid="{00000000-0005-0000-0000-00008B0B0000}"/>
    <cellStyle name="40% - uthevingsfarge 4 2 2 3_3. Chng in credit spreads" xfId="2965" xr:uid="{00000000-0005-0000-0000-00008C0B0000}"/>
    <cellStyle name="40% - uthevingsfarge 4 2 2 4" xfId="2966" xr:uid="{00000000-0005-0000-0000-00008D0B0000}"/>
    <cellStyle name="40% - uthevingsfarge 4 2 2 4 2" xfId="2967" xr:uid="{00000000-0005-0000-0000-00008E0B0000}"/>
    <cellStyle name="40% - uthevingsfarge 4 2 2 4 2 2" xfId="2968" xr:uid="{00000000-0005-0000-0000-00008F0B0000}"/>
    <cellStyle name="40% - uthevingsfarge 4 2 2 4 2_3. Chng in credit spreads" xfId="2969" xr:uid="{00000000-0005-0000-0000-0000900B0000}"/>
    <cellStyle name="40% - uthevingsfarge 4 2 2 4 3" xfId="2970" xr:uid="{00000000-0005-0000-0000-0000910B0000}"/>
    <cellStyle name="40% - uthevingsfarge 4 2 2 4_3. Chng in credit spreads" xfId="2971" xr:uid="{00000000-0005-0000-0000-0000920B0000}"/>
    <cellStyle name="40% - uthevingsfarge 4 2 2 5" xfId="2972" xr:uid="{00000000-0005-0000-0000-0000930B0000}"/>
    <cellStyle name="40% - uthevingsfarge 4 2 2 5 2" xfId="2973" xr:uid="{00000000-0005-0000-0000-0000940B0000}"/>
    <cellStyle name="40% - uthevingsfarge 4 2 2 5 2 2" xfId="2974" xr:uid="{00000000-0005-0000-0000-0000950B0000}"/>
    <cellStyle name="40% - uthevingsfarge 4 2 2 5 2_3. Chng in credit spreads" xfId="2975" xr:uid="{00000000-0005-0000-0000-0000960B0000}"/>
    <cellStyle name="40% - uthevingsfarge 4 2 2 5 3" xfId="2976" xr:uid="{00000000-0005-0000-0000-0000970B0000}"/>
    <cellStyle name="40% - uthevingsfarge 4 2 2 5_3. Chng in credit spreads" xfId="2977" xr:uid="{00000000-0005-0000-0000-0000980B0000}"/>
    <cellStyle name="40% - uthevingsfarge 4 2 2 6" xfId="2978" xr:uid="{00000000-0005-0000-0000-0000990B0000}"/>
    <cellStyle name="40% - uthevingsfarge 4 2 2 6 2" xfId="2979" xr:uid="{00000000-0005-0000-0000-00009A0B0000}"/>
    <cellStyle name="40% - uthevingsfarge 4 2 2 6_3. Chng in credit spreads" xfId="2980" xr:uid="{00000000-0005-0000-0000-00009B0B0000}"/>
    <cellStyle name="40% - uthevingsfarge 4 2 2 7" xfId="2981" xr:uid="{00000000-0005-0000-0000-00009C0B0000}"/>
    <cellStyle name="40% - uthevingsfarge 4 2 2_3. Chng in credit spreads" xfId="2982" xr:uid="{00000000-0005-0000-0000-00009D0B0000}"/>
    <cellStyle name="40% - uthevingsfarge 4 2 3" xfId="2983" xr:uid="{00000000-0005-0000-0000-00009E0B0000}"/>
    <cellStyle name="40% - uthevingsfarge 4 2 3 2" xfId="2984" xr:uid="{00000000-0005-0000-0000-00009F0B0000}"/>
    <cellStyle name="40% - uthevingsfarge 4 2 3 2 2" xfId="2985" xr:uid="{00000000-0005-0000-0000-0000A00B0000}"/>
    <cellStyle name="40% - uthevingsfarge 4 2 3 2 2 2" xfId="2986" xr:uid="{00000000-0005-0000-0000-0000A10B0000}"/>
    <cellStyle name="40% - uthevingsfarge 4 2 3 2 2_3. Chng in credit spreads" xfId="2987" xr:uid="{00000000-0005-0000-0000-0000A20B0000}"/>
    <cellStyle name="40% - uthevingsfarge 4 2 3 2 3" xfId="2988" xr:uid="{00000000-0005-0000-0000-0000A30B0000}"/>
    <cellStyle name="40% - uthevingsfarge 4 2 3 2 3 2" xfId="2989" xr:uid="{00000000-0005-0000-0000-0000A40B0000}"/>
    <cellStyle name="40% - uthevingsfarge 4 2 3 2 3_3. Chng in credit spreads" xfId="2990" xr:uid="{00000000-0005-0000-0000-0000A50B0000}"/>
    <cellStyle name="40% - uthevingsfarge 4 2 3 2 4" xfId="2991" xr:uid="{00000000-0005-0000-0000-0000A60B0000}"/>
    <cellStyle name="40% - uthevingsfarge 4 2 3 2 4 2" xfId="2992" xr:uid="{00000000-0005-0000-0000-0000A70B0000}"/>
    <cellStyle name="40% - uthevingsfarge 4 2 3 2 4_3. Chng in credit spreads" xfId="2993" xr:uid="{00000000-0005-0000-0000-0000A80B0000}"/>
    <cellStyle name="40% - uthevingsfarge 4 2 3 2 5" xfId="2994" xr:uid="{00000000-0005-0000-0000-0000A90B0000}"/>
    <cellStyle name="40% - uthevingsfarge 4 2 3 2_3. Chng in credit spreads" xfId="2995" xr:uid="{00000000-0005-0000-0000-0000AA0B0000}"/>
    <cellStyle name="40% - uthevingsfarge 4 2 3 3" xfId="2996" xr:uid="{00000000-0005-0000-0000-0000AB0B0000}"/>
    <cellStyle name="40% - uthevingsfarge 4 2 3 3 2" xfId="2997" xr:uid="{00000000-0005-0000-0000-0000AC0B0000}"/>
    <cellStyle name="40% - uthevingsfarge 4 2 3 3 2 2" xfId="2998" xr:uid="{00000000-0005-0000-0000-0000AD0B0000}"/>
    <cellStyle name="40% - uthevingsfarge 4 2 3 3 2_3. Chng in credit spreads" xfId="2999" xr:uid="{00000000-0005-0000-0000-0000AE0B0000}"/>
    <cellStyle name="40% - uthevingsfarge 4 2 3 3 3" xfId="3000" xr:uid="{00000000-0005-0000-0000-0000AF0B0000}"/>
    <cellStyle name="40% - uthevingsfarge 4 2 3 3_3. Chng in credit spreads" xfId="3001" xr:uid="{00000000-0005-0000-0000-0000B00B0000}"/>
    <cellStyle name="40% - uthevingsfarge 4 2 3 4" xfId="3002" xr:uid="{00000000-0005-0000-0000-0000B10B0000}"/>
    <cellStyle name="40% - uthevingsfarge 4 2 3 4 2" xfId="3003" xr:uid="{00000000-0005-0000-0000-0000B20B0000}"/>
    <cellStyle name="40% - uthevingsfarge 4 2 3 4_3. Chng in credit spreads" xfId="3004" xr:uid="{00000000-0005-0000-0000-0000B30B0000}"/>
    <cellStyle name="40% - uthevingsfarge 4 2 3 5" xfId="3005" xr:uid="{00000000-0005-0000-0000-0000B40B0000}"/>
    <cellStyle name="40% - uthevingsfarge 4 2 3 5 2" xfId="3006" xr:uid="{00000000-0005-0000-0000-0000B50B0000}"/>
    <cellStyle name="40% - uthevingsfarge 4 2 3 5_3. Chng in credit spreads" xfId="3007" xr:uid="{00000000-0005-0000-0000-0000B60B0000}"/>
    <cellStyle name="40% - uthevingsfarge 4 2 3 6" xfId="3008" xr:uid="{00000000-0005-0000-0000-0000B70B0000}"/>
    <cellStyle name="40% - uthevingsfarge 4 2 3 6 2" xfId="3009" xr:uid="{00000000-0005-0000-0000-0000B80B0000}"/>
    <cellStyle name="40% - uthevingsfarge 4 2 3 6_3. Chng in credit spreads" xfId="3010" xr:uid="{00000000-0005-0000-0000-0000B90B0000}"/>
    <cellStyle name="40% - uthevingsfarge 4 2 3 7" xfId="3011" xr:uid="{00000000-0005-0000-0000-0000BA0B0000}"/>
    <cellStyle name="40% - uthevingsfarge 4 2 3_3. Chng in credit spreads" xfId="3012" xr:uid="{00000000-0005-0000-0000-0000BB0B0000}"/>
    <cellStyle name="40% - uthevingsfarge 4 2 4" xfId="3013" xr:uid="{00000000-0005-0000-0000-0000BC0B0000}"/>
    <cellStyle name="40% - uthevingsfarge 4 2 4 2" xfId="3014" xr:uid="{00000000-0005-0000-0000-0000BD0B0000}"/>
    <cellStyle name="40% - uthevingsfarge 4 2 4 2 2" xfId="3015" xr:uid="{00000000-0005-0000-0000-0000BE0B0000}"/>
    <cellStyle name="40% - uthevingsfarge 4 2 4 2_3. Chng in credit spreads" xfId="3016" xr:uid="{00000000-0005-0000-0000-0000BF0B0000}"/>
    <cellStyle name="40% - uthevingsfarge 4 2 4 3" xfId="3017" xr:uid="{00000000-0005-0000-0000-0000C00B0000}"/>
    <cellStyle name="40% - uthevingsfarge 4 2 4 3 2" xfId="3018" xr:uid="{00000000-0005-0000-0000-0000C10B0000}"/>
    <cellStyle name="40% - uthevingsfarge 4 2 4 3_3. Chng in credit spreads" xfId="3019" xr:uid="{00000000-0005-0000-0000-0000C20B0000}"/>
    <cellStyle name="40% - uthevingsfarge 4 2 4 4" xfId="3020" xr:uid="{00000000-0005-0000-0000-0000C30B0000}"/>
    <cellStyle name="40% - uthevingsfarge 4 2 4 4 2" xfId="3021" xr:uid="{00000000-0005-0000-0000-0000C40B0000}"/>
    <cellStyle name="40% - uthevingsfarge 4 2 4 4_3. Chng in credit spreads" xfId="3022" xr:uid="{00000000-0005-0000-0000-0000C50B0000}"/>
    <cellStyle name="40% - uthevingsfarge 4 2 4 5" xfId="3023" xr:uid="{00000000-0005-0000-0000-0000C60B0000}"/>
    <cellStyle name="40% - uthevingsfarge 4 2 4_3. Chng in credit spreads" xfId="3024" xr:uid="{00000000-0005-0000-0000-0000C70B0000}"/>
    <cellStyle name="40% - uthevingsfarge 4 2 5" xfId="3025" xr:uid="{00000000-0005-0000-0000-0000C80B0000}"/>
    <cellStyle name="40% - uthevingsfarge 4 2 5 2" xfId="3026" xr:uid="{00000000-0005-0000-0000-0000C90B0000}"/>
    <cellStyle name="40% - uthevingsfarge 4 2 5 2 2" xfId="3027" xr:uid="{00000000-0005-0000-0000-0000CA0B0000}"/>
    <cellStyle name="40% - uthevingsfarge 4 2 5 2_3. Chng in credit spreads" xfId="3028" xr:uid="{00000000-0005-0000-0000-0000CB0B0000}"/>
    <cellStyle name="40% - uthevingsfarge 4 2 5 3" xfId="3029" xr:uid="{00000000-0005-0000-0000-0000CC0B0000}"/>
    <cellStyle name="40% - uthevingsfarge 4 2 5_3. Chng in credit spreads" xfId="3030" xr:uid="{00000000-0005-0000-0000-0000CD0B0000}"/>
    <cellStyle name="40% - uthevingsfarge 4 2 6" xfId="3031" xr:uid="{00000000-0005-0000-0000-0000CE0B0000}"/>
    <cellStyle name="40% - uthevingsfarge 4 2 6 2" xfId="3032" xr:uid="{00000000-0005-0000-0000-0000CF0B0000}"/>
    <cellStyle name="40% - uthevingsfarge 4 2 6 2 2" xfId="3033" xr:uid="{00000000-0005-0000-0000-0000D00B0000}"/>
    <cellStyle name="40% - uthevingsfarge 4 2 6 2_3. Chng in credit spreads" xfId="3034" xr:uid="{00000000-0005-0000-0000-0000D10B0000}"/>
    <cellStyle name="40% - uthevingsfarge 4 2 6 3" xfId="3035" xr:uid="{00000000-0005-0000-0000-0000D20B0000}"/>
    <cellStyle name="40% - uthevingsfarge 4 2 6_3. Chng in credit spreads" xfId="3036" xr:uid="{00000000-0005-0000-0000-0000D30B0000}"/>
    <cellStyle name="40% - uthevingsfarge 4 2 7" xfId="3037" xr:uid="{00000000-0005-0000-0000-0000D40B0000}"/>
    <cellStyle name="40% - uthevingsfarge 4 2 7 2" xfId="3038" xr:uid="{00000000-0005-0000-0000-0000D50B0000}"/>
    <cellStyle name="40% - uthevingsfarge 4 2 7_3. Chng in credit spreads" xfId="3039" xr:uid="{00000000-0005-0000-0000-0000D60B0000}"/>
    <cellStyle name="40% - uthevingsfarge 4 2 8" xfId="3040" xr:uid="{00000000-0005-0000-0000-0000D70B0000}"/>
    <cellStyle name="40% - uthevingsfarge 4 2 8 2" xfId="3041" xr:uid="{00000000-0005-0000-0000-0000D80B0000}"/>
    <cellStyle name="40% - uthevingsfarge 4 2 8_3. Chng in credit spreads" xfId="3042" xr:uid="{00000000-0005-0000-0000-0000D90B0000}"/>
    <cellStyle name="40% - uthevingsfarge 4 2_Other MTM adjustments" xfId="3043" xr:uid="{00000000-0005-0000-0000-0000DA0B0000}"/>
    <cellStyle name="40% - uthevingsfarge 4 3" xfId="3044" xr:uid="{00000000-0005-0000-0000-0000DB0B0000}"/>
    <cellStyle name="40% - uthevingsfarge 4 3 2" xfId="3045" xr:uid="{00000000-0005-0000-0000-0000DC0B0000}"/>
    <cellStyle name="40% - uthevingsfarge 4 3 2 2" xfId="3046" xr:uid="{00000000-0005-0000-0000-0000DD0B0000}"/>
    <cellStyle name="40% - uthevingsfarge 4 3 2 2 2" xfId="3047" xr:uid="{00000000-0005-0000-0000-0000DE0B0000}"/>
    <cellStyle name="40% - uthevingsfarge 4 3 2 2 2 2" xfId="3048" xr:uid="{00000000-0005-0000-0000-0000DF0B0000}"/>
    <cellStyle name="40% - uthevingsfarge 4 3 2 2 2_3. Chng in credit spreads" xfId="3049" xr:uid="{00000000-0005-0000-0000-0000E00B0000}"/>
    <cellStyle name="40% - uthevingsfarge 4 3 2 2 3" xfId="3050" xr:uid="{00000000-0005-0000-0000-0000E10B0000}"/>
    <cellStyle name="40% - uthevingsfarge 4 3 2 2 3 2" xfId="3051" xr:uid="{00000000-0005-0000-0000-0000E20B0000}"/>
    <cellStyle name="40% - uthevingsfarge 4 3 2 2 3_3. Chng in credit spreads" xfId="3052" xr:uid="{00000000-0005-0000-0000-0000E30B0000}"/>
    <cellStyle name="40% - uthevingsfarge 4 3 2 2 4" xfId="3053" xr:uid="{00000000-0005-0000-0000-0000E40B0000}"/>
    <cellStyle name="40% - uthevingsfarge 4 3 2 2_3. Chng in credit spreads" xfId="3054" xr:uid="{00000000-0005-0000-0000-0000E50B0000}"/>
    <cellStyle name="40% - uthevingsfarge 4 3 2 3" xfId="3055" xr:uid="{00000000-0005-0000-0000-0000E60B0000}"/>
    <cellStyle name="40% - uthevingsfarge 4 3 2 3 2" xfId="3056" xr:uid="{00000000-0005-0000-0000-0000E70B0000}"/>
    <cellStyle name="40% - uthevingsfarge 4 3 2 3_3. Chng in credit spreads" xfId="3057" xr:uid="{00000000-0005-0000-0000-0000E80B0000}"/>
    <cellStyle name="40% - uthevingsfarge 4 3 2 4" xfId="3058" xr:uid="{00000000-0005-0000-0000-0000E90B0000}"/>
    <cellStyle name="40% - uthevingsfarge 4 3 2 4 2" xfId="3059" xr:uid="{00000000-0005-0000-0000-0000EA0B0000}"/>
    <cellStyle name="40% - uthevingsfarge 4 3 2 4_3. Chng in credit spreads" xfId="3060" xr:uid="{00000000-0005-0000-0000-0000EB0B0000}"/>
    <cellStyle name="40% - uthevingsfarge 4 3 2 5" xfId="3061" xr:uid="{00000000-0005-0000-0000-0000EC0B0000}"/>
    <cellStyle name="40% - uthevingsfarge 4 3 2_3. Chng in credit spreads" xfId="3062" xr:uid="{00000000-0005-0000-0000-0000ED0B0000}"/>
    <cellStyle name="40% - uthevingsfarge 4 3 3" xfId="3063" xr:uid="{00000000-0005-0000-0000-0000EE0B0000}"/>
    <cellStyle name="40% - uthevingsfarge 4 3 3 2" xfId="3064" xr:uid="{00000000-0005-0000-0000-0000EF0B0000}"/>
    <cellStyle name="40% - uthevingsfarge 4 3 3 2 2" xfId="3065" xr:uid="{00000000-0005-0000-0000-0000F00B0000}"/>
    <cellStyle name="40% - uthevingsfarge 4 3 3 2 2 2" xfId="3066" xr:uid="{00000000-0005-0000-0000-0000F10B0000}"/>
    <cellStyle name="40% - uthevingsfarge 4 3 3 2 2_3. Chng in credit spreads" xfId="3067" xr:uid="{00000000-0005-0000-0000-0000F20B0000}"/>
    <cellStyle name="40% - uthevingsfarge 4 3 3 2 3" xfId="3068" xr:uid="{00000000-0005-0000-0000-0000F30B0000}"/>
    <cellStyle name="40% - uthevingsfarge 4 3 3 2 3 2" xfId="3069" xr:uid="{00000000-0005-0000-0000-0000F40B0000}"/>
    <cellStyle name="40% - uthevingsfarge 4 3 3 2 3_3. Chng in credit spreads" xfId="3070" xr:uid="{00000000-0005-0000-0000-0000F50B0000}"/>
    <cellStyle name="40% - uthevingsfarge 4 3 3 2 4" xfId="3071" xr:uid="{00000000-0005-0000-0000-0000F60B0000}"/>
    <cellStyle name="40% - uthevingsfarge 4 3 3 2_3. Chng in credit spreads" xfId="3072" xr:uid="{00000000-0005-0000-0000-0000F70B0000}"/>
    <cellStyle name="40% - uthevingsfarge 4 3 3 3" xfId="3073" xr:uid="{00000000-0005-0000-0000-0000F80B0000}"/>
    <cellStyle name="40% - uthevingsfarge 4 3 3 3 2" xfId="3074" xr:uid="{00000000-0005-0000-0000-0000F90B0000}"/>
    <cellStyle name="40% - uthevingsfarge 4 3 3 3_3. Chng in credit spreads" xfId="3075" xr:uid="{00000000-0005-0000-0000-0000FA0B0000}"/>
    <cellStyle name="40% - uthevingsfarge 4 3 3 4" xfId="3076" xr:uid="{00000000-0005-0000-0000-0000FB0B0000}"/>
    <cellStyle name="40% - uthevingsfarge 4 3 3 4 2" xfId="3077" xr:uid="{00000000-0005-0000-0000-0000FC0B0000}"/>
    <cellStyle name="40% - uthevingsfarge 4 3 3 4_3. Chng in credit spreads" xfId="3078" xr:uid="{00000000-0005-0000-0000-0000FD0B0000}"/>
    <cellStyle name="40% - uthevingsfarge 4 3 3 5" xfId="3079" xr:uid="{00000000-0005-0000-0000-0000FE0B0000}"/>
    <cellStyle name="40% - uthevingsfarge 4 3 3_3. Chng in credit spreads" xfId="3080" xr:uid="{00000000-0005-0000-0000-0000FF0B0000}"/>
    <cellStyle name="40% - uthevingsfarge 4 3 4" xfId="3081" xr:uid="{00000000-0005-0000-0000-0000000C0000}"/>
    <cellStyle name="40% - uthevingsfarge 4 3 4 2" xfId="3082" xr:uid="{00000000-0005-0000-0000-0000010C0000}"/>
    <cellStyle name="40% - uthevingsfarge 4 3 4 2 2" xfId="3083" xr:uid="{00000000-0005-0000-0000-0000020C0000}"/>
    <cellStyle name="40% - uthevingsfarge 4 3 4 2_3. Chng in credit spreads" xfId="3084" xr:uid="{00000000-0005-0000-0000-0000030C0000}"/>
    <cellStyle name="40% - uthevingsfarge 4 3 4 3" xfId="3085" xr:uid="{00000000-0005-0000-0000-0000040C0000}"/>
    <cellStyle name="40% - uthevingsfarge 4 3 4 3 2" xfId="3086" xr:uid="{00000000-0005-0000-0000-0000050C0000}"/>
    <cellStyle name="40% - uthevingsfarge 4 3 4 3_3. Chng in credit spreads" xfId="3087" xr:uid="{00000000-0005-0000-0000-0000060C0000}"/>
    <cellStyle name="40% - uthevingsfarge 4 3 4 4" xfId="3088" xr:uid="{00000000-0005-0000-0000-0000070C0000}"/>
    <cellStyle name="40% - uthevingsfarge 4 3 4_3. Chng in credit spreads" xfId="3089" xr:uid="{00000000-0005-0000-0000-0000080C0000}"/>
    <cellStyle name="40% - uthevingsfarge 4 3 5" xfId="3090" xr:uid="{00000000-0005-0000-0000-0000090C0000}"/>
    <cellStyle name="40% - uthevingsfarge 4 3 5 2" xfId="3091" xr:uid="{00000000-0005-0000-0000-00000A0C0000}"/>
    <cellStyle name="40% - uthevingsfarge 4 3 5_3. Chng in credit spreads" xfId="3092" xr:uid="{00000000-0005-0000-0000-00000B0C0000}"/>
    <cellStyle name="40% - uthevingsfarge 4 3 6" xfId="3093" xr:uid="{00000000-0005-0000-0000-00000C0C0000}"/>
    <cellStyle name="40% - uthevingsfarge 4 3 6 2" xfId="3094" xr:uid="{00000000-0005-0000-0000-00000D0C0000}"/>
    <cellStyle name="40% - uthevingsfarge 4 3 6_3. Chng in credit spreads" xfId="3095" xr:uid="{00000000-0005-0000-0000-00000E0C0000}"/>
    <cellStyle name="40% - uthevingsfarge 4 3 7" xfId="3096" xr:uid="{00000000-0005-0000-0000-00000F0C0000}"/>
    <cellStyle name="40% - uthevingsfarge 4 3 7 2" xfId="3097" xr:uid="{00000000-0005-0000-0000-0000100C0000}"/>
    <cellStyle name="40% - uthevingsfarge 4 3 7_3. Chng in credit spreads" xfId="3098" xr:uid="{00000000-0005-0000-0000-0000110C0000}"/>
    <cellStyle name="40% - uthevingsfarge 4 4" xfId="3099" xr:uid="{00000000-0005-0000-0000-0000120C0000}"/>
    <cellStyle name="40% - uthevingsfarge 4 4 2" xfId="3100" xr:uid="{00000000-0005-0000-0000-0000130C0000}"/>
    <cellStyle name="40% - uthevingsfarge 4 4 2 2" xfId="3101" xr:uid="{00000000-0005-0000-0000-0000140C0000}"/>
    <cellStyle name="40% - uthevingsfarge 4 4 2 2 2" xfId="3102" xr:uid="{00000000-0005-0000-0000-0000150C0000}"/>
    <cellStyle name="40% - uthevingsfarge 4 4 2 2_3. Chng in credit spreads" xfId="3103" xr:uid="{00000000-0005-0000-0000-0000160C0000}"/>
    <cellStyle name="40% - uthevingsfarge 4 4 2 3" xfId="3104" xr:uid="{00000000-0005-0000-0000-0000170C0000}"/>
    <cellStyle name="40% - uthevingsfarge 4 4 2 3 2" xfId="3105" xr:uid="{00000000-0005-0000-0000-0000180C0000}"/>
    <cellStyle name="40% - uthevingsfarge 4 4 2 3_3. Chng in credit spreads" xfId="3106" xr:uid="{00000000-0005-0000-0000-0000190C0000}"/>
    <cellStyle name="40% - uthevingsfarge 4 4 2 4" xfId="3107" xr:uid="{00000000-0005-0000-0000-00001A0C0000}"/>
    <cellStyle name="40% - uthevingsfarge 4 4 2_3. Chng in credit spreads" xfId="3108" xr:uid="{00000000-0005-0000-0000-00001B0C0000}"/>
    <cellStyle name="40% - uthevingsfarge 4 4 3" xfId="3109" xr:uid="{00000000-0005-0000-0000-00001C0C0000}"/>
    <cellStyle name="40% - uthevingsfarge 4 4 3 2" xfId="3110" xr:uid="{00000000-0005-0000-0000-00001D0C0000}"/>
    <cellStyle name="40% - uthevingsfarge 4 4 3_3. Chng in credit spreads" xfId="3111" xr:uid="{00000000-0005-0000-0000-00001E0C0000}"/>
    <cellStyle name="40% - uthevingsfarge 4 4 4" xfId="3112" xr:uid="{00000000-0005-0000-0000-00001F0C0000}"/>
    <cellStyle name="40% - uthevingsfarge 4 4 4 2" xfId="3113" xr:uid="{00000000-0005-0000-0000-0000200C0000}"/>
    <cellStyle name="40% - uthevingsfarge 4 4 4_3. Chng in credit spreads" xfId="3114" xr:uid="{00000000-0005-0000-0000-0000210C0000}"/>
    <cellStyle name="40% - uthevingsfarge 4 4 5" xfId="3115" xr:uid="{00000000-0005-0000-0000-0000220C0000}"/>
    <cellStyle name="40% - uthevingsfarge 4 4_3. Chng in credit spreads" xfId="3116" xr:uid="{00000000-0005-0000-0000-0000230C0000}"/>
    <cellStyle name="40% - uthevingsfarge 4 5" xfId="3117" xr:uid="{00000000-0005-0000-0000-0000240C0000}"/>
    <cellStyle name="40% - uthevingsfarge 4 5 2" xfId="3118" xr:uid="{00000000-0005-0000-0000-0000250C0000}"/>
    <cellStyle name="40% - uthevingsfarge 4 5 2 2" xfId="3119" xr:uid="{00000000-0005-0000-0000-0000260C0000}"/>
    <cellStyle name="40% - uthevingsfarge 4 5 2 2 2" xfId="3120" xr:uid="{00000000-0005-0000-0000-0000270C0000}"/>
    <cellStyle name="40% - uthevingsfarge 4 5 2 2_3. Chng in credit spreads" xfId="3121" xr:uid="{00000000-0005-0000-0000-0000280C0000}"/>
    <cellStyle name="40% - uthevingsfarge 4 5 2 3" xfId="3122" xr:uid="{00000000-0005-0000-0000-0000290C0000}"/>
    <cellStyle name="40% - uthevingsfarge 4 5 2 3 2" xfId="3123" xr:uid="{00000000-0005-0000-0000-00002A0C0000}"/>
    <cellStyle name="40% - uthevingsfarge 4 5 2 3_3. Chng in credit spreads" xfId="3124" xr:uid="{00000000-0005-0000-0000-00002B0C0000}"/>
    <cellStyle name="40% - uthevingsfarge 4 5 2 4" xfId="3125" xr:uid="{00000000-0005-0000-0000-00002C0C0000}"/>
    <cellStyle name="40% - uthevingsfarge 4 5 2_3. Chng in credit spreads" xfId="3126" xr:uid="{00000000-0005-0000-0000-00002D0C0000}"/>
    <cellStyle name="40% - uthevingsfarge 4 5 3" xfId="3127" xr:uid="{00000000-0005-0000-0000-00002E0C0000}"/>
    <cellStyle name="40% - uthevingsfarge 4 5 3 2" xfId="3128" xr:uid="{00000000-0005-0000-0000-00002F0C0000}"/>
    <cellStyle name="40% - uthevingsfarge 4 5 3_3. Chng in credit spreads" xfId="3129" xr:uid="{00000000-0005-0000-0000-0000300C0000}"/>
    <cellStyle name="40% - uthevingsfarge 4 5 4" xfId="3130" xr:uid="{00000000-0005-0000-0000-0000310C0000}"/>
    <cellStyle name="40% - uthevingsfarge 4 5 4 2" xfId="3131" xr:uid="{00000000-0005-0000-0000-0000320C0000}"/>
    <cellStyle name="40% - uthevingsfarge 4 5 4_3. Chng in credit spreads" xfId="3132" xr:uid="{00000000-0005-0000-0000-0000330C0000}"/>
    <cellStyle name="40% - uthevingsfarge 4 5 5" xfId="3133" xr:uid="{00000000-0005-0000-0000-0000340C0000}"/>
    <cellStyle name="40% - uthevingsfarge 4 5_3. Chng in credit spreads" xfId="3134" xr:uid="{00000000-0005-0000-0000-0000350C0000}"/>
    <cellStyle name="40% - uthevingsfarge 4 6" xfId="3135" xr:uid="{00000000-0005-0000-0000-0000360C0000}"/>
    <cellStyle name="40% - uthevingsfarge 4 6 2" xfId="3136" xr:uid="{00000000-0005-0000-0000-0000370C0000}"/>
    <cellStyle name="40% - uthevingsfarge 4 6 2 2" xfId="3137" xr:uid="{00000000-0005-0000-0000-0000380C0000}"/>
    <cellStyle name="40% - uthevingsfarge 4 6 2_3. Chng in credit spreads" xfId="3138" xr:uid="{00000000-0005-0000-0000-0000390C0000}"/>
    <cellStyle name="40% - uthevingsfarge 4 6 3" xfId="3139" xr:uid="{00000000-0005-0000-0000-00003A0C0000}"/>
    <cellStyle name="40% - uthevingsfarge 4 6 3 2" xfId="3140" xr:uid="{00000000-0005-0000-0000-00003B0C0000}"/>
    <cellStyle name="40% - uthevingsfarge 4 6 3_3. Chng in credit spreads" xfId="3141" xr:uid="{00000000-0005-0000-0000-00003C0C0000}"/>
    <cellStyle name="40% - uthevingsfarge 4 6 4" xfId="3142" xr:uid="{00000000-0005-0000-0000-00003D0C0000}"/>
    <cellStyle name="40% - uthevingsfarge 4 6_3. Chng in credit spreads" xfId="3143" xr:uid="{00000000-0005-0000-0000-00003E0C0000}"/>
    <cellStyle name="40% - uthevingsfarge 4 7" xfId="3144" xr:uid="{00000000-0005-0000-0000-00003F0C0000}"/>
    <cellStyle name="40% - uthevingsfarge 4 7 2" xfId="3145" xr:uid="{00000000-0005-0000-0000-0000400C0000}"/>
    <cellStyle name="40% - uthevingsfarge 4 7_3. Chng in credit spreads" xfId="3146" xr:uid="{00000000-0005-0000-0000-0000410C0000}"/>
    <cellStyle name="40% - uthevingsfarge 4 8" xfId="3147" xr:uid="{00000000-0005-0000-0000-0000420C0000}"/>
    <cellStyle name="40% - uthevingsfarge 4 8 2" xfId="3148" xr:uid="{00000000-0005-0000-0000-0000430C0000}"/>
    <cellStyle name="40% - uthevingsfarge 4 8_3. Chng in credit spreads" xfId="3149" xr:uid="{00000000-0005-0000-0000-0000440C0000}"/>
    <cellStyle name="40% - uthevingsfarge 4_7. Other MTM adjustments" xfId="3150" xr:uid="{00000000-0005-0000-0000-0000450C0000}"/>
    <cellStyle name="40% - uthevingsfarge 5" xfId="3151" xr:uid="{00000000-0005-0000-0000-0000460C0000}"/>
    <cellStyle name="40% - uthevingsfarge 5 2" xfId="3152" xr:uid="{00000000-0005-0000-0000-0000470C0000}"/>
    <cellStyle name="40% - uthevingsfarge 5 2 2" xfId="3153" xr:uid="{00000000-0005-0000-0000-0000480C0000}"/>
    <cellStyle name="40% - uthevingsfarge 5 2 2 2" xfId="3154" xr:uid="{00000000-0005-0000-0000-0000490C0000}"/>
    <cellStyle name="40% - uthevingsfarge 5 2 2 2 2" xfId="3155" xr:uid="{00000000-0005-0000-0000-00004A0C0000}"/>
    <cellStyle name="40% - uthevingsfarge 5 2 2 2 2 2" xfId="3156" xr:uid="{00000000-0005-0000-0000-00004B0C0000}"/>
    <cellStyle name="40% - uthevingsfarge 5 2 2 2 2 2 2" xfId="3157" xr:uid="{00000000-0005-0000-0000-00004C0C0000}"/>
    <cellStyle name="40% - uthevingsfarge 5 2 2 2 2 2_3. Chng in credit spreads" xfId="3158" xr:uid="{00000000-0005-0000-0000-00004D0C0000}"/>
    <cellStyle name="40% - uthevingsfarge 5 2 2 2 2 3" xfId="3159" xr:uid="{00000000-0005-0000-0000-00004E0C0000}"/>
    <cellStyle name="40% - uthevingsfarge 5 2 2 2 2_3. Chng in credit spreads" xfId="3160" xr:uid="{00000000-0005-0000-0000-00004F0C0000}"/>
    <cellStyle name="40% - uthevingsfarge 5 2 2 2 3" xfId="3161" xr:uid="{00000000-0005-0000-0000-0000500C0000}"/>
    <cellStyle name="40% - uthevingsfarge 5 2 2 2 3 2" xfId="3162" xr:uid="{00000000-0005-0000-0000-0000510C0000}"/>
    <cellStyle name="40% - uthevingsfarge 5 2 2 2 3 2 2" xfId="3163" xr:uid="{00000000-0005-0000-0000-0000520C0000}"/>
    <cellStyle name="40% - uthevingsfarge 5 2 2 2 3 2_3. Chng in credit spreads" xfId="3164" xr:uid="{00000000-0005-0000-0000-0000530C0000}"/>
    <cellStyle name="40% - uthevingsfarge 5 2 2 2 3 3" xfId="3165" xr:uid="{00000000-0005-0000-0000-0000540C0000}"/>
    <cellStyle name="40% - uthevingsfarge 5 2 2 2 3_3. Chng in credit spreads" xfId="3166" xr:uid="{00000000-0005-0000-0000-0000550C0000}"/>
    <cellStyle name="40% - uthevingsfarge 5 2 2 2 4" xfId="3167" xr:uid="{00000000-0005-0000-0000-0000560C0000}"/>
    <cellStyle name="40% - uthevingsfarge 5 2 2 2 4 2" xfId="3168" xr:uid="{00000000-0005-0000-0000-0000570C0000}"/>
    <cellStyle name="40% - uthevingsfarge 5 2 2 2 4_3. Chng in credit spreads" xfId="3169" xr:uid="{00000000-0005-0000-0000-0000580C0000}"/>
    <cellStyle name="40% - uthevingsfarge 5 2 2 2 5" xfId="3170" xr:uid="{00000000-0005-0000-0000-0000590C0000}"/>
    <cellStyle name="40% - uthevingsfarge 5 2 2 2 5 2" xfId="3171" xr:uid="{00000000-0005-0000-0000-00005A0C0000}"/>
    <cellStyle name="40% - uthevingsfarge 5 2 2 2 5_3. Chng in credit spreads" xfId="3172" xr:uid="{00000000-0005-0000-0000-00005B0C0000}"/>
    <cellStyle name="40% - uthevingsfarge 5 2 2 2 6" xfId="3173" xr:uid="{00000000-0005-0000-0000-00005C0C0000}"/>
    <cellStyle name="40% - uthevingsfarge 5 2 2 2_3. Chng in credit spreads" xfId="3174" xr:uid="{00000000-0005-0000-0000-00005D0C0000}"/>
    <cellStyle name="40% - uthevingsfarge 5 2 2 3" xfId="3175" xr:uid="{00000000-0005-0000-0000-00005E0C0000}"/>
    <cellStyle name="40% - uthevingsfarge 5 2 2 3 2" xfId="3176" xr:uid="{00000000-0005-0000-0000-00005F0C0000}"/>
    <cellStyle name="40% - uthevingsfarge 5 2 2 3 2 2" xfId="3177" xr:uid="{00000000-0005-0000-0000-0000600C0000}"/>
    <cellStyle name="40% - uthevingsfarge 5 2 2 3 2_3. Chng in credit spreads" xfId="3178" xr:uid="{00000000-0005-0000-0000-0000610C0000}"/>
    <cellStyle name="40% - uthevingsfarge 5 2 2 3 3" xfId="3179" xr:uid="{00000000-0005-0000-0000-0000620C0000}"/>
    <cellStyle name="40% - uthevingsfarge 5 2 2 3_3. Chng in credit spreads" xfId="3180" xr:uid="{00000000-0005-0000-0000-0000630C0000}"/>
    <cellStyle name="40% - uthevingsfarge 5 2 2 4" xfId="3181" xr:uid="{00000000-0005-0000-0000-0000640C0000}"/>
    <cellStyle name="40% - uthevingsfarge 5 2 2 4 2" xfId="3182" xr:uid="{00000000-0005-0000-0000-0000650C0000}"/>
    <cellStyle name="40% - uthevingsfarge 5 2 2 4 2 2" xfId="3183" xr:uid="{00000000-0005-0000-0000-0000660C0000}"/>
    <cellStyle name="40% - uthevingsfarge 5 2 2 4 2_3. Chng in credit spreads" xfId="3184" xr:uid="{00000000-0005-0000-0000-0000670C0000}"/>
    <cellStyle name="40% - uthevingsfarge 5 2 2 4 3" xfId="3185" xr:uid="{00000000-0005-0000-0000-0000680C0000}"/>
    <cellStyle name="40% - uthevingsfarge 5 2 2 4_3. Chng in credit spreads" xfId="3186" xr:uid="{00000000-0005-0000-0000-0000690C0000}"/>
    <cellStyle name="40% - uthevingsfarge 5 2 2 5" xfId="3187" xr:uid="{00000000-0005-0000-0000-00006A0C0000}"/>
    <cellStyle name="40% - uthevingsfarge 5 2 2 5 2" xfId="3188" xr:uid="{00000000-0005-0000-0000-00006B0C0000}"/>
    <cellStyle name="40% - uthevingsfarge 5 2 2 5 2 2" xfId="3189" xr:uid="{00000000-0005-0000-0000-00006C0C0000}"/>
    <cellStyle name="40% - uthevingsfarge 5 2 2 5 2_3. Chng in credit spreads" xfId="3190" xr:uid="{00000000-0005-0000-0000-00006D0C0000}"/>
    <cellStyle name="40% - uthevingsfarge 5 2 2 5 3" xfId="3191" xr:uid="{00000000-0005-0000-0000-00006E0C0000}"/>
    <cellStyle name="40% - uthevingsfarge 5 2 2 5_3. Chng in credit spreads" xfId="3192" xr:uid="{00000000-0005-0000-0000-00006F0C0000}"/>
    <cellStyle name="40% - uthevingsfarge 5 2 2 6" xfId="3193" xr:uid="{00000000-0005-0000-0000-0000700C0000}"/>
    <cellStyle name="40% - uthevingsfarge 5 2 2 6 2" xfId="3194" xr:uid="{00000000-0005-0000-0000-0000710C0000}"/>
    <cellStyle name="40% - uthevingsfarge 5 2 2 6_3. Chng in credit spreads" xfId="3195" xr:uid="{00000000-0005-0000-0000-0000720C0000}"/>
    <cellStyle name="40% - uthevingsfarge 5 2 2 7" xfId="3196" xr:uid="{00000000-0005-0000-0000-0000730C0000}"/>
    <cellStyle name="40% - uthevingsfarge 5 2 2_3. Chng in credit spreads" xfId="3197" xr:uid="{00000000-0005-0000-0000-0000740C0000}"/>
    <cellStyle name="40% - uthevingsfarge 5 2 3" xfId="3198" xr:uid="{00000000-0005-0000-0000-0000750C0000}"/>
    <cellStyle name="40% - uthevingsfarge 5 2 3 2" xfId="3199" xr:uid="{00000000-0005-0000-0000-0000760C0000}"/>
    <cellStyle name="40% - uthevingsfarge 5 2 3 2 2" xfId="3200" xr:uid="{00000000-0005-0000-0000-0000770C0000}"/>
    <cellStyle name="40% - uthevingsfarge 5 2 3 2 2 2" xfId="3201" xr:uid="{00000000-0005-0000-0000-0000780C0000}"/>
    <cellStyle name="40% - uthevingsfarge 5 2 3 2 2_3. Chng in credit spreads" xfId="3202" xr:uid="{00000000-0005-0000-0000-0000790C0000}"/>
    <cellStyle name="40% - uthevingsfarge 5 2 3 2 3" xfId="3203" xr:uid="{00000000-0005-0000-0000-00007A0C0000}"/>
    <cellStyle name="40% - uthevingsfarge 5 2 3 2 3 2" xfId="3204" xr:uid="{00000000-0005-0000-0000-00007B0C0000}"/>
    <cellStyle name="40% - uthevingsfarge 5 2 3 2 3_3. Chng in credit spreads" xfId="3205" xr:uid="{00000000-0005-0000-0000-00007C0C0000}"/>
    <cellStyle name="40% - uthevingsfarge 5 2 3 2 4" xfId="3206" xr:uid="{00000000-0005-0000-0000-00007D0C0000}"/>
    <cellStyle name="40% - uthevingsfarge 5 2 3 2 4 2" xfId="3207" xr:uid="{00000000-0005-0000-0000-00007E0C0000}"/>
    <cellStyle name="40% - uthevingsfarge 5 2 3 2 4_3. Chng in credit spreads" xfId="3208" xr:uid="{00000000-0005-0000-0000-00007F0C0000}"/>
    <cellStyle name="40% - uthevingsfarge 5 2 3 2 5" xfId="3209" xr:uid="{00000000-0005-0000-0000-0000800C0000}"/>
    <cellStyle name="40% - uthevingsfarge 5 2 3 2_3. Chng in credit spreads" xfId="3210" xr:uid="{00000000-0005-0000-0000-0000810C0000}"/>
    <cellStyle name="40% - uthevingsfarge 5 2 3 3" xfId="3211" xr:uid="{00000000-0005-0000-0000-0000820C0000}"/>
    <cellStyle name="40% - uthevingsfarge 5 2 3 3 2" xfId="3212" xr:uid="{00000000-0005-0000-0000-0000830C0000}"/>
    <cellStyle name="40% - uthevingsfarge 5 2 3 3 2 2" xfId="3213" xr:uid="{00000000-0005-0000-0000-0000840C0000}"/>
    <cellStyle name="40% - uthevingsfarge 5 2 3 3 2_3. Chng in credit spreads" xfId="3214" xr:uid="{00000000-0005-0000-0000-0000850C0000}"/>
    <cellStyle name="40% - uthevingsfarge 5 2 3 3 3" xfId="3215" xr:uid="{00000000-0005-0000-0000-0000860C0000}"/>
    <cellStyle name="40% - uthevingsfarge 5 2 3 3_3. Chng in credit spreads" xfId="3216" xr:uid="{00000000-0005-0000-0000-0000870C0000}"/>
    <cellStyle name="40% - uthevingsfarge 5 2 3 4" xfId="3217" xr:uid="{00000000-0005-0000-0000-0000880C0000}"/>
    <cellStyle name="40% - uthevingsfarge 5 2 3 4 2" xfId="3218" xr:uid="{00000000-0005-0000-0000-0000890C0000}"/>
    <cellStyle name="40% - uthevingsfarge 5 2 3 4_3. Chng in credit spreads" xfId="3219" xr:uid="{00000000-0005-0000-0000-00008A0C0000}"/>
    <cellStyle name="40% - uthevingsfarge 5 2 3 5" xfId="3220" xr:uid="{00000000-0005-0000-0000-00008B0C0000}"/>
    <cellStyle name="40% - uthevingsfarge 5 2 3 5 2" xfId="3221" xr:uid="{00000000-0005-0000-0000-00008C0C0000}"/>
    <cellStyle name="40% - uthevingsfarge 5 2 3 5_3. Chng in credit spreads" xfId="3222" xr:uid="{00000000-0005-0000-0000-00008D0C0000}"/>
    <cellStyle name="40% - uthevingsfarge 5 2 3 6" xfId="3223" xr:uid="{00000000-0005-0000-0000-00008E0C0000}"/>
    <cellStyle name="40% - uthevingsfarge 5 2 3 6 2" xfId="3224" xr:uid="{00000000-0005-0000-0000-00008F0C0000}"/>
    <cellStyle name="40% - uthevingsfarge 5 2 3 6_3. Chng in credit spreads" xfId="3225" xr:uid="{00000000-0005-0000-0000-0000900C0000}"/>
    <cellStyle name="40% - uthevingsfarge 5 2 3 7" xfId="3226" xr:uid="{00000000-0005-0000-0000-0000910C0000}"/>
    <cellStyle name="40% - uthevingsfarge 5 2 3_3. Chng in credit spreads" xfId="3227" xr:uid="{00000000-0005-0000-0000-0000920C0000}"/>
    <cellStyle name="40% - uthevingsfarge 5 2 4" xfId="3228" xr:uid="{00000000-0005-0000-0000-0000930C0000}"/>
    <cellStyle name="40% - uthevingsfarge 5 2 4 2" xfId="3229" xr:uid="{00000000-0005-0000-0000-0000940C0000}"/>
    <cellStyle name="40% - uthevingsfarge 5 2 4 2 2" xfId="3230" xr:uid="{00000000-0005-0000-0000-0000950C0000}"/>
    <cellStyle name="40% - uthevingsfarge 5 2 4 2_3. Chng in credit spreads" xfId="3231" xr:uid="{00000000-0005-0000-0000-0000960C0000}"/>
    <cellStyle name="40% - uthevingsfarge 5 2 4 3" xfId="3232" xr:uid="{00000000-0005-0000-0000-0000970C0000}"/>
    <cellStyle name="40% - uthevingsfarge 5 2 4 3 2" xfId="3233" xr:uid="{00000000-0005-0000-0000-0000980C0000}"/>
    <cellStyle name="40% - uthevingsfarge 5 2 4 3_3. Chng in credit spreads" xfId="3234" xr:uid="{00000000-0005-0000-0000-0000990C0000}"/>
    <cellStyle name="40% - uthevingsfarge 5 2 4 4" xfId="3235" xr:uid="{00000000-0005-0000-0000-00009A0C0000}"/>
    <cellStyle name="40% - uthevingsfarge 5 2 4 4 2" xfId="3236" xr:uid="{00000000-0005-0000-0000-00009B0C0000}"/>
    <cellStyle name="40% - uthevingsfarge 5 2 4 4_3. Chng in credit spreads" xfId="3237" xr:uid="{00000000-0005-0000-0000-00009C0C0000}"/>
    <cellStyle name="40% - uthevingsfarge 5 2 4 5" xfId="3238" xr:uid="{00000000-0005-0000-0000-00009D0C0000}"/>
    <cellStyle name="40% - uthevingsfarge 5 2 4_3. Chng in credit spreads" xfId="3239" xr:uid="{00000000-0005-0000-0000-00009E0C0000}"/>
    <cellStyle name="40% - uthevingsfarge 5 2 5" xfId="3240" xr:uid="{00000000-0005-0000-0000-00009F0C0000}"/>
    <cellStyle name="40% - uthevingsfarge 5 2 5 2" xfId="3241" xr:uid="{00000000-0005-0000-0000-0000A00C0000}"/>
    <cellStyle name="40% - uthevingsfarge 5 2 5 2 2" xfId="3242" xr:uid="{00000000-0005-0000-0000-0000A10C0000}"/>
    <cellStyle name="40% - uthevingsfarge 5 2 5 2_3. Chng in credit spreads" xfId="3243" xr:uid="{00000000-0005-0000-0000-0000A20C0000}"/>
    <cellStyle name="40% - uthevingsfarge 5 2 5 3" xfId="3244" xr:uid="{00000000-0005-0000-0000-0000A30C0000}"/>
    <cellStyle name="40% - uthevingsfarge 5 2 5_3. Chng in credit spreads" xfId="3245" xr:uid="{00000000-0005-0000-0000-0000A40C0000}"/>
    <cellStyle name="40% - uthevingsfarge 5 2 6" xfId="3246" xr:uid="{00000000-0005-0000-0000-0000A50C0000}"/>
    <cellStyle name="40% - uthevingsfarge 5 2 6 2" xfId="3247" xr:uid="{00000000-0005-0000-0000-0000A60C0000}"/>
    <cellStyle name="40% - uthevingsfarge 5 2 6 2 2" xfId="3248" xr:uid="{00000000-0005-0000-0000-0000A70C0000}"/>
    <cellStyle name="40% - uthevingsfarge 5 2 6 2_3. Chng in credit spreads" xfId="3249" xr:uid="{00000000-0005-0000-0000-0000A80C0000}"/>
    <cellStyle name="40% - uthevingsfarge 5 2 6 3" xfId="3250" xr:uid="{00000000-0005-0000-0000-0000A90C0000}"/>
    <cellStyle name="40% - uthevingsfarge 5 2 6_3. Chng in credit spreads" xfId="3251" xr:uid="{00000000-0005-0000-0000-0000AA0C0000}"/>
    <cellStyle name="40% - uthevingsfarge 5 2 7" xfId="3252" xr:uid="{00000000-0005-0000-0000-0000AB0C0000}"/>
    <cellStyle name="40% - uthevingsfarge 5 2 7 2" xfId="3253" xr:uid="{00000000-0005-0000-0000-0000AC0C0000}"/>
    <cellStyle name="40% - uthevingsfarge 5 2 7_3. Chng in credit spreads" xfId="3254" xr:uid="{00000000-0005-0000-0000-0000AD0C0000}"/>
    <cellStyle name="40% - uthevingsfarge 5 2 8" xfId="3255" xr:uid="{00000000-0005-0000-0000-0000AE0C0000}"/>
    <cellStyle name="40% - uthevingsfarge 5 2 8 2" xfId="3256" xr:uid="{00000000-0005-0000-0000-0000AF0C0000}"/>
    <cellStyle name="40% - uthevingsfarge 5 2 8_3. Chng in credit spreads" xfId="3257" xr:uid="{00000000-0005-0000-0000-0000B00C0000}"/>
    <cellStyle name="40% - uthevingsfarge 5 2_Other MTM adjustments" xfId="3258" xr:uid="{00000000-0005-0000-0000-0000B10C0000}"/>
    <cellStyle name="40% - uthevingsfarge 5 3" xfId="3259" xr:uid="{00000000-0005-0000-0000-0000B20C0000}"/>
    <cellStyle name="40% - uthevingsfarge 5 3 2" xfId="3260" xr:uid="{00000000-0005-0000-0000-0000B30C0000}"/>
    <cellStyle name="40% - uthevingsfarge 5 3 2 2" xfId="3261" xr:uid="{00000000-0005-0000-0000-0000B40C0000}"/>
    <cellStyle name="40% - uthevingsfarge 5 3 2 2 2" xfId="3262" xr:uid="{00000000-0005-0000-0000-0000B50C0000}"/>
    <cellStyle name="40% - uthevingsfarge 5 3 2 2 2 2" xfId="3263" xr:uid="{00000000-0005-0000-0000-0000B60C0000}"/>
    <cellStyle name="40% - uthevingsfarge 5 3 2 2 2_3. Chng in credit spreads" xfId="3264" xr:uid="{00000000-0005-0000-0000-0000B70C0000}"/>
    <cellStyle name="40% - uthevingsfarge 5 3 2 2 3" xfId="3265" xr:uid="{00000000-0005-0000-0000-0000B80C0000}"/>
    <cellStyle name="40% - uthevingsfarge 5 3 2 2 3 2" xfId="3266" xr:uid="{00000000-0005-0000-0000-0000B90C0000}"/>
    <cellStyle name="40% - uthevingsfarge 5 3 2 2 3_3. Chng in credit spreads" xfId="3267" xr:uid="{00000000-0005-0000-0000-0000BA0C0000}"/>
    <cellStyle name="40% - uthevingsfarge 5 3 2 2 4" xfId="3268" xr:uid="{00000000-0005-0000-0000-0000BB0C0000}"/>
    <cellStyle name="40% - uthevingsfarge 5 3 2 2_3. Chng in credit spreads" xfId="3269" xr:uid="{00000000-0005-0000-0000-0000BC0C0000}"/>
    <cellStyle name="40% - uthevingsfarge 5 3 2 3" xfId="3270" xr:uid="{00000000-0005-0000-0000-0000BD0C0000}"/>
    <cellStyle name="40% - uthevingsfarge 5 3 2 3 2" xfId="3271" xr:uid="{00000000-0005-0000-0000-0000BE0C0000}"/>
    <cellStyle name="40% - uthevingsfarge 5 3 2 3_3. Chng in credit spreads" xfId="3272" xr:uid="{00000000-0005-0000-0000-0000BF0C0000}"/>
    <cellStyle name="40% - uthevingsfarge 5 3 2 4" xfId="3273" xr:uid="{00000000-0005-0000-0000-0000C00C0000}"/>
    <cellStyle name="40% - uthevingsfarge 5 3 2 4 2" xfId="3274" xr:uid="{00000000-0005-0000-0000-0000C10C0000}"/>
    <cellStyle name="40% - uthevingsfarge 5 3 2 4_3. Chng in credit spreads" xfId="3275" xr:uid="{00000000-0005-0000-0000-0000C20C0000}"/>
    <cellStyle name="40% - uthevingsfarge 5 3 2 5" xfId="3276" xr:uid="{00000000-0005-0000-0000-0000C30C0000}"/>
    <cellStyle name="40% - uthevingsfarge 5 3 2_3. Chng in credit spreads" xfId="3277" xr:uid="{00000000-0005-0000-0000-0000C40C0000}"/>
    <cellStyle name="40% - uthevingsfarge 5 3 3" xfId="3278" xr:uid="{00000000-0005-0000-0000-0000C50C0000}"/>
    <cellStyle name="40% - uthevingsfarge 5 3 3 2" xfId="3279" xr:uid="{00000000-0005-0000-0000-0000C60C0000}"/>
    <cellStyle name="40% - uthevingsfarge 5 3 3 2 2" xfId="3280" xr:uid="{00000000-0005-0000-0000-0000C70C0000}"/>
    <cellStyle name="40% - uthevingsfarge 5 3 3 2 2 2" xfId="3281" xr:uid="{00000000-0005-0000-0000-0000C80C0000}"/>
    <cellStyle name="40% - uthevingsfarge 5 3 3 2 2_3. Chng in credit spreads" xfId="3282" xr:uid="{00000000-0005-0000-0000-0000C90C0000}"/>
    <cellStyle name="40% - uthevingsfarge 5 3 3 2 3" xfId="3283" xr:uid="{00000000-0005-0000-0000-0000CA0C0000}"/>
    <cellStyle name="40% - uthevingsfarge 5 3 3 2 3 2" xfId="3284" xr:uid="{00000000-0005-0000-0000-0000CB0C0000}"/>
    <cellStyle name="40% - uthevingsfarge 5 3 3 2 3_3. Chng in credit spreads" xfId="3285" xr:uid="{00000000-0005-0000-0000-0000CC0C0000}"/>
    <cellStyle name="40% - uthevingsfarge 5 3 3 2 4" xfId="3286" xr:uid="{00000000-0005-0000-0000-0000CD0C0000}"/>
    <cellStyle name="40% - uthevingsfarge 5 3 3 2_3. Chng in credit spreads" xfId="3287" xr:uid="{00000000-0005-0000-0000-0000CE0C0000}"/>
    <cellStyle name="40% - uthevingsfarge 5 3 3 3" xfId="3288" xr:uid="{00000000-0005-0000-0000-0000CF0C0000}"/>
    <cellStyle name="40% - uthevingsfarge 5 3 3 3 2" xfId="3289" xr:uid="{00000000-0005-0000-0000-0000D00C0000}"/>
    <cellStyle name="40% - uthevingsfarge 5 3 3 3_3. Chng in credit spreads" xfId="3290" xr:uid="{00000000-0005-0000-0000-0000D10C0000}"/>
    <cellStyle name="40% - uthevingsfarge 5 3 3 4" xfId="3291" xr:uid="{00000000-0005-0000-0000-0000D20C0000}"/>
    <cellStyle name="40% - uthevingsfarge 5 3 3 4 2" xfId="3292" xr:uid="{00000000-0005-0000-0000-0000D30C0000}"/>
    <cellStyle name="40% - uthevingsfarge 5 3 3 4_3. Chng in credit spreads" xfId="3293" xr:uid="{00000000-0005-0000-0000-0000D40C0000}"/>
    <cellStyle name="40% - uthevingsfarge 5 3 3 5" xfId="3294" xr:uid="{00000000-0005-0000-0000-0000D50C0000}"/>
    <cellStyle name="40% - uthevingsfarge 5 3 3_3. Chng in credit spreads" xfId="3295" xr:uid="{00000000-0005-0000-0000-0000D60C0000}"/>
    <cellStyle name="40% - uthevingsfarge 5 3 4" xfId="3296" xr:uid="{00000000-0005-0000-0000-0000D70C0000}"/>
    <cellStyle name="40% - uthevingsfarge 5 3 4 2" xfId="3297" xr:uid="{00000000-0005-0000-0000-0000D80C0000}"/>
    <cellStyle name="40% - uthevingsfarge 5 3 4 2 2" xfId="3298" xr:uid="{00000000-0005-0000-0000-0000D90C0000}"/>
    <cellStyle name="40% - uthevingsfarge 5 3 4 2_3. Chng in credit spreads" xfId="3299" xr:uid="{00000000-0005-0000-0000-0000DA0C0000}"/>
    <cellStyle name="40% - uthevingsfarge 5 3 4 3" xfId="3300" xr:uid="{00000000-0005-0000-0000-0000DB0C0000}"/>
    <cellStyle name="40% - uthevingsfarge 5 3 4 3 2" xfId="3301" xr:uid="{00000000-0005-0000-0000-0000DC0C0000}"/>
    <cellStyle name="40% - uthevingsfarge 5 3 4 3_3. Chng in credit spreads" xfId="3302" xr:uid="{00000000-0005-0000-0000-0000DD0C0000}"/>
    <cellStyle name="40% - uthevingsfarge 5 3 4 4" xfId="3303" xr:uid="{00000000-0005-0000-0000-0000DE0C0000}"/>
    <cellStyle name="40% - uthevingsfarge 5 3 4_3. Chng in credit spreads" xfId="3304" xr:uid="{00000000-0005-0000-0000-0000DF0C0000}"/>
    <cellStyle name="40% - uthevingsfarge 5 3 5" xfId="3305" xr:uid="{00000000-0005-0000-0000-0000E00C0000}"/>
    <cellStyle name="40% - uthevingsfarge 5 3 5 2" xfId="3306" xr:uid="{00000000-0005-0000-0000-0000E10C0000}"/>
    <cellStyle name="40% - uthevingsfarge 5 3 5_3. Chng in credit spreads" xfId="3307" xr:uid="{00000000-0005-0000-0000-0000E20C0000}"/>
    <cellStyle name="40% - uthevingsfarge 5 3 6" xfId="3308" xr:uid="{00000000-0005-0000-0000-0000E30C0000}"/>
    <cellStyle name="40% - uthevingsfarge 5 3 6 2" xfId="3309" xr:uid="{00000000-0005-0000-0000-0000E40C0000}"/>
    <cellStyle name="40% - uthevingsfarge 5 3 6_3. Chng in credit spreads" xfId="3310" xr:uid="{00000000-0005-0000-0000-0000E50C0000}"/>
    <cellStyle name="40% - uthevingsfarge 5 3 7" xfId="3311" xr:uid="{00000000-0005-0000-0000-0000E60C0000}"/>
    <cellStyle name="40% - uthevingsfarge 5 3 7 2" xfId="3312" xr:uid="{00000000-0005-0000-0000-0000E70C0000}"/>
    <cellStyle name="40% - uthevingsfarge 5 3 7_3. Chng in credit spreads" xfId="3313" xr:uid="{00000000-0005-0000-0000-0000E80C0000}"/>
    <cellStyle name="40% - uthevingsfarge 5 4" xfId="3314" xr:uid="{00000000-0005-0000-0000-0000E90C0000}"/>
    <cellStyle name="40% - uthevingsfarge 5 4 2" xfId="3315" xr:uid="{00000000-0005-0000-0000-0000EA0C0000}"/>
    <cellStyle name="40% - uthevingsfarge 5 4 2 2" xfId="3316" xr:uid="{00000000-0005-0000-0000-0000EB0C0000}"/>
    <cellStyle name="40% - uthevingsfarge 5 4 2 2 2" xfId="3317" xr:uid="{00000000-0005-0000-0000-0000EC0C0000}"/>
    <cellStyle name="40% - uthevingsfarge 5 4 2 2_3. Chng in credit spreads" xfId="3318" xr:uid="{00000000-0005-0000-0000-0000ED0C0000}"/>
    <cellStyle name="40% - uthevingsfarge 5 4 2 3" xfId="3319" xr:uid="{00000000-0005-0000-0000-0000EE0C0000}"/>
    <cellStyle name="40% - uthevingsfarge 5 4 2 3 2" xfId="3320" xr:uid="{00000000-0005-0000-0000-0000EF0C0000}"/>
    <cellStyle name="40% - uthevingsfarge 5 4 2 3_3. Chng in credit spreads" xfId="3321" xr:uid="{00000000-0005-0000-0000-0000F00C0000}"/>
    <cellStyle name="40% - uthevingsfarge 5 4 2 4" xfId="3322" xr:uid="{00000000-0005-0000-0000-0000F10C0000}"/>
    <cellStyle name="40% - uthevingsfarge 5 4 2_3. Chng in credit spreads" xfId="3323" xr:uid="{00000000-0005-0000-0000-0000F20C0000}"/>
    <cellStyle name="40% - uthevingsfarge 5 4 3" xfId="3324" xr:uid="{00000000-0005-0000-0000-0000F30C0000}"/>
    <cellStyle name="40% - uthevingsfarge 5 4 3 2" xfId="3325" xr:uid="{00000000-0005-0000-0000-0000F40C0000}"/>
    <cellStyle name="40% - uthevingsfarge 5 4 3_3. Chng in credit spreads" xfId="3326" xr:uid="{00000000-0005-0000-0000-0000F50C0000}"/>
    <cellStyle name="40% - uthevingsfarge 5 4 4" xfId="3327" xr:uid="{00000000-0005-0000-0000-0000F60C0000}"/>
    <cellStyle name="40% - uthevingsfarge 5 4 4 2" xfId="3328" xr:uid="{00000000-0005-0000-0000-0000F70C0000}"/>
    <cellStyle name="40% - uthevingsfarge 5 4 4_3. Chng in credit spreads" xfId="3329" xr:uid="{00000000-0005-0000-0000-0000F80C0000}"/>
    <cellStyle name="40% - uthevingsfarge 5 4 5" xfId="3330" xr:uid="{00000000-0005-0000-0000-0000F90C0000}"/>
    <cellStyle name="40% - uthevingsfarge 5 4_3. Chng in credit spreads" xfId="3331" xr:uid="{00000000-0005-0000-0000-0000FA0C0000}"/>
    <cellStyle name="40% - uthevingsfarge 5 5" xfId="3332" xr:uid="{00000000-0005-0000-0000-0000FB0C0000}"/>
    <cellStyle name="40% - uthevingsfarge 5 5 2" xfId="3333" xr:uid="{00000000-0005-0000-0000-0000FC0C0000}"/>
    <cellStyle name="40% - uthevingsfarge 5 5 2 2" xfId="3334" xr:uid="{00000000-0005-0000-0000-0000FD0C0000}"/>
    <cellStyle name="40% - uthevingsfarge 5 5 2 2 2" xfId="3335" xr:uid="{00000000-0005-0000-0000-0000FE0C0000}"/>
    <cellStyle name="40% - uthevingsfarge 5 5 2 2_3. Chng in credit spreads" xfId="3336" xr:uid="{00000000-0005-0000-0000-0000FF0C0000}"/>
    <cellStyle name="40% - uthevingsfarge 5 5 2 3" xfId="3337" xr:uid="{00000000-0005-0000-0000-0000000D0000}"/>
    <cellStyle name="40% - uthevingsfarge 5 5 2 3 2" xfId="3338" xr:uid="{00000000-0005-0000-0000-0000010D0000}"/>
    <cellStyle name="40% - uthevingsfarge 5 5 2 3_3. Chng in credit spreads" xfId="3339" xr:uid="{00000000-0005-0000-0000-0000020D0000}"/>
    <cellStyle name="40% - uthevingsfarge 5 5 2 4" xfId="3340" xr:uid="{00000000-0005-0000-0000-0000030D0000}"/>
    <cellStyle name="40% - uthevingsfarge 5 5 2_3. Chng in credit spreads" xfId="3341" xr:uid="{00000000-0005-0000-0000-0000040D0000}"/>
    <cellStyle name="40% - uthevingsfarge 5 5 3" xfId="3342" xr:uid="{00000000-0005-0000-0000-0000050D0000}"/>
    <cellStyle name="40% - uthevingsfarge 5 5 3 2" xfId="3343" xr:uid="{00000000-0005-0000-0000-0000060D0000}"/>
    <cellStyle name="40% - uthevingsfarge 5 5 3_3. Chng in credit spreads" xfId="3344" xr:uid="{00000000-0005-0000-0000-0000070D0000}"/>
    <cellStyle name="40% - uthevingsfarge 5 5 4" xfId="3345" xr:uid="{00000000-0005-0000-0000-0000080D0000}"/>
    <cellStyle name="40% - uthevingsfarge 5 5 4 2" xfId="3346" xr:uid="{00000000-0005-0000-0000-0000090D0000}"/>
    <cellStyle name="40% - uthevingsfarge 5 5 4_3. Chng in credit spreads" xfId="3347" xr:uid="{00000000-0005-0000-0000-00000A0D0000}"/>
    <cellStyle name="40% - uthevingsfarge 5 5 5" xfId="3348" xr:uid="{00000000-0005-0000-0000-00000B0D0000}"/>
    <cellStyle name="40% - uthevingsfarge 5 5_3. Chng in credit spreads" xfId="3349" xr:uid="{00000000-0005-0000-0000-00000C0D0000}"/>
    <cellStyle name="40% - uthevingsfarge 5 6" xfId="3350" xr:uid="{00000000-0005-0000-0000-00000D0D0000}"/>
    <cellStyle name="40% - uthevingsfarge 5 6 2" xfId="3351" xr:uid="{00000000-0005-0000-0000-00000E0D0000}"/>
    <cellStyle name="40% - uthevingsfarge 5 6 2 2" xfId="3352" xr:uid="{00000000-0005-0000-0000-00000F0D0000}"/>
    <cellStyle name="40% - uthevingsfarge 5 6 2_3. Chng in credit spreads" xfId="3353" xr:uid="{00000000-0005-0000-0000-0000100D0000}"/>
    <cellStyle name="40% - uthevingsfarge 5 6 3" xfId="3354" xr:uid="{00000000-0005-0000-0000-0000110D0000}"/>
    <cellStyle name="40% - uthevingsfarge 5 6 3 2" xfId="3355" xr:uid="{00000000-0005-0000-0000-0000120D0000}"/>
    <cellStyle name="40% - uthevingsfarge 5 6 3_3. Chng in credit spreads" xfId="3356" xr:uid="{00000000-0005-0000-0000-0000130D0000}"/>
    <cellStyle name="40% - uthevingsfarge 5 6 4" xfId="3357" xr:uid="{00000000-0005-0000-0000-0000140D0000}"/>
    <cellStyle name="40% - uthevingsfarge 5 6_3. Chng in credit spreads" xfId="3358" xr:uid="{00000000-0005-0000-0000-0000150D0000}"/>
    <cellStyle name="40% - uthevingsfarge 5 7" xfId="3359" xr:uid="{00000000-0005-0000-0000-0000160D0000}"/>
    <cellStyle name="40% - uthevingsfarge 5 7 2" xfId="3360" xr:uid="{00000000-0005-0000-0000-0000170D0000}"/>
    <cellStyle name="40% - uthevingsfarge 5 7_3. Chng in credit spreads" xfId="3361" xr:uid="{00000000-0005-0000-0000-0000180D0000}"/>
    <cellStyle name="40% - uthevingsfarge 5 8" xfId="3362" xr:uid="{00000000-0005-0000-0000-0000190D0000}"/>
    <cellStyle name="40% - uthevingsfarge 5 8 2" xfId="3363" xr:uid="{00000000-0005-0000-0000-00001A0D0000}"/>
    <cellStyle name="40% - uthevingsfarge 5 8_3. Chng in credit spreads" xfId="3364" xr:uid="{00000000-0005-0000-0000-00001B0D0000}"/>
    <cellStyle name="40% - uthevingsfarge 5_7. Other MTM adjustments" xfId="3365" xr:uid="{00000000-0005-0000-0000-00001C0D0000}"/>
    <cellStyle name="40% - uthevingsfarge 6" xfId="3366" xr:uid="{00000000-0005-0000-0000-00001D0D0000}"/>
    <cellStyle name="40% - uthevingsfarge 6 2" xfId="3367" xr:uid="{00000000-0005-0000-0000-00001E0D0000}"/>
    <cellStyle name="40% - uthevingsfarge 6 2 2" xfId="3368" xr:uid="{00000000-0005-0000-0000-00001F0D0000}"/>
    <cellStyle name="40% - uthevingsfarge 6 2 2 2" xfId="3369" xr:uid="{00000000-0005-0000-0000-0000200D0000}"/>
    <cellStyle name="40% - uthevingsfarge 6 2 2 2 2" xfId="3370" xr:uid="{00000000-0005-0000-0000-0000210D0000}"/>
    <cellStyle name="40% - uthevingsfarge 6 2 2 2 2 2" xfId="3371" xr:uid="{00000000-0005-0000-0000-0000220D0000}"/>
    <cellStyle name="40% - uthevingsfarge 6 2 2 2 2 2 2" xfId="3372" xr:uid="{00000000-0005-0000-0000-0000230D0000}"/>
    <cellStyle name="40% - uthevingsfarge 6 2 2 2 2 2_3. Chng in credit spreads" xfId="3373" xr:uid="{00000000-0005-0000-0000-0000240D0000}"/>
    <cellStyle name="40% - uthevingsfarge 6 2 2 2 2 3" xfId="3374" xr:uid="{00000000-0005-0000-0000-0000250D0000}"/>
    <cellStyle name="40% - uthevingsfarge 6 2 2 2 2_3. Chng in credit spreads" xfId="3375" xr:uid="{00000000-0005-0000-0000-0000260D0000}"/>
    <cellStyle name="40% - uthevingsfarge 6 2 2 2 3" xfId="3376" xr:uid="{00000000-0005-0000-0000-0000270D0000}"/>
    <cellStyle name="40% - uthevingsfarge 6 2 2 2 3 2" xfId="3377" xr:uid="{00000000-0005-0000-0000-0000280D0000}"/>
    <cellStyle name="40% - uthevingsfarge 6 2 2 2 3 2 2" xfId="3378" xr:uid="{00000000-0005-0000-0000-0000290D0000}"/>
    <cellStyle name="40% - uthevingsfarge 6 2 2 2 3 2_3. Chng in credit spreads" xfId="3379" xr:uid="{00000000-0005-0000-0000-00002A0D0000}"/>
    <cellStyle name="40% - uthevingsfarge 6 2 2 2 3 3" xfId="3380" xr:uid="{00000000-0005-0000-0000-00002B0D0000}"/>
    <cellStyle name="40% - uthevingsfarge 6 2 2 2 3_3. Chng in credit spreads" xfId="3381" xr:uid="{00000000-0005-0000-0000-00002C0D0000}"/>
    <cellStyle name="40% - uthevingsfarge 6 2 2 2 4" xfId="3382" xr:uid="{00000000-0005-0000-0000-00002D0D0000}"/>
    <cellStyle name="40% - uthevingsfarge 6 2 2 2 4 2" xfId="3383" xr:uid="{00000000-0005-0000-0000-00002E0D0000}"/>
    <cellStyle name="40% - uthevingsfarge 6 2 2 2 4_3. Chng in credit spreads" xfId="3384" xr:uid="{00000000-0005-0000-0000-00002F0D0000}"/>
    <cellStyle name="40% - uthevingsfarge 6 2 2 2 5" xfId="3385" xr:uid="{00000000-0005-0000-0000-0000300D0000}"/>
    <cellStyle name="40% - uthevingsfarge 6 2 2 2 5 2" xfId="3386" xr:uid="{00000000-0005-0000-0000-0000310D0000}"/>
    <cellStyle name="40% - uthevingsfarge 6 2 2 2 5_3. Chng in credit spreads" xfId="3387" xr:uid="{00000000-0005-0000-0000-0000320D0000}"/>
    <cellStyle name="40% - uthevingsfarge 6 2 2 2 6" xfId="3388" xr:uid="{00000000-0005-0000-0000-0000330D0000}"/>
    <cellStyle name="40% - uthevingsfarge 6 2 2 2_3. Chng in credit spreads" xfId="3389" xr:uid="{00000000-0005-0000-0000-0000340D0000}"/>
    <cellStyle name="40% - uthevingsfarge 6 2 2 3" xfId="3390" xr:uid="{00000000-0005-0000-0000-0000350D0000}"/>
    <cellStyle name="40% - uthevingsfarge 6 2 2 3 2" xfId="3391" xr:uid="{00000000-0005-0000-0000-0000360D0000}"/>
    <cellStyle name="40% - uthevingsfarge 6 2 2 3 2 2" xfId="3392" xr:uid="{00000000-0005-0000-0000-0000370D0000}"/>
    <cellStyle name="40% - uthevingsfarge 6 2 2 3 2_3. Chng in credit spreads" xfId="3393" xr:uid="{00000000-0005-0000-0000-0000380D0000}"/>
    <cellStyle name="40% - uthevingsfarge 6 2 2 3 3" xfId="3394" xr:uid="{00000000-0005-0000-0000-0000390D0000}"/>
    <cellStyle name="40% - uthevingsfarge 6 2 2 3_3. Chng in credit spreads" xfId="3395" xr:uid="{00000000-0005-0000-0000-00003A0D0000}"/>
    <cellStyle name="40% - uthevingsfarge 6 2 2 4" xfId="3396" xr:uid="{00000000-0005-0000-0000-00003B0D0000}"/>
    <cellStyle name="40% - uthevingsfarge 6 2 2 4 2" xfId="3397" xr:uid="{00000000-0005-0000-0000-00003C0D0000}"/>
    <cellStyle name="40% - uthevingsfarge 6 2 2 4 2 2" xfId="3398" xr:uid="{00000000-0005-0000-0000-00003D0D0000}"/>
    <cellStyle name="40% - uthevingsfarge 6 2 2 4 2_3. Chng in credit spreads" xfId="3399" xr:uid="{00000000-0005-0000-0000-00003E0D0000}"/>
    <cellStyle name="40% - uthevingsfarge 6 2 2 4 3" xfId="3400" xr:uid="{00000000-0005-0000-0000-00003F0D0000}"/>
    <cellStyle name="40% - uthevingsfarge 6 2 2 4_3. Chng in credit spreads" xfId="3401" xr:uid="{00000000-0005-0000-0000-0000400D0000}"/>
    <cellStyle name="40% - uthevingsfarge 6 2 2 5" xfId="3402" xr:uid="{00000000-0005-0000-0000-0000410D0000}"/>
    <cellStyle name="40% - uthevingsfarge 6 2 2 5 2" xfId="3403" xr:uid="{00000000-0005-0000-0000-0000420D0000}"/>
    <cellStyle name="40% - uthevingsfarge 6 2 2 5 2 2" xfId="3404" xr:uid="{00000000-0005-0000-0000-0000430D0000}"/>
    <cellStyle name="40% - uthevingsfarge 6 2 2 5 2_3. Chng in credit spreads" xfId="3405" xr:uid="{00000000-0005-0000-0000-0000440D0000}"/>
    <cellStyle name="40% - uthevingsfarge 6 2 2 5 3" xfId="3406" xr:uid="{00000000-0005-0000-0000-0000450D0000}"/>
    <cellStyle name="40% - uthevingsfarge 6 2 2 5_3. Chng in credit spreads" xfId="3407" xr:uid="{00000000-0005-0000-0000-0000460D0000}"/>
    <cellStyle name="40% - uthevingsfarge 6 2 2 6" xfId="3408" xr:uid="{00000000-0005-0000-0000-0000470D0000}"/>
    <cellStyle name="40% - uthevingsfarge 6 2 2 6 2" xfId="3409" xr:uid="{00000000-0005-0000-0000-0000480D0000}"/>
    <cellStyle name="40% - uthevingsfarge 6 2 2 6_3. Chng in credit spreads" xfId="3410" xr:uid="{00000000-0005-0000-0000-0000490D0000}"/>
    <cellStyle name="40% - uthevingsfarge 6 2 2 7" xfId="3411" xr:uid="{00000000-0005-0000-0000-00004A0D0000}"/>
    <cellStyle name="40% - uthevingsfarge 6 2 2_3. Chng in credit spreads" xfId="3412" xr:uid="{00000000-0005-0000-0000-00004B0D0000}"/>
    <cellStyle name="40% - uthevingsfarge 6 2 3" xfId="3413" xr:uid="{00000000-0005-0000-0000-00004C0D0000}"/>
    <cellStyle name="40% - uthevingsfarge 6 2 3 2" xfId="3414" xr:uid="{00000000-0005-0000-0000-00004D0D0000}"/>
    <cellStyle name="40% - uthevingsfarge 6 2 3 2 2" xfId="3415" xr:uid="{00000000-0005-0000-0000-00004E0D0000}"/>
    <cellStyle name="40% - uthevingsfarge 6 2 3 2 2 2" xfId="3416" xr:uid="{00000000-0005-0000-0000-00004F0D0000}"/>
    <cellStyle name="40% - uthevingsfarge 6 2 3 2 2_3. Chng in credit spreads" xfId="3417" xr:uid="{00000000-0005-0000-0000-0000500D0000}"/>
    <cellStyle name="40% - uthevingsfarge 6 2 3 2 3" xfId="3418" xr:uid="{00000000-0005-0000-0000-0000510D0000}"/>
    <cellStyle name="40% - uthevingsfarge 6 2 3 2 3 2" xfId="3419" xr:uid="{00000000-0005-0000-0000-0000520D0000}"/>
    <cellStyle name="40% - uthevingsfarge 6 2 3 2 3_3. Chng in credit spreads" xfId="3420" xr:uid="{00000000-0005-0000-0000-0000530D0000}"/>
    <cellStyle name="40% - uthevingsfarge 6 2 3 2 4" xfId="3421" xr:uid="{00000000-0005-0000-0000-0000540D0000}"/>
    <cellStyle name="40% - uthevingsfarge 6 2 3 2 4 2" xfId="3422" xr:uid="{00000000-0005-0000-0000-0000550D0000}"/>
    <cellStyle name="40% - uthevingsfarge 6 2 3 2 4_3. Chng in credit spreads" xfId="3423" xr:uid="{00000000-0005-0000-0000-0000560D0000}"/>
    <cellStyle name="40% - uthevingsfarge 6 2 3 2 5" xfId="3424" xr:uid="{00000000-0005-0000-0000-0000570D0000}"/>
    <cellStyle name="40% - uthevingsfarge 6 2 3 2_3. Chng in credit spreads" xfId="3425" xr:uid="{00000000-0005-0000-0000-0000580D0000}"/>
    <cellStyle name="40% - uthevingsfarge 6 2 3 3" xfId="3426" xr:uid="{00000000-0005-0000-0000-0000590D0000}"/>
    <cellStyle name="40% - uthevingsfarge 6 2 3 3 2" xfId="3427" xr:uid="{00000000-0005-0000-0000-00005A0D0000}"/>
    <cellStyle name="40% - uthevingsfarge 6 2 3 3 2 2" xfId="3428" xr:uid="{00000000-0005-0000-0000-00005B0D0000}"/>
    <cellStyle name="40% - uthevingsfarge 6 2 3 3 2_3. Chng in credit spreads" xfId="3429" xr:uid="{00000000-0005-0000-0000-00005C0D0000}"/>
    <cellStyle name="40% - uthevingsfarge 6 2 3 3 3" xfId="3430" xr:uid="{00000000-0005-0000-0000-00005D0D0000}"/>
    <cellStyle name="40% - uthevingsfarge 6 2 3 3_3. Chng in credit spreads" xfId="3431" xr:uid="{00000000-0005-0000-0000-00005E0D0000}"/>
    <cellStyle name="40% - uthevingsfarge 6 2 3 4" xfId="3432" xr:uid="{00000000-0005-0000-0000-00005F0D0000}"/>
    <cellStyle name="40% - uthevingsfarge 6 2 3 4 2" xfId="3433" xr:uid="{00000000-0005-0000-0000-0000600D0000}"/>
    <cellStyle name="40% - uthevingsfarge 6 2 3 4_3. Chng in credit spreads" xfId="3434" xr:uid="{00000000-0005-0000-0000-0000610D0000}"/>
    <cellStyle name="40% - uthevingsfarge 6 2 3 5" xfId="3435" xr:uid="{00000000-0005-0000-0000-0000620D0000}"/>
    <cellStyle name="40% - uthevingsfarge 6 2 3 5 2" xfId="3436" xr:uid="{00000000-0005-0000-0000-0000630D0000}"/>
    <cellStyle name="40% - uthevingsfarge 6 2 3 5_3. Chng in credit spreads" xfId="3437" xr:uid="{00000000-0005-0000-0000-0000640D0000}"/>
    <cellStyle name="40% - uthevingsfarge 6 2 3 6" xfId="3438" xr:uid="{00000000-0005-0000-0000-0000650D0000}"/>
    <cellStyle name="40% - uthevingsfarge 6 2 3 6 2" xfId="3439" xr:uid="{00000000-0005-0000-0000-0000660D0000}"/>
    <cellStyle name="40% - uthevingsfarge 6 2 3 6_3. Chng in credit spreads" xfId="3440" xr:uid="{00000000-0005-0000-0000-0000670D0000}"/>
    <cellStyle name="40% - uthevingsfarge 6 2 3 7" xfId="3441" xr:uid="{00000000-0005-0000-0000-0000680D0000}"/>
    <cellStyle name="40% - uthevingsfarge 6 2 3_3. Chng in credit spreads" xfId="3442" xr:uid="{00000000-0005-0000-0000-0000690D0000}"/>
    <cellStyle name="40% - uthevingsfarge 6 2 4" xfId="3443" xr:uid="{00000000-0005-0000-0000-00006A0D0000}"/>
    <cellStyle name="40% - uthevingsfarge 6 2 4 2" xfId="3444" xr:uid="{00000000-0005-0000-0000-00006B0D0000}"/>
    <cellStyle name="40% - uthevingsfarge 6 2 4 2 2" xfId="3445" xr:uid="{00000000-0005-0000-0000-00006C0D0000}"/>
    <cellStyle name="40% - uthevingsfarge 6 2 4 2_3. Chng in credit spreads" xfId="3446" xr:uid="{00000000-0005-0000-0000-00006D0D0000}"/>
    <cellStyle name="40% - uthevingsfarge 6 2 4 3" xfId="3447" xr:uid="{00000000-0005-0000-0000-00006E0D0000}"/>
    <cellStyle name="40% - uthevingsfarge 6 2 4 3 2" xfId="3448" xr:uid="{00000000-0005-0000-0000-00006F0D0000}"/>
    <cellStyle name="40% - uthevingsfarge 6 2 4 3_3. Chng in credit spreads" xfId="3449" xr:uid="{00000000-0005-0000-0000-0000700D0000}"/>
    <cellStyle name="40% - uthevingsfarge 6 2 4 4" xfId="3450" xr:uid="{00000000-0005-0000-0000-0000710D0000}"/>
    <cellStyle name="40% - uthevingsfarge 6 2 4 4 2" xfId="3451" xr:uid="{00000000-0005-0000-0000-0000720D0000}"/>
    <cellStyle name="40% - uthevingsfarge 6 2 4 4_3. Chng in credit spreads" xfId="3452" xr:uid="{00000000-0005-0000-0000-0000730D0000}"/>
    <cellStyle name="40% - uthevingsfarge 6 2 4 5" xfId="3453" xr:uid="{00000000-0005-0000-0000-0000740D0000}"/>
    <cellStyle name="40% - uthevingsfarge 6 2 4_3. Chng in credit spreads" xfId="3454" xr:uid="{00000000-0005-0000-0000-0000750D0000}"/>
    <cellStyle name="40% - uthevingsfarge 6 2 5" xfId="3455" xr:uid="{00000000-0005-0000-0000-0000760D0000}"/>
    <cellStyle name="40% - uthevingsfarge 6 2 5 2" xfId="3456" xr:uid="{00000000-0005-0000-0000-0000770D0000}"/>
    <cellStyle name="40% - uthevingsfarge 6 2 5 2 2" xfId="3457" xr:uid="{00000000-0005-0000-0000-0000780D0000}"/>
    <cellStyle name="40% - uthevingsfarge 6 2 5 2_3. Chng in credit spreads" xfId="3458" xr:uid="{00000000-0005-0000-0000-0000790D0000}"/>
    <cellStyle name="40% - uthevingsfarge 6 2 5 3" xfId="3459" xr:uid="{00000000-0005-0000-0000-00007A0D0000}"/>
    <cellStyle name="40% - uthevingsfarge 6 2 5_3. Chng in credit spreads" xfId="3460" xr:uid="{00000000-0005-0000-0000-00007B0D0000}"/>
    <cellStyle name="40% - uthevingsfarge 6 2 6" xfId="3461" xr:uid="{00000000-0005-0000-0000-00007C0D0000}"/>
    <cellStyle name="40% - uthevingsfarge 6 2 6 2" xfId="3462" xr:uid="{00000000-0005-0000-0000-00007D0D0000}"/>
    <cellStyle name="40% - uthevingsfarge 6 2 6 2 2" xfId="3463" xr:uid="{00000000-0005-0000-0000-00007E0D0000}"/>
    <cellStyle name="40% - uthevingsfarge 6 2 6 2_3. Chng in credit spreads" xfId="3464" xr:uid="{00000000-0005-0000-0000-00007F0D0000}"/>
    <cellStyle name="40% - uthevingsfarge 6 2 6 3" xfId="3465" xr:uid="{00000000-0005-0000-0000-0000800D0000}"/>
    <cellStyle name="40% - uthevingsfarge 6 2 6_3. Chng in credit spreads" xfId="3466" xr:uid="{00000000-0005-0000-0000-0000810D0000}"/>
    <cellStyle name="40% - uthevingsfarge 6 2 7" xfId="3467" xr:uid="{00000000-0005-0000-0000-0000820D0000}"/>
    <cellStyle name="40% - uthevingsfarge 6 2 7 2" xfId="3468" xr:uid="{00000000-0005-0000-0000-0000830D0000}"/>
    <cellStyle name="40% - uthevingsfarge 6 2 7_3. Chng in credit spreads" xfId="3469" xr:uid="{00000000-0005-0000-0000-0000840D0000}"/>
    <cellStyle name="40% - uthevingsfarge 6 2 8" xfId="3470" xr:uid="{00000000-0005-0000-0000-0000850D0000}"/>
    <cellStyle name="40% - uthevingsfarge 6 2 8 2" xfId="3471" xr:uid="{00000000-0005-0000-0000-0000860D0000}"/>
    <cellStyle name="40% - uthevingsfarge 6 2 8_3. Chng in credit spreads" xfId="3472" xr:uid="{00000000-0005-0000-0000-0000870D0000}"/>
    <cellStyle name="40% - uthevingsfarge 6 2_Other MTM adjustments" xfId="3473" xr:uid="{00000000-0005-0000-0000-0000880D0000}"/>
    <cellStyle name="40% - uthevingsfarge 6 3" xfId="3474" xr:uid="{00000000-0005-0000-0000-0000890D0000}"/>
    <cellStyle name="40% - uthevingsfarge 6 3 2" xfId="3475" xr:uid="{00000000-0005-0000-0000-00008A0D0000}"/>
    <cellStyle name="40% - uthevingsfarge 6 3 2 2" xfId="3476" xr:uid="{00000000-0005-0000-0000-00008B0D0000}"/>
    <cellStyle name="40% - uthevingsfarge 6 3 2 2 2" xfId="3477" xr:uid="{00000000-0005-0000-0000-00008C0D0000}"/>
    <cellStyle name="40% - uthevingsfarge 6 3 2 2 2 2" xfId="3478" xr:uid="{00000000-0005-0000-0000-00008D0D0000}"/>
    <cellStyle name="40% - uthevingsfarge 6 3 2 2 2_3. Chng in credit spreads" xfId="3479" xr:uid="{00000000-0005-0000-0000-00008E0D0000}"/>
    <cellStyle name="40% - uthevingsfarge 6 3 2 2 3" xfId="3480" xr:uid="{00000000-0005-0000-0000-00008F0D0000}"/>
    <cellStyle name="40% - uthevingsfarge 6 3 2 2 3 2" xfId="3481" xr:uid="{00000000-0005-0000-0000-0000900D0000}"/>
    <cellStyle name="40% - uthevingsfarge 6 3 2 2 3_3. Chng in credit spreads" xfId="3482" xr:uid="{00000000-0005-0000-0000-0000910D0000}"/>
    <cellStyle name="40% - uthevingsfarge 6 3 2 2 4" xfId="3483" xr:uid="{00000000-0005-0000-0000-0000920D0000}"/>
    <cellStyle name="40% - uthevingsfarge 6 3 2 2_3. Chng in credit spreads" xfId="3484" xr:uid="{00000000-0005-0000-0000-0000930D0000}"/>
    <cellStyle name="40% - uthevingsfarge 6 3 2 3" xfId="3485" xr:uid="{00000000-0005-0000-0000-0000940D0000}"/>
    <cellStyle name="40% - uthevingsfarge 6 3 2 3 2" xfId="3486" xr:uid="{00000000-0005-0000-0000-0000950D0000}"/>
    <cellStyle name="40% - uthevingsfarge 6 3 2 3_3. Chng in credit spreads" xfId="3487" xr:uid="{00000000-0005-0000-0000-0000960D0000}"/>
    <cellStyle name="40% - uthevingsfarge 6 3 2 4" xfId="3488" xr:uid="{00000000-0005-0000-0000-0000970D0000}"/>
    <cellStyle name="40% - uthevingsfarge 6 3 2 4 2" xfId="3489" xr:uid="{00000000-0005-0000-0000-0000980D0000}"/>
    <cellStyle name="40% - uthevingsfarge 6 3 2 4_3. Chng in credit spreads" xfId="3490" xr:uid="{00000000-0005-0000-0000-0000990D0000}"/>
    <cellStyle name="40% - uthevingsfarge 6 3 2 5" xfId="3491" xr:uid="{00000000-0005-0000-0000-00009A0D0000}"/>
    <cellStyle name="40% - uthevingsfarge 6 3 2_3. Chng in credit spreads" xfId="3492" xr:uid="{00000000-0005-0000-0000-00009B0D0000}"/>
    <cellStyle name="40% - uthevingsfarge 6 3 3" xfId="3493" xr:uid="{00000000-0005-0000-0000-00009C0D0000}"/>
    <cellStyle name="40% - uthevingsfarge 6 3 3 2" xfId="3494" xr:uid="{00000000-0005-0000-0000-00009D0D0000}"/>
    <cellStyle name="40% - uthevingsfarge 6 3 3 2 2" xfId="3495" xr:uid="{00000000-0005-0000-0000-00009E0D0000}"/>
    <cellStyle name="40% - uthevingsfarge 6 3 3 2 2 2" xfId="3496" xr:uid="{00000000-0005-0000-0000-00009F0D0000}"/>
    <cellStyle name="40% - uthevingsfarge 6 3 3 2 2_3. Chng in credit spreads" xfId="3497" xr:uid="{00000000-0005-0000-0000-0000A00D0000}"/>
    <cellStyle name="40% - uthevingsfarge 6 3 3 2 3" xfId="3498" xr:uid="{00000000-0005-0000-0000-0000A10D0000}"/>
    <cellStyle name="40% - uthevingsfarge 6 3 3 2 3 2" xfId="3499" xr:uid="{00000000-0005-0000-0000-0000A20D0000}"/>
    <cellStyle name="40% - uthevingsfarge 6 3 3 2 3_3. Chng in credit spreads" xfId="3500" xr:uid="{00000000-0005-0000-0000-0000A30D0000}"/>
    <cellStyle name="40% - uthevingsfarge 6 3 3 2 4" xfId="3501" xr:uid="{00000000-0005-0000-0000-0000A40D0000}"/>
    <cellStyle name="40% - uthevingsfarge 6 3 3 2_3. Chng in credit spreads" xfId="3502" xr:uid="{00000000-0005-0000-0000-0000A50D0000}"/>
    <cellStyle name="40% - uthevingsfarge 6 3 3 3" xfId="3503" xr:uid="{00000000-0005-0000-0000-0000A60D0000}"/>
    <cellStyle name="40% - uthevingsfarge 6 3 3 3 2" xfId="3504" xr:uid="{00000000-0005-0000-0000-0000A70D0000}"/>
    <cellStyle name="40% - uthevingsfarge 6 3 3 3_3. Chng in credit spreads" xfId="3505" xr:uid="{00000000-0005-0000-0000-0000A80D0000}"/>
    <cellStyle name="40% - uthevingsfarge 6 3 3 4" xfId="3506" xr:uid="{00000000-0005-0000-0000-0000A90D0000}"/>
    <cellStyle name="40% - uthevingsfarge 6 3 3 4 2" xfId="3507" xr:uid="{00000000-0005-0000-0000-0000AA0D0000}"/>
    <cellStyle name="40% - uthevingsfarge 6 3 3 4_3. Chng in credit spreads" xfId="3508" xr:uid="{00000000-0005-0000-0000-0000AB0D0000}"/>
    <cellStyle name="40% - uthevingsfarge 6 3 3 5" xfId="3509" xr:uid="{00000000-0005-0000-0000-0000AC0D0000}"/>
    <cellStyle name="40% - uthevingsfarge 6 3 3_3. Chng in credit spreads" xfId="3510" xr:uid="{00000000-0005-0000-0000-0000AD0D0000}"/>
    <cellStyle name="40% - uthevingsfarge 6 3 4" xfId="3511" xr:uid="{00000000-0005-0000-0000-0000AE0D0000}"/>
    <cellStyle name="40% - uthevingsfarge 6 3 4 2" xfId="3512" xr:uid="{00000000-0005-0000-0000-0000AF0D0000}"/>
    <cellStyle name="40% - uthevingsfarge 6 3 4 2 2" xfId="3513" xr:uid="{00000000-0005-0000-0000-0000B00D0000}"/>
    <cellStyle name="40% - uthevingsfarge 6 3 4 2_3. Chng in credit spreads" xfId="3514" xr:uid="{00000000-0005-0000-0000-0000B10D0000}"/>
    <cellStyle name="40% - uthevingsfarge 6 3 4 3" xfId="3515" xr:uid="{00000000-0005-0000-0000-0000B20D0000}"/>
    <cellStyle name="40% - uthevingsfarge 6 3 4 3 2" xfId="3516" xr:uid="{00000000-0005-0000-0000-0000B30D0000}"/>
    <cellStyle name="40% - uthevingsfarge 6 3 4 3_3. Chng in credit spreads" xfId="3517" xr:uid="{00000000-0005-0000-0000-0000B40D0000}"/>
    <cellStyle name="40% - uthevingsfarge 6 3 4 4" xfId="3518" xr:uid="{00000000-0005-0000-0000-0000B50D0000}"/>
    <cellStyle name="40% - uthevingsfarge 6 3 4_3. Chng in credit spreads" xfId="3519" xr:uid="{00000000-0005-0000-0000-0000B60D0000}"/>
    <cellStyle name="40% - uthevingsfarge 6 3 5" xfId="3520" xr:uid="{00000000-0005-0000-0000-0000B70D0000}"/>
    <cellStyle name="40% - uthevingsfarge 6 3 5 2" xfId="3521" xr:uid="{00000000-0005-0000-0000-0000B80D0000}"/>
    <cellStyle name="40% - uthevingsfarge 6 3 5_3. Chng in credit spreads" xfId="3522" xr:uid="{00000000-0005-0000-0000-0000B90D0000}"/>
    <cellStyle name="40% - uthevingsfarge 6 3 6" xfId="3523" xr:uid="{00000000-0005-0000-0000-0000BA0D0000}"/>
    <cellStyle name="40% - uthevingsfarge 6 3 6 2" xfId="3524" xr:uid="{00000000-0005-0000-0000-0000BB0D0000}"/>
    <cellStyle name="40% - uthevingsfarge 6 3 6_3. Chng in credit spreads" xfId="3525" xr:uid="{00000000-0005-0000-0000-0000BC0D0000}"/>
    <cellStyle name="40% - uthevingsfarge 6 3 7" xfId="3526" xr:uid="{00000000-0005-0000-0000-0000BD0D0000}"/>
    <cellStyle name="40% - uthevingsfarge 6 3 7 2" xfId="3527" xr:uid="{00000000-0005-0000-0000-0000BE0D0000}"/>
    <cellStyle name="40% - uthevingsfarge 6 3 7_3. Chng in credit spreads" xfId="3528" xr:uid="{00000000-0005-0000-0000-0000BF0D0000}"/>
    <cellStyle name="40% - uthevingsfarge 6 4" xfId="3529" xr:uid="{00000000-0005-0000-0000-0000C00D0000}"/>
    <cellStyle name="40% - uthevingsfarge 6 4 2" xfId="3530" xr:uid="{00000000-0005-0000-0000-0000C10D0000}"/>
    <cellStyle name="40% - uthevingsfarge 6 4 2 2" xfId="3531" xr:uid="{00000000-0005-0000-0000-0000C20D0000}"/>
    <cellStyle name="40% - uthevingsfarge 6 4 2 2 2" xfId="3532" xr:uid="{00000000-0005-0000-0000-0000C30D0000}"/>
    <cellStyle name="40% - uthevingsfarge 6 4 2 2_3. Chng in credit spreads" xfId="3533" xr:uid="{00000000-0005-0000-0000-0000C40D0000}"/>
    <cellStyle name="40% - uthevingsfarge 6 4 2 3" xfId="3534" xr:uid="{00000000-0005-0000-0000-0000C50D0000}"/>
    <cellStyle name="40% - uthevingsfarge 6 4 2 3 2" xfId="3535" xr:uid="{00000000-0005-0000-0000-0000C60D0000}"/>
    <cellStyle name="40% - uthevingsfarge 6 4 2 3_3. Chng in credit spreads" xfId="3536" xr:uid="{00000000-0005-0000-0000-0000C70D0000}"/>
    <cellStyle name="40% - uthevingsfarge 6 4 2 4" xfId="3537" xr:uid="{00000000-0005-0000-0000-0000C80D0000}"/>
    <cellStyle name="40% - uthevingsfarge 6 4 2_3. Chng in credit spreads" xfId="3538" xr:uid="{00000000-0005-0000-0000-0000C90D0000}"/>
    <cellStyle name="40% - uthevingsfarge 6 4 3" xfId="3539" xr:uid="{00000000-0005-0000-0000-0000CA0D0000}"/>
    <cellStyle name="40% - uthevingsfarge 6 4 3 2" xfId="3540" xr:uid="{00000000-0005-0000-0000-0000CB0D0000}"/>
    <cellStyle name="40% - uthevingsfarge 6 4 3_3. Chng in credit spreads" xfId="3541" xr:uid="{00000000-0005-0000-0000-0000CC0D0000}"/>
    <cellStyle name="40% - uthevingsfarge 6 4 4" xfId="3542" xr:uid="{00000000-0005-0000-0000-0000CD0D0000}"/>
    <cellStyle name="40% - uthevingsfarge 6 4 4 2" xfId="3543" xr:uid="{00000000-0005-0000-0000-0000CE0D0000}"/>
    <cellStyle name="40% - uthevingsfarge 6 4 4_3. Chng in credit spreads" xfId="3544" xr:uid="{00000000-0005-0000-0000-0000CF0D0000}"/>
    <cellStyle name="40% - uthevingsfarge 6 4 5" xfId="3545" xr:uid="{00000000-0005-0000-0000-0000D00D0000}"/>
    <cellStyle name="40% - uthevingsfarge 6 4_3. Chng in credit spreads" xfId="3546" xr:uid="{00000000-0005-0000-0000-0000D10D0000}"/>
    <cellStyle name="40% - uthevingsfarge 6 5" xfId="3547" xr:uid="{00000000-0005-0000-0000-0000D20D0000}"/>
    <cellStyle name="40% - uthevingsfarge 6 5 2" xfId="3548" xr:uid="{00000000-0005-0000-0000-0000D30D0000}"/>
    <cellStyle name="40% - uthevingsfarge 6 5 2 2" xfId="3549" xr:uid="{00000000-0005-0000-0000-0000D40D0000}"/>
    <cellStyle name="40% - uthevingsfarge 6 5 2 2 2" xfId="3550" xr:uid="{00000000-0005-0000-0000-0000D50D0000}"/>
    <cellStyle name="40% - uthevingsfarge 6 5 2 2_3. Chng in credit spreads" xfId="3551" xr:uid="{00000000-0005-0000-0000-0000D60D0000}"/>
    <cellStyle name="40% - uthevingsfarge 6 5 2 3" xfId="3552" xr:uid="{00000000-0005-0000-0000-0000D70D0000}"/>
    <cellStyle name="40% - uthevingsfarge 6 5 2 3 2" xfId="3553" xr:uid="{00000000-0005-0000-0000-0000D80D0000}"/>
    <cellStyle name="40% - uthevingsfarge 6 5 2 3_3. Chng in credit spreads" xfId="3554" xr:uid="{00000000-0005-0000-0000-0000D90D0000}"/>
    <cellStyle name="40% - uthevingsfarge 6 5 2 4" xfId="3555" xr:uid="{00000000-0005-0000-0000-0000DA0D0000}"/>
    <cellStyle name="40% - uthevingsfarge 6 5 2_3. Chng in credit spreads" xfId="3556" xr:uid="{00000000-0005-0000-0000-0000DB0D0000}"/>
    <cellStyle name="40% - uthevingsfarge 6 5 3" xfId="3557" xr:uid="{00000000-0005-0000-0000-0000DC0D0000}"/>
    <cellStyle name="40% - uthevingsfarge 6 5 3 2" xfId="3558" xr:uid="{00000000-0005-0000-0000-0000DD0D0000}"/>
    <cellStyle name="40% - uthevingsfarge 6 5 3_3. Chng in credit spreads" xfId="3559" xr:uid="{00000000-0005-0000-0000-0000DE0D0000}"/>
    <cellStyle name="40% - uthevingsfarge 6 5 4" xfId="3560" xr:uid="{00000000-0005-0000-0000-0000DF0D0000}"/>
    <cellStyle name="40% - uthevingsfarge 6 5 4 2" xfId="3561" xr:uid="{00000000-0005-0000-0000-0000E00D0000}"/>
    <cellStyle name="40% - uthevingsfarge 6 5 4_3. Chng in credit spreads" xfId="3562" xr:uid="{00000000-0005-0000-0000-0000E10D0000}"/>
    <cellStyle name="40% - uthevingsfarge 6 5 5" xfId="3563" xr:uid="{00000000-0005-0000-0000-0000E20D0000}"/>
    <cellStyle name="40% - uthevingsfarge 6 5_3. Chng in credit spreads" xfId="3564" xr:uid="{00000000-0005-0000-0000-0000E30D0000}"/>
    <cellStyle name="40% - uthevingsfarge 6 6" xfId="3565" xr:uid="{00000000-0005-0000-0000-0000E40D0000}"/>
    <cellStyle name="40% - uthevingsfarge 6 6 2" xfId="3566" xr:uid="{00000000-0005-0000-0000-0000E50D0000}"/>
    <cellStyle name="40% - uthevingsfarge 6 6 2 2" xfId="3567" xr:uid="{00000000-0005-0000-0000-0000E60D0000}"/>
    <cellStyle name="40% - uthevingsfarge 6 6 2_3. Chng in credit spreads" xfId="3568" xr:uid="{00000000-0005-0000-0000-0000E70D0000}"/>
    <cellStyle name="40% - uthevingsfarge 6 6 3" xfId="3569" xr:uid="{00000000-0005-0000-0000-0000E80D0000}"/>
    <cellStyle name="40% - uthevingsfarge 6 6 3 2" xfId="3570" xr:uid="{00000000-0005-0000-0000-0000E90D0000}"/>
    <cellStyle name="40% - uthevingsfarge 6 6 3_3. Chng in credit spreads" xfId="3571" xr:uid="{00000000-0005-0000-0000-0000EA0D0000}"/>
    <cellStyle name="40% - uthevingsfarge 6 6 4" xfId="3572" xr:uid="{00000000-0005-0000-0000-0000EB0D0000}"/>
    <cellStyle name="40% - uthevingsfarge 6 6_3. Chng in credit spreads" xfId="3573" xr:uid="{00000000-0005-0000-0000-0000EC0D0000}"/>
    <cellStyle name="40% - uthevingsfarge 6 7" xfId="3574" xr:uid="{00000000-0005-0000-0000-0000ED0D0000}"/>
    <cellStyle name="40% - uthevingsfarge 6 7 2" xfId="3575" xr:uid="{00000000-0005-0000-0000-0000EE0D0000}"/>
    <cellStyle name="40% - uthevingsfarge 6 7_3. Chng in credit spreads" xfId="3576" xr:uid="{00000000-0005-0000-0000-0000EF0D0000}"/>
    <cellStyle name="40% - uthevingsfarge 6 8" xfId="3577" xr:uid="{00000000-0005-0000-0000-0000F00D0000}"/>
    <cellStyle name="40% - uthevingsfarge 6 8 2" xfId="3578" xr:uid="{00000000-0005-0000-0000-0000F10D0000}"/>
    <cellStyle name="40% - uthevingsfarge 6 8_3. Chng in credit spreads" xfId="3579" xr:uid="{00000000-0005-0000-0000-0000F20D0000}"/>
    <cellStyle name="40% - uthevingsfarge 6_7. Other MTM adjustments" xfId="3580" xr:uid="{00000000-0005-0000-0000-0000F30D0000}"/>
    <cellStyle name="40% - Акцент1" xfId="3581" xr:uid="{00000000-0005-0000-0000-0000F40D0000}"/>
    <cellStyle name="40% - Акцент2" xfId="3582" xr:uid="{00000000-0005-0000-0000-0000F50D0000}"/>
    <cellStyle name="40% - Акцент3" xfId="3583" xr:uid="{00000000-0005-0000-0000-0000F60D0000}"/>
    <cellStyle name="40% - Акцент4" xfId="3584" xr:uid="{00000000-0005-0000-0000-0000F70D0000}"/>
    <cellStyle name="40% - Акцент5" xfId="3585" xr:uid="{00000000-0005-0000-0000-0000F80D0000}"/>
    <cellStyle name="40% - Акцент6" xfId="3586" xr:uid="{00000000-0005-0000-0000-0000F90D0000}"/>
    <cellStyle name="60 % – uthevingsfarge 1" xfId="3587" xr:uid="{00000000-0005-0000-0000-0000FA0D0000}"/>
    <cellStyle name="60 % – uthevingsfarge 2" xfId="3588" xr:uid="{00000000-0005-0000-0000-0000FB0D0000}"/>
    <cellStyle name="60 % – uthevingsfarge 3" xfId="3589" xr:uid="{00000000-0005-0000-0000-0000FC0D0000}"/>
    <cellStyle name="60 % – uthevingsfarge 4" xfId="3590" xr:uid="{00000000-0005-0000-0000-0000FD0D0000}"/>
    <cellStyle name="60 % – uthevingsfarge 5" xfId="3591" xr:uid="{00000000-0005-0000-0000-0000FE0D0000}"/>
    <cellStyle name="60 % – uthevingsfarge 6" xfId="3592" xr:uid="{00000000-0005-0000-0000-0000FF0D0000}"/>
    <cellStyle name="60% - Accent1 2" xfId="3593" xr:uid="{00000000-0005-0000-0000-0000000E0000}"/>
    <cellStyle name="60% - Accent2 2" xfId="3594" xr:uid="{00000000-0005-0000-0000-0000010E0000}"/>
    <cellStyle name="60% - Accent3 2" xfId="3595" xr:uid="{00000000-0005-0000-0000-0000020E0000}"/>
    <cellStyle name="60% - Accent4 2" xfId="3596" xr:uid="{00000000-0005-0000-0000-0000030E0000}"/>
    <cellStyle name="60% - Accent5 2" xfId="3597" xr:uid="{00000000-0005-0000-0000-0000040E0000}"/>
    <cellStyle name="60% - Accent6 2" xfId="3598" xr:uid="{00000000-0005-0000-0000-0000050E0000}"/>
    <cellStyle name="60% - akcent 1" xfId="3599" xr:uid="{00000000-0005-0000-0000-0000060E0000}"/>
    <cellStyle name="60% - akcent 2" xfId="3600" xr:uid="{00000000-0005-0000-0000-0000070E0000}"/>
    <cellStyle name="60% - akcent 3" xfId="3601" xr:uid="{00000000-0005-0000-0000-0000080E0000}"/>
    <cellStyle name="60% - akcent 4" xfId="3602" xr:uid="{00000000-0005-0000-0000-0000090E0000}"/>
    <cellStyle name="60% - akcent 5" xfId="3603" xr:uid="{00000000-0005-0000-0000-00000A0E0000}"/>
    <cellStyle name="60% - akcent 6" xfId="3604" xr:uid="{00000000-0005-0000-0000-00000B0E0000}"/>
    <cellStyle name="60% – paryškinimas 1" xfId="3605" xr:uid="{00000000-0005-0000-0000-00000C0E0000}"/>
    <cellStyle name="60% – paryškinimas 2" xfId="3606" xr:uid="{00000000-0005-0000-0000-00000D0E0000}"/>
    <cellStyle name="60% – paryškinimas 3" xfId="3607" xr:uid="{00000000-0005-0000-0000-00000E0E0000}"/>
    <cellStyle name="60% – paryškinimas 4" xfId="3608" xr:uid="{00000000-0005-0000-0000-00000F0E0000}"/>
    <cellStyle name="60% – paryškinimas 5" xfId="3609" xr:uid="{00000000-0005-0000-0000-0000100E0000}"/>
    <cellStyle name="60% – paryškinimas 6" xfId="3610" xr:uid="{00000000-0005-0000-0000-0000110E0000}"/>
    <cellStyle name="60% - uthevingsfarge 1" xfId="3611" xr:uid="{00000000-0005-0000-0000-0000120E0000}"/>
    <cellStyle name="60% - uthevingsfarge 1 2" xfId="3612" xr:uid="{00000000-0005-0000-0000-0000130E0000}"/>
    <cellStyle name="60% - uthevingsfarge 1 3" xfId="3613" xr:uid="{00000000-0005-0000-0000-0000140E0000}"/>
    <cellStyle name="60% - uthevingsfarge 1_7. Other MTM adjustments" xfId="3614" xr:uid="{00000000-0005-0000-0000-0000150E0000}"/>
    <cellStyle name="60% - uthevingsfarge 2" xfId="3615" xr:uid="{00000000-0005-0000-0000-0000160E0000}"/>
    <cellStyle name="60% - uthevingsfarge 2 2" xfId="3616" xr:uid="{00000000-0005-0000-0000-0000170E0000}"/>
    <cellStyle name="60% - uthevingsfarge 2 3" xfId="3617" xr:uid="{00000000-0005-0000-0000-0000180E0000}"/>
    <cellStyle name="60% - uthevingsfarge 2_7. Other MTM adjustments" xfId="3618" xr:uid="{00000000-0005-0000-0000-0000190E0000}"/>
    <cellStyle name="60% - uthevingsfarge 3" xfId="3619" xr:uid="{00000000-0005-0000-0000-00001A0E0000}"/>
    <cellStyle name="60% - uthevingsfarge 3 2" xfId="3620" xr:uid="{00000000-0005-0000-0000-00001B0E0000}"/>
    <cellStyle name="60% - uthevingsfarge 3 3" xfId="3621" xr:uid="{00000000-0005-0000-0000-00001C0E0000}"/>
    <cellStyle name="60% - uthevingsfarge 3_7. Other MTM adjustments" xfId="3622" xr:uid="{00000000-0005-0000-0000-00001D0E0000}"/>
    <cellStyle name="60% - uthevingsfarge 4" xfId="3623" xr:uid="{00000000-0005-0000-0000-00001E0E0000}"/>
    <cellStyle name="60% - uthevingsfarge 4 2" xfId="3624" xr:uid="{00000000-0005-0000-0000-00001F0E0000}"/>
    <cellStyle name="60% - uthevingsfarge 4 3" xfId="3625" xr:uid="{00000000-0005-0000-0000-0000200E0000}"/>
    <cellStyle name="60% - uthevingsfarge 4_7. Other MTM adjustments" xfId="3626" xr:uid="{00000000-0005-0000-0000-0000210E0000}"/>
    <cellStyle name="60% - uthevingsfarge 5" xfId="3627" xr:uid="{00000000-0005-0000-0000-0000220E0000}"/>
    <cellStyle name="60% - uthevingsfarge 5 2" xfId="3628" xr:uid="{00000000-0005-0000-0000-0000230E0000}"/>
    <cellStyle name="60% - uthevingsfarge 5 3" xfId="3629" xr:uid="{00000000-0005-0000-0000-0000240E0000}"/>
    <cellStyle name="60% - uthevingsfarge 5_7. Other MTM adjustments" xfId="3630" xr:uid="{00000000-0005-0000-0000-0000250E0000}"/>
    <cellStyle name="60% - uthevingsfarge 6" xfId="3631" xr:uid="{00000000-0005-0000-0000-0000260E0000}"/>
    <cellStyle name="60% - uthevingsfarge 6 2" xfId="3632" xr:uid="{00000000-0005-0000-0000-0000270E0000}"/>
    <cellStyle name="60% - uthevingsfarge 6 3" xfId="3633" xr:uid="{00000000-0005-0000-0000-0000280E0000}"/>
    <cellStyle name="60% - uthevingsfarge 6_7. Other MTM adjustments" xfId="3634" xr:uid="{00000000-0005-0000-0000-0000290E0000}"/>
    <cellStyle name="60% - Акцент1" xfId="3635" xr:uid="{00000000-0005-0000-0000-00002A0E0000}"/>
    <cellStyle name="60% - Акцент2" xfId="3636" xr:uid="{00000000-0005-0000-0000-00002B0E0000}"/>
    <cellStyle name="60% - Акцент3" xfId="3637" xr:uid="{00000000-0005-0000-0000-00002C0E0000}"/>
    <cellStyle name="60% - Акцент4" xfId="3638" xr:uid="{00000000-0005-0000-0000-00002D0E0000}"/>
    <cellStyle name="60% - Акцент5" xfId="3639" xr:uid="{00000000-0005-0000-0000-00002E0E0000}"/>
    <cellStyle name="60% - Акцент6" xfId="3640" xr:uid="{00000000-0005-0000-0000-00002F0E0000}"/>
    <cellStyle name="Accent1 2" xfId="3641" xr:uid="{00000000-0005-0000-0000-0000300E0000}"/>
    <cellStyle name="Accent2 2" xfId="3642" xr:uid="{00000000-0005-0000-0000-0000310E0000}"/>
    <cellStyle name="Accent3 2" xfId="3643" xr:uid="{00000000-0005-0000-0000-0000320E0000}"/>
    <cellStyle name="Accent4 2" xfId="3644" xr:uid="{00000000-0005-0000-0000-0000330E0000}"/>
    <cellStyle name="Accent5 2" xfId="3645" xr:uid="{00000000-0005-0000-0000-0000340E0000}"/>
    <cellStyle name="Accent6 2" xfId="3646" xr:uid="{00000000-0005-0000-0000-0000350E0000}"/>
    <cellStyle name="Actual data" xfId="3647" xr:uid="{00000000-0005-0000-0000-0000360E0000}"/>
    <cellStyle name="Actual data 2" xfId="3648" xr:uid="{00000000-0005-0000-0000-0000370E0000}"/>
    <cellStyle name="Actual data 2 2" xfId="3649" xr:uid="{00000000-0005-0000-0000-0000380E0000}"/>
    <cellStyle name="Actual data 3" xfId="3650" xr:uid="{00000000-0005-0000-0000-0000390E0000}"/>
    <cellStyle name="Actual data 3 2" xfId="3651" xr:uid="{00000000-0005-0000-0000-00003A0E0000}"/>
    <cellStyle name="Actual year" xfId="3652" xr:uid="{00000000-0005-0000-0000-00003B0E0000}"/>
    <cellStyle name="Actual year 2" xfId="3653" xr:uid="{00000000-0005-0000-0000-00003C0E0000}"/>
    <cellStyle name="Actual year 2 2" xfId="3654" xr:uid="{00000000-0005-0000-0000-00003D0E0000}"/>
    <cellStyle name="Actual year 2 2 2" xfId="3655" xr:uid="{00000000-0005-0000-0000-00003E0E0000}"/>
    <cellStyle name="Actual year 2 2_7. Other MTM adjustments" xfId="3656" xr:uid="{00000000-0005-0000-0000-00003F0E0000}"/>
    <cellStyle name="Actual year 2 3" xfId="3657" xr:uid="{00000000-0005-0000-0000-0000400E0000}"/>
    <cellStyle name="Actual year 2_7. Other MTM adjustments" xfId="3658" xr:uid="{00000000-0005-0000-0000-0000410E0000}"/>
    <cellStyle name="Actual year 3" xfId="3659" xr:uid="{00000000-0005-0000-0000-0000420E0000}"/>
    <cellStyle name="Actual year 3 2" xfId="3660" xr:uid="{00000000-0005-0000-0000-0000430E0000}"/>
    <cellStyle name="Actual year 3 2 2" xfId="3661" xr:uid="{00000000-0005-0000-0000-0000440E0000}"/>
    <cellStyle name="Actual year 3 2_7. Other MTM adjustments" xfId="3662" xr:uid="{00000000-0005-0000-0000-0000450E0000}"/>
    <cellStyle name="Actual year 3 3" xfId="3663" xr:uid="{00000000-0005-0000-0000-0000460E0000}"/>
    <cellStyle name="Actual year 3_7. Other MTM adjustments" xfId="3664" xr:uid="{00000000-0005-0000-0000-0000470E0000}"/>
    <cellStyle name="Actual year 4" xfId="3665" xr:uid="{00000000-0005-0000-0000-0000480E0000}"/>
    <cellStyle name="Actual year 4 2" xfId="3666" xr:uid="{00000000-0005-0000-0000-0000490E0000}"/>
    <cellStyle name="Actual year 4_7. Other MTM adjustments" xfId="3667" xr:uid="{00000000-0005-0000-0000-00004A0E0000}"/>
    <cellStyle name="Actual year 5" xfId="3668" xr:uid="{00000000-0005-0000-0000-00004B0E0000}"/>
    <cellStyle name="Actual year_1" xfId="3669" xr:uid="{00000000-0005-0000-0000-00004C0E0000}"/>
    <cellStyle name="Actuals Cells" xfId="3670" xr:uid="{00000000-0005-0000-0000-00004D0E0000}"/>
    <cellStyle name="Actuals Cells 2" xfId="3671" xr:uid="{00000000-0005-0000-0000-00004E0E0000}"/>
    <cellStyle name="Actuals Cells 2 2" xfId="3672" xr:uid="{00000000-0005-0000-0000-00004F0E0000}"/>
    <cellStyle name="Actuals Cells 3" xfId="3673" xr:uid="{00000000-0005-0000-0000-0000500E0000}"/>
    <cellStyle name="Actuals Cells 3 2" xfId="3674" xr:uid="{00000000-0005-0000-0000-0000510E0000}"/>
    <cellStyle name="Actuals Cells_1" xfId="3675" xr:uid="{00000000-0005-0000-0000-0000520E0000}"/>
    <cellStyle name="AFE" xfId="3676" xr:uid="{00000000-0005-0000-0000-0000530E0000}"/>
    <cellStyle name="Aiškinamasis tekstas" xfId="3677" xr:uid="{00000000-0005-0000-0000-0000540E0000}"/>
    <cellStyle name="Akcent 1" xfId="3678" xr:uid="{00000000-0005-0000-0000-0000550E0000}"/>
    <cellStyle name="Akcent 2" xfId="3679" xr:uid="{00000000-0005-0000-0000-0000560E0000}"/>
    <cellStyle name="Akcent 3" xfId="3680" xr:uid="{00000000-0005-0000-0000-0000570E0000}"/>
    <cellStyle name="Akcent 4" xfId="3681" xr:uid="{00000000-0005-0000-0000-0000580E0000}"/>
    <cellStyle name="Akcent 5" xfId="3682" xr:uid="{00000000-0005-0000-0000-0000590E0000}"/>
    <cellStyle name="Akcent 6" xfId="3683" xr:uid="{00000000-0005-0000-0000-00005A0E0000}"/>
    <cellStyle name="Arial 10" xfId="3684" xr:uid="{00000000-0005-0000-0000-00005B0E0000}"/>
    <cellStyle name="Arial 10 2" xfId="3685" xr:uid="{00000000-0005-0000-0000-00005C0E0000}"/>
    <cellStyle name="Arial 12" xfId="3686" xr:uid="{00000000-0005-0000-0000-00005D0E0000}"/>
    <cellStyle name="Bad 2" xfId="3687" xr:uid="{00000000-0005-0000-0000-00005E0E0000}"/>
    <cellStyle name="Beregning" xfId="3688" xr:uid="{00000000-0005-0000-0000-00005F0E0000}"/>
    <cellStyle name="Beregning 2" xfId="3689" xr:uid="{00000000-0005-0000-0000-0000600E0000}"/>
    <cellStyle name="Beregning 3" xfId="3690" xr:uid="{00000000-0005-0000-0000-0000610E0000}"/>
    <cellStyle name="Beregning 3 2" xfId="3691" xr:uid="{00000000-0005-0000-0000-0000620E0000}"/>
    <cellStyle name="Beregning_7. Other MTM adjustments" xfId="3692" xr:uid="{00000000-0005-0000-0000-0000630E0000}"/>
    <cellStyle name="BLACK" xfId="3693" xr:uid="{00000000-0005-0000-0000-0000640E0000}"/>
    <cellStyle name="Blank" xfId="3694" xr:uid="{00000000-0005-0000-0000-0000650E0000}"/>
    <cellStyle name="Blank 2" xfId="3695" xr:uid="{00000000-0005-0000-0000-0000660E0000}"/>
    <cellStyle name="Blank_Other MTM adjustments" xfId="3696" xr:uid="{00000000-0005-0000-0000-0000670E0000}"/>
    <cellStyle name="BlanketOverskrift" xfId="3697" xr:uid="{00000000-0005-0000-0000-0000680E0000}"/>
    <cellStyle name="Blankettnamn" xfId="3698" xr:uid="{00000000-0005-0000-0000-0000690E0000}"/>
    <cellStyle name="Blogas" xfId="3699" xr:uid="{00000000-0005-0000-0000-00006A0E0000}"/>
    <cellStyle name="Body_$Dollars" xfId="3700" xr:uid="{00000000-0005-0000-0000-00006B0E0000}"/>
    <cellStyle name="Border Heavy" xfId="3701" xr:uid="{00000000-0005-0000-0000-00006C0E0000}"/>
    <cellStyle name="Border Thin" xfId="3702" xr:uid="{00000000-0005-0000-0000-00006D0E0000}"/>
    <cellStyle name="British Pound" xfId="3703" xr:uid="{00000000-0005-0000-0000-00006E0E0000}"/>
    <cellStyle name="Calc Cells" xfId="3704" xr:uid="{00000000-0005-0000-0000-00006F0E0000}"/>
    <cellStyle name="Calc Cells 2" xfId="3705" xr:uid="{00000000-0005-0000-0000-0000700E0000}"/>
    <cellStyle name="Calc Cells 2 2" xfId="3706" xr:uid="{00000000-0005-0000-0000-0000710E0000}"/>
    <cellStyle name="Calc Cells 3" xfId="3707" xr:uid="{00000000-0005-0000-0000-0000720E0000}"/>
    <cellStyle name="Calc Cells 3 2" xfId="3708" xr:uid="{00000000-0005-0000-0000-0000730E0000}"/>
    <cellStyle name="Calc Currency (0)" xfId="3709" xr:uid="{00000000-0005-0000-0000-0000740E0000}"/>
    <cellStyle name="Calc Currency (2)" xfId="3710" xr:uid="{00000000-0005-0000-0000-0000750E0000}"/>
    <cellStyle name="Calc Percent (0)" xfId="3711" xr:uid="{00000000-0005-0000-0000-0000760E0000}"/>
    <cellStyle name="Calc Percent (1)" xfId="3712" xr:uid="{00000000-0005-0000-0000-0000770E0000}"/>
    <cellStyle name="Calc Percent (2)" xfId="3713" xr:uid="{00000000-0005-0000-0000-0000780E0000}"/>
    <cellStyle name="Calc Units (0)" xfId="3714" xr:uid="{00000000-0005-0000-0000-0000790E0000}"/>
    <cellStyle name="Calc Units (1)" xfId="3715" xr:uid="{00000000-0005-0000-0000-00007A0E0000}"/>
    <cellStyle name="Calc Units (2)" xfId="3716" xr:uid="{00000000-0005-0000-0000-00007B0E0000}"/>
    <cellStyle name="Calculated fields but INTRA-reports (internal version)" xfId="3717" xr:uid="{00000000-0005-0000-0000-00007C0E0000}"/>
    <cellStyle name="Calculated fields within a report (internal version)" xfId="3718" xr:uid="{00000000-0005-0000-0000-00007D0E0000}"/>
    <cellStyle name="Calculated fields within a report, not used in XBRL (internal version)" xfId="3719" xr:uid="{00000000-0005-0000-0000-00007E0E0000}"/>
    <cellStyle name="Calculation 2" xfId="3720" xr:uid="{00000000-0005-0000-0000-00007F0E0000}"/>
    <cellStyle name="Calculation 3" xfId="3721" xr:uid="{00000000-0005-0000-0000-0000800E0000}"/>
    <cellStyle name="Case" xfId="3722" xr:uid="{00000000-0005-0000-0000-0000810E0000}"/>
    <cellStyle name="Case 2" xfId="3723" xr:uid="{00000000-0005-0000-0000-0000820E0000}"/>
    <cellStyle name="Check" xfId="3724" xr:uid="{00000000-0005-0000-0000-0000830E0000}"/>
    <cellStyle name="Check Cell 2" xfId="3725" xr:uid="{00000000-0005-0000-0000-0000840E0000}"/>
    <cellStyle name="claire" xfId="3726" xr:uid="{00000000-0005-0000-0000-0000850E0000}"/>
    <cellStyle name="claire 10" xfId="3727" xr:uid="{00000000-0005-0000-0000-0000860E0000}"/>
    <cellStyle name="claire 11" xfId="3728" xr:uid="{00000000-0005-0000-0000-0000870E0000}"/>
    <cellStyle name="claire 12" xfId="3729" xr:uid="{00000000-0005-0000-0000-0000880E0000}"/>
    <cellStyle name="claire 13" xfId="3730" xr:uid="{00000000-0005-0000-0000-0000890E0000}"/>
    <cellStyle name="claire 2" xfId="3731" xr:uid="{00000000-0005-0000-0000-00008A0E0000}"/>
    <cellStyle name="claire 2 2" xfId="3732" xr:uid="{00000000-0005-0000-0000-00008B0E0000}"/>
    <cellStyle name="claire 2 2 2" xfId="3733" xr:uid="{00000000-0005-0000-0000-00008C0E0000}"/>
    <cellStyle name="claire 2 3" xfId="3734" xr:uid="{00000000-0005-0000-0000-00008D0E0000}"/>
    <cellStyle name="claire 3" xfId="3735" xr:uid="{00000000-0005-0000-0000-00008E0E0000}"/>
    <cellStyle name="claire 3 2" xfId="3736" xr:uid="{00000000-0005-0000-0000-00008F0E0000}"/>
    <cellStyle name="claire 3 2 2" xfId="3737" xr:uid="{00000000-0005-0000-0000-0000900E0000}"/>
    <cellStyle name="claire 3 3" xfId="3738" xr:uid="{00000000-0005-0000-0000-0000910E0000}"/>
    <cellStyle name="claire 3 3 2" xfId="3739" xr:uid="{00000000-0005-0000-0000-0000920E0000}"/>
    <cellStyle name="claire 3 3 3" xfId="3740" xr:uid="{00000000-0005-0000-0000-0000930E0000}"/>
    <cellStyle name="claire 3 3 4" xfId="3741" xr:uid="{00000000-0005-0000-0000-0000940E0000}"/>
    <cellStyle name="claire 4" xfId="3742" xr:uid="{00000000-0005-0000-0000-0000950E0000}"/>
    <cellStyle name="claire 4 2" xfId="3743" xr:uid="{00000000-0005-0000-0000-0000960E0000}"/>
    <cellStyle name="claire 4 2 2" xfId="3744" xr:uid="{00000000-0005-0000-0000-0000970E0000}"/>
    <cellStyle name="claire 4 3" xfId="3745" xr:uid="{00000000-0005-0000-0000-0000980E0000}"/>
    <cellStyle name="claire 5" xfId="3746" xr:uid="{00000000-0005-0000-0000-0000990E0000}"/>
    <cellStyle name="claire 5 2" xfId="3747" xr:uid="{00000000-0005-0000-0000-00009A0E0000}"/>
    <cellStyle name="claire 5 2 2" xfId="3748" xr:uid="{00000000-0005-0000-0000-00009B0E0000}"/>
    <cellStyle name="claire 5 3" xfId="3749" xr:uid="{00000000-0005-0000-0000-00009C0E0000}"/>
    <cellStyle name="claire 5 4" xfId="3750" xr:uid="{00000000-0005-0000-0000-00009D0E0000}"/>
    <cellStyle name="claire 5 5" xfId="3751" xr:uid="{00000000-0005-0000-0000-00009E0E0000}"/>
    <cellStyle name="claire 6" xfId="3752" xr:uid="{00000000-0005-0000-0000-00009F0E0000}"/>
    <cellStyle name="claire 6 2" xfId="3753" xr:uid="{00000000-0005-0000-0000-0000A00E0000}"/>
    <cellStyle name="claire 6 2 2" xfId="3754" xr:uid="{00000000-0005-0000-0000-0000A10E0000}"/>
    <cellStyle name="claire 6 3" xfId="3755" xr:uid="{00000000-0005-0000-0000-0000A20E0000}"/>
    <cellStyle name="claire 7" xfId="3756" xr:uid="{00000000-0005-0000-0000-0000A30E0000}"/>
    <cellStyle name="claire 7 2" xfId="3757" xr:uid="{00000000-0005-0000-0000-0000A40E0000}"/>
    <cellStyle name="claire 7 3" xfId="3758" xr:uid="{00000000-0005-0000-0000-0000A50E0000}"/>
    <cellStyle name="claire 8" xfId="3759" xr:uid="{00000000-0005-0000-0000-0000A60E0000}"/>
    <cellStyle name="claire 9" xfId="3760" xr:uid="{00000000-0005-0000-0000-0000A70E0000}"/>
    <cellStyle name="claire_1" xfId="3761" xr:uid="{00000000-0005-0000-0000-0000A80E0000}"/>
    <cellStyle name="Clear cells (official version)" xfId="3762" xr:uid="{00000000-0005-0000-0000-0000A90E0000}"/>
    <cellStyle name="Clear cells (official version) 2" xfId="3763" xr:uid="{00000000-0005-0000-0000-0000AA0E0000}"/>
    <cellStyle name="Clear cells (old version schema A)" xfId="3764" xr:uid="{00000000-0005-0000-0000-0000AB0E0000}"/>
    <cellStyle name="Column Title" xfId="3765" xr:uid="{00000000-0005-0000-0000-0000AC0E0000}"/>
    <cellStyle name="Comma [00]" xfId="3766" xr:uid="{00000000-0005-0000-0000-0000AE0E0000}"/>
    <cellStyle name="Comma [1]" xfId="3767" xr:uid="{00000000-0005-0000-0000-0000AF0E0000}"/>
    <cellStyle name="Comma [1] 2" xfId="3768" xr:uid="{00000000-0005-0000-0000-0000B00E0000}"/>
    <cellStyle name="Comma [3]" xfId="3769" xr:uid="{00000000-0005-0000-0000-0000B10E0000}"/>
    <cellStyle name="Comma 0" xfId="3770" xr:uid="{00000000-0005-0000-0000-0000B20E0000}"/>
    <cellStyle name="Comma 0*" xfId="3771" xr:uid="{00000000-0005-0000-0000-0000B30E0000}"/>
    <cellStyle name="Comma 0_29-04-021" xfId="3772" xr:uid="{00000000-0005-0000-0000-0000B40E0000}"/>
    <cellStyle name="Comma 10" xfId="3773" xr:uid="{00000000-0005-0000-0000-0000B50E0000}"/>
    <cellStyle name="Comma 11" xfId="3774" xr:uid="{00000000-0005-0000-0000-0000B60E0000}"/>
    <cellStyle name="Comma 12" xfId="3775" xr:uid="{00000000-0005-0000-0000-0000B70E0000}"/>
    <cellStyle name="Comma 13" xfId="3776" xr:uid="{00000000-0005-0000-0000-0000B80E0000}"/>
    <cellStyle name="Comma 14" xfId="7" xr:uid="{00000000-0005-0000-0000-0000B90E0000}"/>
    <cellStyle name="Comma 15" xfId="7323" xr:uid="{CC8DD9C0-F9E3-4FEA-A67A-B92CB4C0680F}"/>
    <cellStyle name="Comma 16" xfId="7326" xr:uid="{EDA13CDA-0B47-4662-BB58-B72EE260BB5B}"/>
    <cellStyle name="Comma 2" xfId="3777" xr:uid="{00000000-0005-0000-0000-0000BA0E0000}"/>
    <cellStyle name="Comma 2 2" xfId="3778" xr:uid="{00000000-0005-0000-0000-0000BB0E0000}"/>
    <cellStyle name="Comma 2 3" xfId="3779" xr:uid="{00000000-0005-0000-0000-0000BC0E0000}"/>
    <cellStyle name="Comma 2*" xfId="3780" xr:uid="{00000000-0005-0000-0000-0000BD0E0000}"/>
    <cellStyle name="Comma 2_29-04-021" xfId="3781" xr:uid="{00000000-0005-0000-0000-0000BE0E0000}"/>
    <cellStyle name="Comma 20" xfId="3" xr:uid="{00000000-0005-0000-0000-0000BF0E0000}"/>
    <cellStyle name="Comma 3" xfId="3782" xr:uid="{00000000-0005-0000-0000-0000C00E0000}"/>
    <cellStyle name="Comma 3 2" xfId="3783" xr:uid="{00000000-0005-0000-0000-0000C10E0000}"/>
    <cellStyle name="Comma 3*" xfId="3784" xr:uid="{00000000-0005-0000-0000-0000C20E0000}"/>
    <cellStyle name="Comma 3_3. Chng in credit spreads" xfId="3785" xr:uid="{00000000-0005-0000-0000-0000C30E0000}"/>
    <cellStyle name="Comma 4" xfId="3786" xr:uid="{00000000-0005-0000-0000-0000C40E0000}"/>
    <cellStyle name="Comma 5" xfId="3787" xr:uid="{00000000-0005-0000-0000-0000C50E0000}"/>
    <cellStyle name="Comma 6" xfId="3788" xr:uid="{00000000-0005-0000-0000-0000C60E0000}"/>
    <cellStyle name="Comma 7" xfId="3789" xr:uid="{00000000-0005-0000-0000-0000C70E0000}"/>
    <cellStyle name="Comma 7 2" xfId="3790" xr:uid="{00000000-0005-0000-0000-0000C80E0000}"/>
    <cellStyle name="Comma 8" xfId="3791" xr:uid="{00000000-0005-0000-0000-0000C90E0000}"/>
    <cellStyle name="Comma 8 2" xfId="3792" xr:uid="{00000000-0005-0000-0000-0000CA0E0000}"/>
    <cellStyle name="Comma 8_Other MTM adjustments" xfId="3793" xr:uid="{00000000-0005-0000-0000-0000CB0E0000}"/>
    <cellStyle name="Comma 9" xfId="3794" xr:uid="{00000000-0005-0000-0000-0000CC0E0000}"/>
    <cellStyle name="Comma*" xfId="3795" xr:uid="{00000000-0005-0000-0000-0000CD0E0000}"/>
    <cellStyle name="Comma0" xfId="3796" xr:uid="{00000000-0005-0000-0000-0000CE0E0000}"/>
    <cellStyle name="Comma0 - Modelo1" xfId="3797" xr:uid="{00000000-0005-0000-0000-0000CF0E0000}"/>
    <cellStyle name="Comma0 - Style1" xfId="3798" xr:uid="{00000000-0005-0000-0000-0000D00E0000}"/>
    <cellStyle name="Comma0 2" xfId="3799" xr:uid="{00000000-0005-0000-0000-0000D10E0000}"/>
    <cellStyle name="Comma0 2 2" xfId="3800" xr:uid="{00000000-0005-0000-0000-0000D20E0000}"/>
    <cellStyle name="Comma0 3" xfId="3801" xr:uid="{00000000-0005-0000-0000-0000D30E0000}"/>
    <cellStyle name="Comma0 3 2" xfId="3802" xr:uid="{00000000-0005-0000-0000-0000D40E0000}"/>
    <cellStyle name="Comma1 - Modelo2" xfId="3803" xr:uid="{00000000-0005-0000-0000-0000D50E0000}"/>
    <cellStyle name="Comma1 - Style2" xfId="3804" xr:uid="{00000000-0005-0000-0000-0000D60E0000}"/>
    <cellStyle name="Common fields" xfId="3805" xr:uid="{00000000-0005-0000-0000-0000D70E0000}"/>
    <cellStyle name="Common fields 2" xfId="3806" xr:uid="{00000000-0005-0000-0000-0000D80E0000}"/>
    <cellStyle name="Common fields with names" xfId="3807" xr:uid="{00000000-0005-0000-0000-0000D90E0000}"/>
    <cellStyle name="Common fields with names (internal version)" xfId="3808" xr:uid="{00000000-0005-0000-0000-0000DA0E0000}"/>
    <cellStyle name="Company" xfId="3809" xr:uid="{00000000-0005-0000-0000-0000DB0E0000}"/>
    <cellStyle name="Company name" xfId="3810" xr:uid="{00000000-0005-0000-0000-0000DC0E0000}"/>
    <cellStyle name="Cover Date" xfId="3811" xr:uid="{00000000-0005-0000-0000-0000DD0E0000}"/>
    <cellStyle name="Cover Subtitle" xfId="3812" xr:uid="{00000000-0005-0000-0000-0000DE0E0000}"/>
    <cellStyle name="Cover Title" xfId="3813" xr:uid="{00000000-0005-0000-0000-0000DF0E0000}"/>
    <cellStyle name="Currency ($)" xfId="3814" xr:uid="{00000000-0005-0000-0000-0000E00E0000}"/>
    <cellStyle name="Currency (£)" xfId="3815" xr:uid="{00000000-0005-0000-0000-0000E10E0000}"/>
    <cellStyle name="Currency [00]" xfId="3816" xr:uid="{00000000-0005-0000-0000-0000E20E0000}"/>
    <cellStyle name="Currency [1]" xfId="3817" xr:uid="{00000000-0005-0000-0000-0000E30E0000}"/>
    <cellStyle name="Currency [1] 2" xfId="3818" xr:uid="{00000000-0005-0000-0000-0000E40E0000}"/>
    <cellStyle name="Currency 0" xfId="3819" xr:uid="{00000000-0005-0000-0000-0000E50E0000}"/>
    <cellStyle name="Currency 2" xfId="3820" xr:uid="{00000000-0005-0000-0000-0000E60E0000}"/>
    <cellStyle name="Currency 2*" xfId="3821" xr:uid="{00000000-0005-0000-0000-0000E70E0000}"/>
    <cellStyle name="Currency 2_29-04-021" xfId="3822" xr:uid="{00000000-0005-0000-0000-0000E80E0000}"/>
    <cellStyle name="Currency 3*" xfId="3823" xr:uid="{00000000-0005-0000-0000-0000E90E0000}"/>
    <cellStyle name="Currency*" xfId="3824" xr:uid="{00000000-0005-0000-0000-0000EA0E0000}"/>
    <cellStyle name="Currency0" xfId="3825" xr:uid="{00000000-0005-0000-0000-0000EB0E0000}"/>
    <cellStyle name="Currency2" xfId="3826" xr:uid="{00000000-0005-0000-0000-0000EC0E0000}"/>
    <cellStyle name="Dane wejściowe" xfId="3827" xr:uid="{00000000-0005-0000-0000-0000ED0E0000}"/>
    <cellStyle name="Dane wyjściowe" xfId="3828" xr:uid="{00000000-0005-0000-0000-0000EE0E0000}"/>
    <cellStyle name="Data" xfId="3829" xr:uid="{00000000-0005-0000-0000-0000EF0E0000}"/>
    <cellStyle name="Date" xfId="3830" xr:uid="{00000000-0005-0000-0000-0000F00E0000}"/>
    <cellStyle name="Date Aligned" xfId="3831" xr:uid="{00000000-0005-0000-0000-0000F10E0000}"/>
    <cellStyle name="Date Aligned*" xfId="3832" xr:uid="{00000000-0005-0000-0000-0000F20E0000}"/>
    <cellStyle name="Date Aligned_Euro Banks Database" xfId="3833" xr:uid="{00000000-0005-0000-0000-0000F30E0000}"/>
    <cellStyle name="Date Short" xfId="3834" xr:uid="{00000000-0005-0000-0000-0000F40E0000}"/>
    <cellStyle name="Date_Football field" xfId="3835" xr:uid="{00000000-0005-0000-0000-0000F50E0000}"/>
    <cellStyle name="DateFormat" xfId="3836" xr:uid="{00000000-0005-0000-0000-0000F60E0000}"/>
    <cellStyle name="DateTimeFormat" xfId="3837" xr:uid="{00000000-0005-0000-0000-0000F70E0000}"/>
    <cellStyle name="Datum" xfId="3838" xr:uid="{00000000-0005-0000-0000-0000F80E0000}"/>
    <cellStyle name="DEC4" xfId="3839" xr:uid="{00000000-0005-0000-0000-0000F90E0000}"/>
    <cellStyle name="DecimalFormat" xfId="3840" xr:uid="{00000000-0005-0000-0000-0000FA0E0000}"/>
    <cellStyle name="default" xfId="3841" xr:uid="{00000000-0005-0000-0000-0000FB0E0000}"/>
    <cellStyle name="default 10" xfId="3842" xr:uid="{00000000-0005-0000-0000-0000FC0E0000}"/>
    <cellStyle name="default 11" xfId="3843" xr:uid="{00000000-0005-0000-0000-0000FD0E0000}"/>
    <cellStyle name="default 12" xfId="3844" xr:uid="{00000000-0005-0000-0000-0000FE0E0000}"/>
    <cellStyle name="default 13" xfId="3845" xr:uid="{00000000-0005-0000-0000-0000FF0E0000}"/>
    <cellStyle name="default 2" xfId="3846" xr:uid="{00000000-0005-0000-0000-0000000F0000}"/>
    <cellStyle name="default 2 2" xfId="3847" xr:uid="{00000000-0005-0000-0000-0000010F0000}"/>
    <cellStyle name="default 2 2 2" xfId="3848" xr:uid="{00000000-0005-0000-0000-0000020F0000}"/>
    <cellStyle name="default 2 3" xfId="3849" xr:uid="{00000000-0005-0000-0000-0000030F0000}"/>
    <cellStyle name="default 3" xfId="3850" xr:uid="{00000000-0005-0000-0000-0000040F0000}"/>
    <cellStyle name="default 3 2" xfId="3851" xr:uid="{00000000-0005-0000-0000-0000050F0000}"/>
    <cellStyle name="default 3 2 2" xfId="3852" xr:uid="{00000000-0005-0000-0000-0000060F0000}"/>
    <cellStyle name="default 3 3" xfId="3853" xr:uid="{00000000-0005-0000-0000-0000070F0000}"/>
    <cellStyle name="default 3 3 2" xfId="3854" xr:uid="{00000000-0005-0000-0000-0000080F0000}"/>
    <cellStyle name="default 3 3 3" xfId="3855" xr:uid="{00000000-0005-0000-0000-0000090F0000}"/>
    <cellStyle name="default 3 3 4" xfId="3856" xr:uid="{00000000-0005-0000-0000-00000A0F0000}"/>
    <cellStyle name="default 4" xfId="3857" xr:uid="{00000000-0005-0000-0000-00000B0F0000}"/>
    <cellStyle name="default 4 2" xfId="3858" xr:uid="{00000000-0005-0000-0000-00000C0F0000}"/>
    <cellStyle name="default 4 2 2" xfId="3859" xr:uid="{00000000-0005-0000-0000-00000D0F0000}"/>
    <cellStyle name="default 4 3" xfId="3860" xr:uid="{00000000-0005-0000-0000-00000E0F0000}"/>
    <cellStyle name="default 5" xfId="3861" xr:uid="{00000000-0005-0000-0000-00000F0F0000}"/>
    <cellStyle name="default 5 2" xfId="3862" xr:uid="{00000000-0005-0000-0000-0000100F0000}"/>
    <cellStyle name="default 5 2 2" xfId="3863" xr:uid="{00000000-0005-0000-0000-0000110F0000}"/>
    <cellStyle name="default 5 3" xfId="3864" xr:uid="{00000000-0005-0000-0000-0000120F0000}"/>
    <cellStyle name="default 5 4" xfId="3865" xr:uid="{00000000-0005-0000-0000-0000130F0000}"/>
    <cellStyle name="default 5 5" xfId="3866" xr:uid="{00000000-0005-0000-0000-0000140F0000}"/>
    <cellStyle name="default 6" xfId="3867" xr:uid="{00000000-0005-0000-0000-0000150F0000}"/>
    <cellStyle name="default 6 2" xfId="3868" xr:uid="{00000000-0005-0000-0000-0000160F0000}"/>
    <cellStyle name="default 6 2 2" xfId="3869" xr:uid="{00000000-0005-0000-0000-0000170F0000}"/>
    <cellStyle name="default 6 3" xfId="3870" xr:uid="{00000000-0005-0000-0000-0000180F0000}"/>
    <cellStyle name="default 7" xfId="3871" xr:uid="{00000000-0005-0000-0000-0000190F0000}"/>
    <cellStyle name="default 7 2" xfId="3872" xr:uid="{00000000-0005-0000-0000-00001A0F0000}"/>
    <cellStyle name="default 7 3" xfId="3873" xr:uid="{00000000-0005-0000-0000-00001B0F0000}"/>
    <cellStyle name="default 8" xfId="3874" xr:uid="{00000000-0005-0000-0000-00001C0F0000}"/>
    <cellStyle name="default 9" xfId="3875" xr:uid="{00000000-0005-0000-0000-00001D0F0000}"/>
    <cellStyle name="default_1" xfId="3876" xr:uid="{00000000-0005-0000-0000-00001E0F0000}"/>
    <cellStyle name="DELTA" xfId="3877" xr:uid="{00000000-0005-0000-0000-00001F0F0000}"/>
    <cellStyle name="DES4" xfId="3878" xr:uid="{00000000-0005-0000-0000-0000200F0000}"/>
    <cellStyle name="Dezimal [0]_050526 Ratios Denmark without banks" xfId="3879" xr:uid="{00000000-0005-0000-0000-0000210F0000}"/>
    <cellStyle name="Dezimal_050526 Ratios Denmark without banks" xfId="3880" xr:uid="{00000000-0005-0000-0000-0000220F0000}"/>
    <cellStyle name="Dia" xfId="3881" xr:uid="{00000000-0005-0000-0000-0000230F0000}"/>
    <cellStyle name="Dobre" xfId="3882" xr:uid="{00000000-0005-0000-0000-0000240F0000}"/>
    <cellStyle name="Dollar" xfId="3883" xr:uid="{00000000-0005-0000-0000-0000250F0000}"/>
    <cellStyle name="Dollar 2" xfId="3884" xr:uid="{00000000-0005-0000-0000-0000260F0000}"/>
    <cellStyle name="Dollar 2 2" xfId="3885" xr:uid="{00000000-0005-0000-0000-0000270F0000}"/>
    <cellStyle name="Dollar 3" xfId="3886" xr:uid="{00000000-0005-0000-0000-0000280F0000}"/>
    <cellStyle name="Dollar 3 2" xfId="3887" xr:uid="{00000000-0005-0000-0000-0000290F0000}"/>
    <cellStyle name="Dotted Line" xfId="3888" xr:uid="{00000000-0005-0000-0000-00002A0F0000}"/>
    <cellStyle name="Double Accounting" xfId="3889" xr:uid="{00000000-0005-0000-0000-00002B0F0000}"/>
    <cellStyle name="DP1" xfId="3890" xr:uid="{00000000-0005-0000-0000-00002C0F0000}"/>
    <cellStyle name="Dziesiętny_Arkusz1" xfId="3891" xr:uid="{00000000-0005-0000-0000-00002D0F0000}"/>
    <cellStyle name="Dårlig" xfId="3892" xr:uid="{00000000-0005-0000-0000-00002E0F0000}"/>
    <cellStyle name="Dårlig 2" xfId="3893" xr:uid="{00000000-0005-0000-0000-00002F0F0000}"/>
    <cellStyle name="Dårlig 3" xfId="3894" xr:uid="{00000000-0005-0000-0000-0000300F0000}"/>
    <cellStyle name="Dårlig_7. Other MTM adjustments" xfId="3895" xr:uid="{00000000-0005-0000-0000-0000310F0000}"/>
    <cellStyle name="èìÇøÇÐ¤ê [0.00]_PERSONAL" xfId="3896" xr:uid="{00000000-0005-0000-0000-0000320F0000}"/>
    <cellStyle name="èìÇøÇÐ¤ê_PERSONAL" xfId="3897" xr:uid="{00000000-0005-0000-0000-0000330F0000}"/>
    <cellStyle name="Encabez1" xfId="3898" xr:uid="{00000000-0005-0000-0000-0000340F0000}"/>
    <cellStyle name="Encabez2" xfId="3899" xr:uid="{00000000-0005-0000-0000-0000350F0000}"/>
    <cellStyle name="Enter Currency (0)" xfId="3900" xr:uid="{00000000-0005-0000-0000-0000360F0000}"/>
    <cellStyle name="Enter Currency (2)" xfId="3901" xr:uid="{00000000-0005-0000-0000-0000370F0000}"/>
    <cellStyle name="Enter Units (0)" xfId="3902" xr:uid="{00000000-0005-0000-0000-0000380F0000}"/>
    <cellStyle name="Enter Units (1)" xfId="3903" xr:uid="{00000000-0005-0000-0000-0000390F0000}"/>
    <cellStyle name="Enter Units (2)" xfId="3904" xr:uid="{00000000-0005-0000-0000-00003A0F0000}"/>
    <cellStyle name="Enterable Fields" xfId="3905" xr:uid="{00000000-0005-0000-0000-00003B0F0000}"/>
    <cellStyle name="Euro" xfId="3906" xr:uid="{00000000-0005-0000-0000-00003C0F0000}"/>
    <cellStyle name="Euro 2" xfId="3907" xr:uid="{00000000-0005-0000-0000-00003D0F0000}"/>
    <cellStyle name="Euro 2 2" xfId="3908" xr:uid="{00000000-0005-0000-0000-00003E0F0000}"/>
    <cellStyle name="Euro 2 2 2" xfId="3909" xr:uid="{00000000-0005-0000-0000-00003F0F0000}"/>
    <cellStyle name="Euro 2 3" xfId="3910" xr:uid="{00000000-0005-0000-0000-0000400F0000}"/>
    <cellStyle name="Euro 3" xfId="3911" xr:uid="{00000000-0005-0000-0000-0000410F0000}"/>
    <cellStyle name="Euro 3 2" xfId="3912" xr:uid="{00000000-0005-0000-0000-0000420F0000}"/>
    <cellStyle name="Euro 4" xfId="3913" xr:uid="{00000000-0005-0000-0000-0000430F0000}"/>
    <cellStyle name="Euro 4 2" xfId="3914" xr:uid="{00000000-0005-0000-0000-0000440F0000}"/>
    <cellStyle name="Euro 4 2 2" xfId="3915" xr:uid="{00000000-0005-0000-0000-0000450F0000}"/>
    <cellStyle name="Euro 4 3" xfId="3916" xr:uid="{00000000-0005-0000-0000-0000460F0000}"/>
    <cellStyle name="Euro 5" xfId="3917" xr:uid="{00000000-0005-0000-0000-0000470F0000}"/>
    <cellStyle name="Euro 5 2" xfId="3918" xr:uid="{00000000-0005-0000-0000-0000480F0000}"/>
    <cellStyle name="Euro 5 2 2" xfId="3919" xr:uid="{00000000-0005-0000-0000-0000490F0000}"/>
    <cellStyle name="Euro 5 3" xfId="3920" xr:uid="{00000000-0005-0000-0000-00004A0F0000}"/>
    <cellStyle name="Euro 6" xfId="3921" xr:uid="{00000000-0005-0000-0000-00004B0F0000}"/>
    <cellStyle name="Euro 6 2" xfId="3922" xr:uid="{00000000-0005-0000-0000-00004C0F0000}"/>
    <cellStyle name="Euro 6 2 2" xfId="3923" xr:uid="{00000000-0005-0000-0000-00004D0F0000}"/>
    <cellStyle name="Euro 6 3" xfId="3924" xr:uid="{00000000-0005-0000-0000-00004E0F0000}"/>
    <cellStyle name="Euro 7" xfId="3925" xr:uid="{00000000-0005-0000-0000-00004F0F0000}"/>
    <cellStyle name="Euro 7 2" xfId="3926" xr:uid="{00000000-0005-0000-0000-0000500F0000}"/>
    <cellStyle name="Euro 7 3" xfId="3927" xr:uid="{00000000-0005-0000-0000-0000510F0000}"/>
    <cellStyle name="Explanatory Text 2" xfId="3928" xr:uid="{00000000-0005-0000-0000-0000520F0000}"/>
    <cellStyle name="External File Cells" xfId="3929" xr:uid="{00000000-0005-0000-0000-0000530F0000}"/>
    <cellStyle name="External File Cells 10" xfId="3930" xr:uid="{00000000-0005-0000-0000-0000540F0000}"/>
    <cellStyle name="External File Cells 11" xfId="3931" xr:uid="{00000000-0005-0000-0000-0000550F0000}"/>
    <cellStyle name="External File Cells 12" xfId="3932" xr:uid="{00000000-0005-0000-0000-0000560F0000}"/>
    <cellStyle name="External File Cells 13" xfId="3933" xr:uid="{00000000-0005-0000-0000-0000570F0000}"/>
    <cellStyle name="External File Cells 14" xfId="3934" xr:uid="{00000000-0005-0000-0000-0000580F0000}"/>
    <cellStyle name="External File Cells 15" xfId="3935" xr:uid="{00000000-0005-0000-0000-0000590F0000}"/>
    <cellStyle name="External File Cells 16" xfId="3936" xr:uid="{00000000-0005-0000-0000-00005A0F0000}"/>
    <cellStyle name="External File Cells 17" xfId="3937" xr:uid="{00000000-0005-0000-0000-00005B0F0000}"/>
    <cellStyle name="External File Cells 18" xfId="3938" xr:uid="{00000000-0005-0000-0000-00005C0F0000}"/>
    <cellStyle name="External File Cells 19" xfId="3939" xr:uid="{00000000-0005-0000-0000-00005D0F0000}"/>
    <cellStyle name="External File Cells 2" xfId="3940" xr:uid="{00000000-0005-0000-0000-00005E0F0000}"/>
    <cellStyle name="External File Cells 2 2" xfId="3941" xr:uid="{00000000-0005-0000-0000-00005F0F0000}"/>
    <cellStyle name="External File Cells 2 2 2" xfId="3942" xr:uid="{00000000-0005-0000-0000-0000600F0000}"/>
    <cellStyle name="External File Cells 2 3" xfId="3943" xr:uid="{00000000-0005-0000-0000-0000610F0000}"/>
    <cellStyle name="External File Cells 20" xfId="3944" xr:uid="{00000000-0005-0000-0000-0000620F0000}"/>
    <cellStyle name="External File Cells 21" xfId="3945" xr:uid="{00000000-0005-0000-0000-0000630F0000}"/>
    <cellStyle name="External File Cells 22" xfId="3946" xr:uid="{00000000-0005-0000-0000-0000640F0000}"/>
    <cellStyle name="External File Cells 23" xfId="3947" xr:uid="{00000000-0005-0000-0000-0000650F0000}"/>
    <cellStyle name="External File Cells 24" xfId="3948" xr:uid="{00000000-0005-0000-0000-0000660F0000}"/>
    <cellStyle name="External File Cells 25" xfId="3949" xr:uid="{00000000-0005-0000-0000-0000670F0000}"/>
    <cellStyle name="External File Cells 26" xfId="3950" xr:uid="{00000000-0005-0000-0000-0000680F0000}"/>
    <cellStyle name="External File Cells 3" xfId="3951" xr:uid="{00000000-0005-0000-0000-0000690F0000}"/>
    <cellStyle name="External File Cells 3 2" xfId="3952" xr:uid="{00000000-0005-0000-0000-00006A0F0000}"/>
    <cellStyle name="External File Cells 3 2 2" xfId="3953" xr:uid="{00000000-0005-0000-0000-00006B0F0000}"/>
    <cellStyle name="External File Cells 3 3" xfId="3954" xr:uid="{00000000-0005-0000-0000-00006C0F0000}"/>
    <cellStyle name="External File Cells 4" xfId="3955" xr:uid="{00000000-0005-0000-0000-00006D0F0000}"/>
    <cellStyle name="External File Cells 5" xfId="3956" xr:uid="{00000000-0005-0000-0000-00006E0F0000}"/>
    <cellStyle name="External File Cells 6" xfId="3957" xr:uid="{00000000-0005-0000-0000-00006F0F0000}"/>
    <cellStyle name="External File Cells 7" xfId="3958" xr:uid="{00000000-0005-0000-0000-0000700F0000}"/>
    <cellStyle name="External File Cells 8" xfId="3959" xr:uid="{00000000-0005-0000-0000-0000710F0000}"/>
    <cellStyle name="External File Cells 9" xfId="3960" xr:uid="{00000000-0005-0000-0000-0000720F0000}"/>
    <cellStyle name="F2" xfId="3961" xr:uid="{00000000-0005-0000-0000-0000730F0000}"/>
    <cellStyle name="F3" xfId="3962" xr:uid="{00000000-0005-0000-0000-0000740F0000}"/>
    <cellStyle name="F4" xfId="3963" xr:uid="{00000000-0005-0000-0000-0000750F0000}"/>
    <cellStyle name="F5" xfId="3964" xr:uid="{00000000-0005-0000-0000-0000760F0000}"/>
    <cellStyle name="F6" xfId="3965" xr:uid="{00000000-0005-0000-0000-0000770F0000}"/>
    <cellStyle name="F7" xfId="3966" xr:uid="{00000000-0005-0000-0000-0000780F0000}"/>
    <cellStyle name="F8" xfId="3967" xr:uid="{00000000-0005-0000-0000-0000790F0000}"/>
    <cellStyle name="FeltDataDecimal" xfId="3968" xr:uid="{00000000-0005-0000-0000-00007A0F0000}"/>
    <cellStyle name="FeltDataDecimal 2" xfId="3969" xr:uid="{00000000-0005-0000-0000-00007B0F0000}"/>
    <cellStyle name="FeltDataDecimal 2 2" xfId="3970" xr:uid="{00000000-0005-0000-0000-00007C0F0000}"/>
    <cellStyle name="FeltDataDecimal 2_CVA" xfId="3971" xr:uid="{00000000-0005-0000-0000-00007D0F0000}"/>
    <cellStyle name="FeltDataDecimal_CVA" xfId="3972" xr:uid="{00000000-0005-0000-0000-00007E0F0000}"/>
    <cellStyle name="FeltDataNormal" xfId="3973" xr:uid="{00000000-0005-0000-0000-00007F0F0000}"/>
    <cellStyle name="FeltDataNormal 2" xfId="3974" xr:uid="{00000000-0005-0000-0000-0000800F0000}"/>
    <cellStyle name="FeltDataNormal 2 2" xfId="3975" xr:uid="{00000000-0005-0000-0000-0000810F0000}"/>
    <cellStyle name="FeltDataNormal 2_CVA" xfId="3976" xr:uid="{00000000-0005-0000-0000-0000820F0000}"/>
    <cellStyle name="FeltDataNormal_CVA" xfId="3977" xr:uid="{00000000-0005-0000-0000-0000830F0000}"/>
    <cellStyle name="FeltDataString" xfId="3978" xr:uid="{00000000-0005-0000-0000-0000840F0000}"/>
    <cellStyle name="FeltDataTal" xfId="3979" xr:uid="{00000000-0005-0000-0000-0000850F0000}"/>
    <cellStyle name="FeltID" xfId="3980" xr:uid="{00000000-0005-0000-0000-0000860F0000}"/>
    <cellStyle name="FeltID 2" xfId="3981" xr:uid="{00000000-0005-0000-0000-0000870F0000}"/>
    <cellStyle name="FeltID 2 2" xfId="3982" xr:uid="{00000000-0005-0000-0000-0000880F0000}"/>
    <cellStyle name="Fijo" xfId="3983" xr:uid="{00000000-0005-0000-0000-0000890F0000}"/>
    <cellStyle name="Financiero" xfId="3984" xr:uid="{00000000-0005-0000-0000-00008A0F0000}"/>
    <cellStyle name="Finstilt" xfId="3985" xr:uid="{00000000-0005-0000-0000-00008B0F0000}"/>
    <cellStyle name="Finstilt låst" xfId="3986" xr:uid="{00000000-0005-0000-0000-00008C0F0000}"/>
    <cellStyle name="Followed Hyperlink 2" xfId="3987" xr:uid="{00000000-0005-0000-0000-00008D0F0000}"/>
    <cellStyle name="Followed Hyperlink 2 2" xfId="3988" xr:uid="{00000000-0005-0000-0000-00008E0F0000}"/>
    <cellStyle name="Followed Hyperlink 3" xfId="3989" xr:uid="{00000000-0005-0000-0000-00008F0F0000}"/>
    <cellStyle name="Followed Hyperlink 3 2" xfId="3990" xr:uid="{00000000-0005-0000-0000-0000900F0000}"/>
    <cellStyle name="Followed Hyperlink 4" xfId="3991" xr:uid="{00000000-0005-0000-0000-0000910F0000}"/>
    <cellStyle name="Footer SBILogo1" xfId="3992" xr:uid="{00000000-0005-0000-0000-0000920F0000}"/>
    <cellStyle name="Footer SBILogo2" xfId="3993" xr:uid="{00000000-0005-0000-0000-0000930F0000}"/>
    <cellStyle name="Footnote" xfId="3994" xr:uid="{00000000-0005-0000-0000-0000940F0000}"/>
    <cellStyle name="Footnote Reference" xfId="3995" xr:uid="{00000000-0005-0000-0000-0000950F0000}"/>
    <cellStyle name="Footnote_AM Comps M&amp;A JA" xfId="3996" xr:uid="{00000000-0005-0000-0000-0000960F0000}"/>
    <cellStyle name="Forecast Cells" xfId="3997" xr:uid="{00000000-0005-0000-0000-0000970F0000}"/>
    <cellStyle name="Forecast Cells 2" xfId="3998" xr:uid="{00000000-0005-0000-0000-0000980F0000}"/>
    <cellStyle name="Forecast Cells 2 2" xfId="3999" xr:uid="{00000000-0005-0000-0000-0000990F0000}"/>
    <cellStyle name="Forecast Cells 3" xfId="4000" xr:uid="{00000000-0005-0000-0000-00009A0F0000}"/>
    <cellStyle name="Forecast Cells 3 2" xfId="4001" xr:uid="{00000000-0005-0000-0000-00009B0F0000}"/>
    <cellStyle name="Forecast Cells_1" xfId="4002" xr:uid="{00000000-0005-0000-0000-00009C0F0000}"/>
    <cellStyle name="Forklarende tekst" xfId="4003" xr:uid="{00000000-0005-0000-0000-00009D0F0000}"/>
    <cellStyle name="Forklarende tekst 2" xfId="4004" xr:uid="{00000000-0005-0000-0000-00009E0F0000}"/>
    <cellStyle name="Forklarende tekst 3" xfId="4005" xr:uid="{00000000-0005-0000-0000-00009F0F0000}"/>
    <cellStyle name="Forklarende tekst_7. Other MTM adjustments" xfId="4006" xr:uid="{00000000-0005-0000-0000-0000A00F0000}"/>
    <cellStyle name="FSC Calculated amount" xfId="4007" xr:uid="{00000000-0005-0000-0000-0000A10F0000}"/>
    <cellStyle name="FSC Calculated boolean" xfId="4008" xr:uid="{00000000-0005-0000-0000-0000A20F0000}"/>
    <cellStyle name="FSC Calculated number" xfId="4009" xr:uid="{00000000-0005-0000-0000-0000A30F0000}"/>
    <cellStyle name="FSC Calculated percent" xfId="4010" xr:uid="{00000000-0005-0000-0000-0000A40F0000}"/>
    <cellStyle name="FSC Calculated text" xfId="4011" xr:uid="{00000000-0005-0000-0000-0000A50F0000}"/>
    <cellStyle name="FSC Column title" xfId="4012" xr:uid="{00000000-0005-0000-0000-0000A60F0000}"/>
    <cellStyle name="FSC Column title dotted" xfId="4013" xr:uid="{00000000-0005-0000-0000-0000A70F0000}"/>
    <cellStyle name="FSC Column title_EmptyInfoSheet" xfId="4014" xr:uid="{00000000-0005-0000-0000-0000A80F0000}"/>
    <cellStyle name="FSC Comment" xfId="4015" xr:uid="{00000000-0005-0000-0000-0000A90F0000}"/>
    <cellStyle name="FSC Default" xfId="4016" xr:uid="{00000000-0005-0000-0000-0000AA0F0000}"/>
    <cellStyle name="FSC Disabled" xfId="4017" xr:uid="{00000000-0005-0000-0000-0000AB0F0000}"/>
    <cellStyle name="FSC Editable amount" xfId="4018" xr:uid="{00000000-0005-0000-0000-0000AC0F0000}"/>
    <cellStyle name="FSC Editable amount 2" xfId="4019" xr:uid="{00000000-0005-0000-0000-0000AD0F0000}"/>
    <cellStyle name="FSC Editable amount_Other MTM adjustments" xfId="4020" xr:uid="{00000000-0005-0000-0000-0000AE0F0000}"/>
    <cellStyle name="FSC Editable boolean" xfId="4021" xr:uid="{00000000-0005-0000-0000-0000AF0F0000}"/>
    <cellStyle name="FSC Editable number" xfId="4022" xr:uid="{00000000-0005-0000-0000-0000B00F0000}"/>
    <cellStyle name="FSC Editable percent" xfId="4023" xr:uid="{00000000-0005-0000-0000-0000B10F0000}"/>
    <cellStyle name="FSC Editable Sum" xfId="4024" xr:uid="{00000000-0005-0000-0000-0000B20F0000}"/>
    <cellStyle name="FSC Editable text" xfId="4025" xr:uid="{00000000-0005-0000-0000-0000B30F0000}"/>
    <cellStyle name="FSC Property range" xfId="4026" xr:uid="{00000000-0005-0000-0000-0000B40F0000}"/>
    <cellStyle name="FSC Range label" xfId="4027" xr:uid="{00000000-0005-0000-0000-0000B50F0000}"/>
    <cellStyle name="FSC Report subtitle" xfId="4028" xr:uid="{00000000-0005-0000-0000-0000B60F0000}"/>
    <cellStyle name="FSC Report tile" xfId="4029" xr:uid="{00000000-0005-0000-0000-0000B70F0000}"/>
    <cellStyle name="FSC Row title" xfId="4030" xr:uid="{00000000-0005-0000-0000-0000B80F0000}"/>
    <cellStyle name="FSC Row title dotted" xfId="4031" xr:uid="{00000000-0005-0000-0000-0000B90F0000}"/>
    <cellStyle name="FSC Row title_EmptyInfoSheet" xfId="4032" xr:uid="{00000000-0005-0000-0000-0000BA0F0000}"/>
    <cellStyle name="G1_1999 figures" xfId="4033" xr:uid="{00000000-0005-0000-0000-0000BB0F0000}"/>
    <cellStyle name="Geras" xfId="4034" xr:uid="{00000000-0005-0000-0000-0000BC0F0000}"/>
    <cellStyle name="God" xfId="4035" xr:uid="{00000000-0005-0000-0000-0000BD0F0000}"/>
    <cellStyle name="God 2" xfId="4036" xr:uid="{00000000-0005-0000-0000-0000BE0F0000}"/>
    <cellStyle name="God 2 2" xfId="4037" xr:uid="{00000000-0005-0000-0000-0000BF0F0000}"/>
    <cellStyle name="God 2_Manuell input" xfId="4038" xr:uid="{00000000-0005-0000-0000-0000C00F0000}"/>
    <cellStyle name="God 3" xfId="4039" xr:uid="{00000000-0005-0000-0000-0000C10F0000}"/>
    <cellStyle name="God_7. Other MTM adjustments" xfId="4040" xr:uid="{00000000-0005-0000-0000-0000C20F0000}"/>
    <cellStyle name="Good 2" xfId="4041" xr:uid="{00000000-0005-0000-0000-0000C30F0000}"/>
    <cellStyle name="GruppeOverskrift" xfId="4042" xr:uid="{00000000-0005-0000-0000-0000C40F0000}"/>
    <cellStyle name="GråKant" xfId="4043" xr:uid="{00000000-0005-0000-0000-0000C50F0000}"/>
    <cellStyle name="GråKant 10" xfId="4044" xr:uid="{00000000-0005-0000-0000-0000C60F0000}"/>
    <cellStyle name="GråKant 11" xfId="4045" xr:uid="{00000000-0005-0000-0000-0000C70F0000}"/>
    <cellStyle name="GråKant 12" xfId="4046" xr:uid="{00000000-0005-0000-0000-0000C80F0000}"/>
    <cellStyle name="GråKant 13" xfId="4047" xr:uid="{00000000-0005-0000-0000-0000C90F0000}"/>
    <cellStyle name="GråKant 14" xfId="4048" xr:uid="{00000000-0005-0000-0000-0000CA0F0000}"/>
    <cellStyle name="GråKant 15" xfId="4049" xr:uid="{00000000-0005-0000-0000-0000CB0F0000}"/>
    <cellStyle name="GråKant 16" xfId="4050" xr:uid="{00000000-0005-0000-0000-0000CC0F0000}"/>
    <cellStyle name="GråKant 17" xfId="4051" xr:uid="{00000000-0005-0000-0000-0000CD0F0000}"/>
    <cellStyle name="GråKant 18" xfId="4052" xr:uid="{00000000-0005-0000-0000-0000CE0F0000}"/>
    <cellStyle name="GråKant 19" xfId="4053" xr:uid="{00000000-0005-0000-0000-0000CF0F0000}"/>
    <cellStyle name="GråKant 2" xfId="4054" xr:uid="{00000000-0005-0000-0000-0000D00F0000}"/>
    <cellStyle name="GråKant 2 2" xfId="4055" xr:uid="{00000000-0005-0000-0000-0000D10F0000}"/>
    <cellStyle name="GråKant 2_CVA" xfId="4056" xr:uid="{00000000-0005-0000-0000-0000D20F0000}"/>
    <cellStyle name="GråKant 20" xfId="4057" xr:uid="{00000000-0005-0000-0000-0000D30F0000}"/>
    <cellStyle name="GråKant 21" xfId="4058" xr:uid="{00000000-0005-0000-0000-0000D40F0000}"/>
    <cellStyle name="GråKant 22" xfId="4059" xr:uid="{00000000-0005-0000-0000-0000D50F0000}"/>
    <cellStyle name="GråKant 23" xfId="4060" xr:uid="{00000000-0005-0000-0000-0000D60F0000}"/>
    <cellStyle name="GråKant 24" xfId="4061" xr:uid="{00000000-0005-0000-0000-0000D70F0000}"/>
    <cellStyle name="GråKant 3" xfId="4062" xr:uid="{00000000-0005-0000-0000-0000D80F0000}"/>
    <cellStyle name="GråKant 4" xfId="4063" xr:uid="{00000000-0005-0000-0000-0000D90F0000}"/>
    <cellStyle name="GråKant 5" xfId="4064" xr:uid="{00000000-0005-0000-0000-0000DA0F0000}"/>
    <cellStyle name="GråKant 6" xfId="4065" xr:uid="{00000000-0005-0000-0000-0000DB0F0000}"/>
    <cellStyle name="GråKant 7" xfId="4066" xr:uid="{00000000-0005-0000-0000-0000DC0F0000}"/>
    <cellStyle name="GråKant 8" xfId="4067" xr:uid="{00000000-0005-0000-0000-0000DD0F0000}"/>
    <cellStyle name="GråKant 9" xfId="4068" xr:uid="{00000000-0005-0000-0000-0000DE0F0000}"/>
    <cellStyle name="GråKant_Manuell input" xfId="4069" xr:uid="{00000000-0005-0000-0000-0000DF0F0000}"/>
    <cellStyle name="H_1998_col_head" xfId="4070" xr:uid="{00000000-0005-0000-0000-0000E00F0000}"/>
    <cellStyle name="H_1998_col_head 2" xfId="4071" xr:uid="{00000000-0005-0000-0000-0000E10F0000}"/>
    <cellStyle name="H_1998_col_head 2 2" xfId="4072" xr:uid="{00000000-0005-0000-0000-0000E20F0000}"/>
    <cellStyle name="H_1998_col_head 2 2_CVA" xfId="4073" xr:uid="{00000000-0005-0000-0000-0000E30F0000}"/>
    <cellStyle name="H_1998_col_head 2 2_EPM OTHERGROUP" xfId="4074" xr:uid="{00000000-0005-0000-0000-0000E40F0000}"/>
    <cellStyle name="H_1998_col_head 2 2_FVA" xfId="4075" xr:uid="{00000000-0005-0000-0000-0000E50F0000}"/>
    <cellStyle name="H_1998_col_head 2 2_Manuell input" xfId="4076" xr:uid="{00000000-0005-0000-0000-0000E60F0000}"/>
    <cellStyle name="H_1998_col_head 2 2_Manuell input_CVA" xfId="4077" xr:uid="{00000000-0005-0000-0000-0000E70F0000}"/>
    <cellStyle name="H_1998_col_head 2 2_Manuell input_EPM OTHERGROUP" xfId="4078" xr:uid="{00000000-0005-0000-0000-0000E80F0000}"/>
    <cellStyle name="H_1998_col_head 2 2_Manuell input_FVA" xfId="4079" xr:uid="{00000000-0005-0000-0000-0000E90F0000}"/>
    <cellStyle name="H_1998_col_head 2 2_Manuell input_Månedsanalyse" xfId="4080" xr:uid="{00000000-0005-0000-0000-0000EA0F0000}"/>
    <cellStyle name="H_1998_col_head 2 2_Månedsanalyse" xfId="4081" xr:uid="{00000000-0005-0000-0000-0000EB0F0000}"/>
    <cellStyle name="H_1998_col_head 2_1" xfId="4082" xr:uid="{00000000-0005-0000-0000-0000EC0F0000}"/>
    <cellStyle name="H_1998_col_head 2_1_CVA" xfId="4083" xr:uid="{00000000-0005-0000-0000-0000ED0F0000}"/>
    <cellStyle name="H_1998_col_head 2_1_EPM OTHERGROUP" xfId="4084" xr:uid="{00000000-0005-0000-0000-0000EE0F0000}"/>
    <cellStyle name="H_1998_col_head 2_1_FVA" xfId="4085" xr:uid="{00000000-0005-0000-0000-0000EF0F0000}"/>
    <cellStyle name="H_1998_col_head 2_1_Manuell input" xfId="4086" xr:uid="{00000000-0005-0000-0000-0000F00F0000}"/>
    <cellStyle name="H_1998_col_head 2_1_Manuell input_CVA" xfId="4087" xr:uid="{00000000-0005-0000-0000-0000F10F0000}"/>
    <cellStyle name="H_1998_col_head 2_1_Manuell input_EPM OTHERGROUP" xfId="4088" xr:uid="{00000000-0005-0000-0000-0000F20F0000}"/>
    <cellStyle name="H_1998_col_head 2_1_Manuell input_FVA" xfId="4089" xr:uid="{00000000-0005-0000-0000-0000F30F0000}"/>
    <cellStyle name="H_1998_col_head 2_1_Manuell input_Månedsanalyse" xfId="4090" xr:uid="{00000000-0005-0000-0000-0000F40F0000}"/>
    <cellStyle name="H_1998_col_head 2_1_Månedsanalyse" xfId="4091" xr:uid="{00000000-0005-0000-0000-0000F50F0000}"/>
    <cellStyle name="H_1998_col_head 2_8" xfId="4092" xr:uid="{00000000-0005-0000-0000-0000F60F0000}"/>
    <cellStyle name="H_1998_col_head 2_8_CVA" xfId="4093" xr:uid="{00000000-0005-0000-0000-0000F70F0000}"/>
    <cellStyle name="H_1998_col_head 2_8_EPM OTHERGROUP" xfId="4094" xr:uid="{00000000-0005-0000-0000-0000F80F0000}"/>
    <cellStyle name="H_1998_col_head 2_8_FVA" xfId="4095" xr:uid="{00000000-0005-0000-0000-0000F90F0000}"/>
    <cellStyle name="H_1998_col_head 2_8_Manuell input" xfId="4096" xr:uid="{00000000-0005-0000-0000-0000FA0F0000}"/>
    <cellStyle name="H_1998_col_head 2_8_Manuell input_CVA" xfId="4097" xr:uid="{00000000-0005-0000-0000-0000FB0F0000}"/>
    <cellStyle name="H_1998_col_head 2_8_Manuell input_EPM OTHERGROUP" xfId="4098" xr:uid="{00000000-0005-0000-0000-0000FC0F0000}"/>
    <cellStyle name="H_1998_col_head 2_8_Manuell input_FVA" xfId="4099" xr:uid="{00000000-0005-0000-0000-0000FD0F0000}"/>
    <cellStyle name="H_1998_col_head 2_8_Manuell input_Månedsanalyse" xfId="4100" xr:uid="{00000000-0005-0000-0000-0000FE0F0000}"/>
    <cellStyle name="H_1998_col_head 2_8_Månedsanalyse" xfId="4101" xr:uid="{00000000-0005-0000-0000-0000FF0F0000}"/>
    <cellStyle name="H_1998_col_head 2_CVA" xfId="4102" xr:uid="{00000000-0005-0000-0000-000000100000}"/>
    <cellStyle name="H_1998_col_head 2_EPM OTHERGROUP" xfId="4103" xr:uid="{00000000-0005-0000-0000-000001100000}"/>
    <cellStyle name="H_1998_col_head 2_FVA" xfId="4104" xr:uid="{00000000-0005-0000-0000-000002100000}"/>
    <cellStyle name="H_1998_col_head 2_Manuell input" xfId="4105" xr:uid="{00000000-0005-0000-0000-000003100000}"/>
    <cellStyle name="H_1998_col_head 2_Manuell input_CVA" xfId="4106" xr:uid="{00000000-0005-0000-0000-000004100000}"/>
    <cellStyle name="H_1998_col_head 2_Manuell input_EPM OTHERGROUP" xfId="4107" xr:uid="{00000000-0005-0000-0000-000005100000}"/>
    <cellStyle name="H_1998_col_head 2_Manuell input_FVA" xfId="4108" xr:uid="{00000000-0005-0000-0000-000006100000}"/>
    <cellStyle name="H_1998_col_head 2_Manuell input_Månedsanalyse" xfId="4109" xr:uid="{00000000-0005-0000-0000-000007100000}"/>
    <cellStyle name="H_1998_col_head 2_Månedsanalyse" xfId="4110" xr:uid="{00000000-0005-0000-0000-000008100000}"/>
    <cellStyle name="H_1998_col_head 3" xfId="4111" xr:uid="{00000000-0005-0000-0000-000009100000}"/>
    <cellStyle name="H_1998_col_head 3 2" xfId="4112" xr:uid="{00000000-0005-0000-0000-00000A100000}"/>
    <cellStyle name="H_1998_col_head 3 2_CVA" xfId="4113" xr:uid="{00000000-0005-0000-0000-00000B100000}"/>
    <cellStyle name="H_1998_col_head 3 2_EPM OTHERGROUP" xfId="4114" xr:uid="{00000000-0005-0000-0000-00000C100000}"/>
    <cellStyle name="H_1998_col_head 3 2_FVA" xfId="4115" xr:uid="{00000000-0005-0000-0000-00000D100000}"/>
    <cellStyle name="H_1998_col_head 3 2_Manuell input" xfId="4116" xr:uid="{00000000-0005-0000-0000-00000E100000}"/>
    <cellStyle name="H_1998_col_head 3 2_Manuell input_CVA" xfId="4117" xr:uid="{00000000-0005-0000-0000-00000F100000}"/>
    <cellStyle name="H_1998_col_head 3 2_Manuell input_EPM OTHERGROUP" xfId="4118" xr:uid="{00000000-0005-0000-0000-000010100000}"/>
    <cellStyle name="H_1998_col_head 3 2_Manuell input_FVA" xfId="4119" xr:uid="{00000000-0005-0000-0000-000011100000}"/>
    <cellStyle name="H_1998_col_head 3 2_Manuell input_Månedsanalyse" xfId="4120" xr:uid="{00000000-0005-0000-0000-000012100000}"/>
    <cellStyle name="H_1998_col_head 3 2_Månedsanalyse" xfId="4121" xr:uid="{00000000-0005-0000-0000-000013100000}"/>
    <cellStyle name="H_1998_col_head 3_CVA" xfId="4122" xr:uid="{00000000-0005-0000-0000-000014100000}"/>
    <cellStyle name="H_1998_col_head 3_EPM OTHERGROUP" xfId="4123" xr:uid="{00000000-0005-0000-0000-000015100000}"/>
    <cellStyle name="H_1998_col_head 3_FVA" xfId="4124" xr:uid="{00000000-0005-0000-0000-000016100000}"/>
    <cellStyle name="H_1998_col_head 3_Manuell input" xfId="4125" xr:uid="{00000000-0005-0000-0000-000017100000}"/>
    <cellStyle name="H_1998_col_head 3_Manuell input_CVA" xfId="4126" xr:uid="{00000000-0005-0000-0000-000018100000}"/>
    <cellStyle name="H_1998_col_head 3_Manuell input_EPM OTHERGROUP" xfId="4127" xr:uid="{00000000-0005-0000-0000-000019100000}"/>
    <cellStyle name="H_1998_col_head 3_Manuell input_FVA" xfId="4128" xr:uid="{00000000-0005-0000-0000-00001A100000}"/>
    <cellStyle name="H_1998_col_head 3_Manuell input_Månedsanalyse" xfId="4129" xr:uid="{00000000-0005-0000-0000-00001B100000}"/>
    <cellStyle name="H_1998_col_head 3_Månedsanalyse" xfId="4130" xr:uid="{00000000-0005-0000-0000-00001C100000}"/>
    <cellStyle name="H_1998_col_head_1" xfId="4131" xr:uid="{00000000-0005-0000-0000-00001D100000}"/>
    <cellStyle name="H_1998_col_head_1_CVA" xfId="4132" xr:uid="{00000000-0005-0000-0000-00001E100000}"/>
    <cellStyle name="H_1998_col_head_1_EPM OTHERGROUP" xfId="4133" xr:uid="{00000000-0005-0000-0000-00001F100000}"/>
    <cellStyle name="H_1998_col_head_1_FVA" xfId="4134" xr:uid="{00000000-0005-0000-0000-000020100000}"/>
    <cellStyle name="H_1998_col_head_1_Manuell input" xfId="4135" xr:uid="{00000000-0005-0000-0000-000021100000}"/>
    <cellStyle name="H_1998_col_head_1_Manuell input_CVA" xfId="4136" xr:uid="{00000000-0005-0000-0000-000022100000}"/>
    <cellStyle name="H_1998_col_head_1_Manuell input_EPM OTHERGROUP" xfId="4137" xr:uid="{00000000-0005-0000-0000-000023100000}"/>
    <cellStyle name="H_1998_col_head_1_Manuell input_FVA" xfId="4138" xr:uid="{00000000-0005-0000-0000-000024100000}"/>
    <cellStyle name="H_1998_col_head_1_Manuell input_Månedsanalyse" xfId="4139" xr:uid="{00000000-0005-0000-0000-000025100000}"/>
    <cellStyle name="H_1998_col_head_1_Månedsanalyse" xfId="4140" xr:uid="{00000000-0005-0000-0000-000026100000}"/>
    <cellStyle name="H_1998_col_head_8" xfId="4141" xr:uid="{00000000-0005-0000-0000-000027100000}"/>
    <cellStyle name="H_1998_col_head_8_CVA" xfId="4142" xr:uid="{00000000-0005-0000-0000-000028100000}"/>
    <cellStyle name="H_1998_col_head_8_EPM OTHERGROUP" xfId="4143" xr:uid="{00000000-0005-0000-0000-000029100000}"/>
    <cellStyle name="H_1998_col_head_8_FVA" xfId="4144" xr:uid="{00000000-0005-0000-0000-00002A100000}"/>
    <cellStyle name="H_1998_col_head_8_Manuell input" xfId="4145" xr:uid="{00000000-0005-0000-0000-00002B100000}"/>
    <cellStyle name="H_1998_col_head_8_Manuell input_CVA" xfId="4146" xr:uid="{00000000-0005-0000-0000-00002C100000}"/>
    <cellStyle name="H_1998_col_head_8_Manuell input_EPM OTHERGROUP" xfId="4147" xr:uid="{00000000-0005-0000-0000-00002D100000}"/>
    <cellStyle name="H_1998_col_head_8_Manuell input_FVA" xfId="4148" xr:uid="{00000000-0005-0000-0000-00002E100000}"/>
    <cellStyle name="H_1998_col_head_8_Manuell input_Månedsanalyse" xfId="4149" xr:uid="{00000000-0005-0000-0000-00002F100000}"/>
    <cellStyle name="H_1998_col_head_8_Månedsanalyse" xfId="4150" xr:uid="{00000000-0005-0000-0000-000030100000}"/>
    <cellStyle name="H_1998_col_head_BM FRIPOLISER PLIS" xfId="4151" xr:uid="{00000000-0005-0000-0000-000031100000}"/>
    <cellStyle name="H_1998_col_head_BM FRIPOLISER PLIS_CVA" xfId="4152" xr:uid="{00000000-0005-0000-0000-000032100000}"/>
    <cellStyle name="H_1998_col_head_BM FRIPOLISER PLIS_EPM OTHERGROUP" xfId="4153" xr:uid="{00000000-0005-0000-0000-000033100000}"/>
    <cellStyle name="H_1998_col_head_BM FRIPOLISER PLIS_FVA" xfId="4154" xr:uid="{00000000-0005-0000-0000-000034100000}"/>
    <cellStyle name="H_1998_col_head_BM FRIPOLISER PLIS_Manuell input" xfId="4155" xr:uid="{00000000-0005-0000-0000-000035100000}"/>
    <cellStyle name="H_1998_col_head_BM FRIPOLISER PLIS_Manuell input_CVA" xfId="4156" xr:uid="{00000000-0005-0000-0000-000036100000}"/>
    <cellStyle name="H_1998_col_head_BM FRIPOLISER PLIS_Manuell input_EPM OTHERGROUP" xfId="4157" xr:uid="{00000000-0005-0000-0000-000037100000}"/>
    <cellStyle name="H_1998_col_head_BM FRIPOLISER PLIS_Manuell input_FVA" xfId="4158" xr:uid="{00000000-0005-0000-0000-000038100000}"/>
    <cellStyle name="H_1998_col_head_BM FRIPOLISER PLIS_Manuell input_Månedsanalyse" xfId="4159" xr:uid="{00000000-0005-0000-0000-000039100000}"/>
    <cellStyle name="H_1998_col_head_BM FRIPOLISER PLIS_Månedsanalyse" xfId="4160" xr:uid="{00000000-0005-0000-0000-00003A100000}"/>
    <cellStyle name="H_1998_col_head_BM RP VIPS UTEN OPPSPARING" xfId="4161" xr:uid="{00000000-0005-0000-0000-00003B100000}"/>
    <cellStyle name="H_1998_col_head_BM RP VIPS UTEN OPPSPARING_CVA" xfId="4162" xr:uid="{00000000-0005-0000-0000-00003C100000}"/>
    <cellStyle name="H_1998_col_head_BM RP VIPS UTEN OPPSPARING_EPM OTHERGROUP" xfId="4163" xr:uid="{00000000-0005-0000-0000-00003D100000}"/>
    <cellStyle name="H_1998_col_head_BM RP VIPS UTEN OPPSPARING_FVA" xfId="4164" xr:uid="{00000000-0005-0000-0000-00003E100000}"/>
    <cellStyle name="H_1998_col_head_BM RP VIPS UTEN OPPSPARING_Manuell input" xfId="4165" xr:uid="{00000000-0005-0000-0000-00003F100000}"/>
    <cellStyle name="H_1998_col_head_BM RP VIPS UTEN OPPSPARING_Manuell input_CVA" xfId="4166" xr:uid="{00000000-0005-0000-0000-000040100000}"/>
    <cellStyle name="H_1998_col_head_BM RP VIPS UTEN OPPSPARING_Manuell input_EPM OTHERGROUP" xfId="4167" xr:uid="{00000000-0005-0000-0000-000041100000}"/>
    <cellStyle name="H_1998_col_head_BM RP VIPS UTEN OPPSPARING_Manuell input_FVA" xfId="4168" xr:uid="{00000000-0005-0000-0000-000042100000}"/>
    <cellStyle name="H_1998_col_head_BM RP VIPS UTEN OPPSPARING_Manuell input_Månedsanalyse" xfId="4169" xr:uid="{00000000-0005-0000-0000-000043100000}"/>
    <cellStyle name="H_1998_col_head_BM RP VIPS UTEN OPPSPARING_Månedsanalyse" xfId="4170" xr:uid="{00000000-0005-0000-0000-000044100000}"/>
    <cellStyle name="H_1998_col_head_BM YP+RP GIWS MED OPPSPARING" xfId="4171" xr:uid="{00000000-0005-0000-0000-000045100000}"/>
    <cellStyle name="H_1998_col_head_BM YP+RP GIWS MED OPPSPARING_CVA" xfId="4172" xr:uid="{00000000-0005-0000-0000-000046100000}"/>
    <cellStyle name="H_1998_col_head_BM YP+RP GIWS MED OPPSPARING_EPM OTHERGROUP" xfId="4173" xr:uid="{00000000-0005-0000-0000-000047100000}"/>
    <cellStyle name="H_1998_col_head_BM YP+RP GIWS MED OPPSPARING_FVA" xfId="4174" xr:uid="{00000000-0005-0000-0000-000048100000}"/>
    <cellStyle name="H_1998_col_head_BM YP+RP GIWS MED OPPSPARING_Manuell input" xfId="4175" xr:uid="{00000000-0005-0000-0000-000049100000}"/>
    <cellStyle name="H_1998_col_head_BM YP+RP GIWS MED OPPSPARING_Manuell input_CVA" xfId="4176" xr:uid="{00000000-0005-0000-0000-00004A100000}"/>
    <cellStyle name="H_1998_col_head_BM YP+RP GIWS MED OPPSPARING_Manuell input_EPM OTHERGROUP" xfId="4177" xr:uid="{00000000-0005-0000-0000-00004B100000}"/>
    <cellStyle name="H_1998_col_head_BM YP+RP GIWS MED OPPSPARING_Manuell input_FVA" xfId="4178" xr:uid="{00000000-0005-0000-0000-00004C100000}"/>
    <cellStyle name="H_1998_col_head_BM YP+RP GIWS MED OPPSPARING_Manuell input_Månedsanalyse" xfId="4179" xr:uid="{00000000-0005-0000-0000-00004D100000}"/>
    <cellStyle name="H_1998_col_head_BM YP+RP GIWS MED OPPSPARING_Månedsanalyse" xfId="4180" xr:uid="{00000000-0005-0000-0000-00004E100000}"/>
    <cellStyle name="H_1998_col_head_CVA" xfId="4181" xr:uid="{00000000-0005-0000-0000-00004F100000}"/>
    <cellStyle name="H_1998_col_head_EPM OTHERGROUP" xfId="4182" xr:uid="{00000000-0005-0000-0000-000050100000}"/>
    <cellStyle name="H_1998_col_head_FVA" xfId="4183" xr:uid="{00000000-0005-0000-0000-000051100000}"/>
    <cellStyle name="H_1998_col_head_Manuell input" xfId="4184" xr:uid="{00000000-0005-0000-0000-000052100000}"/>
    <cellStyle name="H_1998_col_head_Manuell input_CVA" xfId="4185" xr:uid="{00000000-0005-0000-0000-000053100000}"/>
    <cellStyle name="H_1998_col_head_Manuell input_EPM OTHERGROUP" xfId="4186" xr:uid="{00000000-0005-0000-0000-000054100000}"/>
    <cellStyle name="H_1998_col_head_Manuell input_FVA" xfId="4187" xr:uid="{00000000-0005-0000-0000-000055100000}"/>
    <cellStyle name="H_1998_col_head_Manuell input_Månedsanalyse" xfId="4188" xr:uid="{00000000-0005-0000-0000-000056100000}"/>
    <cellStyle name="H_1998_col_head_Månedsanalyse" xfId="4189" xr:uid="{00000000-0005-0000-0000-000057100000}"/>
    <cellStyle name="H_1998_col_head_OM YP GIWS" xfId="4190" xr:uid="{00000000-0005-0000-0000-000058100000}"/>
    <cellStyle name="H_1998_col_head_OM YP GIWS_CVA" xfId="4191" xr:uid="{00000000-0005-0000-0000-000059100000}"/>
    <cellStyle name="H_1998_col_head_OM YP GIWS_EPM OTHERGROUP" xfId="4192" xr:uid="{00000000-0005-0000-0000-00005A100000}"/>
    <cellStyle name="H_1998_col_head_OM YP GIWS_FVA" xfId="4193" xr:uid="{00000000-0005-0000-0000-00005B100000}"/>
    <cellStyle name="H_1998_col_head_OM YP GIWS_Manuell input" xfId="4194" xr:uid="{00000000-0005-0000-0000-00005C100000}"/>
    <cellStyle name="H_1998_col_head_OM YP GIWS_Manuell input_CVA" xfId="4195" xr:uid="{00000000-0005-0000-0000-00005D100000}"/>
    <cellStyle name="H_1998_col_head_OM YP GIWS_Manuell input_EPM OTHERGROUP" xfId="4196" xr:uid="{00000000-0005-0000-0000-00005E100000}"/>
    <cellStyle name="H_1998_col_head_OM YP GIWS_Manuell input_FVA" xfId="4197" xr:uid="{00000000-0005-0000-0000-00005F100000}"/>
    <cellStyle name="H_1998_col_head_OM YP GIWS_Manuell input_Månedsanalyse" xfId="4198" xr:uid="{00000000-0005-0000-0000-000060100000}"/>
    <cellStyle name="H_1998_col_head_OM YP GIWS_Månedsanalyse" xfId="4199" xr:uid="{00000000-0005-0000-0000-000061100000}"/>
    <cellStyle name="H_1998_col_head_Q Sum_Res N" xfId="4200" xr:uid="{00000000-0005-0000-0000-000062100000}"/>
    <cellStyle name="H_1998_col_head_Q Sum_Res N_CVA" xfId="4201" xr:uid="{00000000-0005-0000-0000-000063100000}"/>
    <cellStyle name="H_1998_col_head_Q Sum_Res N_EPM OTHERGROUP" xfId="4202" xr:uid="{00000000-0005-0000-0000-000064100000}"/>
    <cellStyle name="H_1998_col_head_Q Sum_Res N_FVA" xfId="4203" xr:uid="{00000000-0005-0000-0000-000065100000}"/>
    <cellStyle name="H_1998_col_head_Q Sum_Res N_Manuell input" xfId="4204" xr:uid="{00000000-0005-0000-0000-000066100000}"/>
    <cellStyle name="H_1998_col_head_Q Sum_Res N_Manuell input_CVA" xfId="4205" xr:uid="{00000000-0005-0000-0000-000067100000}"/>
    <cellStyle name="H_1998_col_head_Q Sum_Res N_Manuell input_EPM OTHERGROUP" xfId="4206" xr:uid="{00000000-0005-0000-0000-000068100000}"/>
    <cellStyle name="H_1998_col_head_Q Sum_Res N_Manuell input_FVA" xfId="4207" xr:uid="{00000000-0005-0000-0000-000069100000}"/>
    <cellStyle name="H_1998_col_head_Q Sum_Res N_Manuell input_Månedsanalyse" xfId="4208" xr:uid="{00000000-0005-0000-0000-00006A100000}"/>
    <cellStyle name="H_1998_col_head_Q Sum_Res N_Månedsanalyse" xfId="4209" xr:uid="{00000000-0005-0000-0000-00006B100000}"/>
    <cellStyle name="H_1998_col_head_Side 9" xfId="4210" xr:uid="{00000000-0005-0000-0000-00006C100000}"/>
    <cellStyle name="H_1998_col_head_Side 9_CVA" xfId="4211" xr:uid="{00000000-0005-0000-0000-00006D100000}"/>
    <cellStyle name="H_1998_col_head_Side 9_EPM OTHERGROUP" xfId="4212" xr:uid="{00000000-0005-0000-0000-00006E100000}"/>
    <cellStyle name="H_1998_col_head_Side 9_FVA" xfId="4213" xr:uid="{00000000-0005-0000-0000-00006F100000}"/>
    <cellStyle name="H_1998_col_head_Side 9_Manuell input" xfId="4214" xr:uid="{00000000-0005-0000-0000-000070100000}"/>
    <cellStyle name="H_1998_col_head_Side 9_Manuell input_CVA" xfId="4215" xr:uid="{00000000-0005-0000-0000-000071100000}"/>
    <cellStyle name="H_1998_col_head_Side 9_Manuell input_EPM OTHERGROUP" xfId="4216" xr:uid="{00000000-0005-0000-0000-000072100000}"/>
    <cellStyle name="H_1998_col_head_Side 9_Manuell input_FVA" xfId="4217" xr:uid="{00000000-0005-0000-0000-000073100000}"/>
    <cellStyle name="H_1998_col_head_Side 9_Manuell input_Månedsanalyse" xfId="4218" xr:uid="{00000000-0005-0000-0000-000074100000}"/>
    <cellStyle name="H_1998_col_head_Side 9_Månedsanalyse" xfId="4219" xr:uid="{00000000-0005-0000-0000-000075100000}"/>
    <cellStyle name="H_1998_col_head_YTD" xfId="4220" xr:uid="{00000000-0005-0000-0000-000076100000}"/>
    <cellStyle name="H_1998_col_head_YTD_CVA" xfId="4221" xr:uid="{00000000-0005-0000-0000-000077100000}"/>
    <cellStyle name="H_1998_col_head_YTD_EPM OTHERGROUP" xfId="4222" xr:uid="{00000000-0005-0000-0000-000078100000}"/>
    <cellStyle name="H_1998_col_head_YTD_FVA" xfId="4223" xr:uid="{00000000-0005-0000-0000-000079100000}"/>
    <cellStyle name="H_1998_col_head_YTD_Manuell input" xfId="4224" xr:uid="{00000000-0005-0000-0000-00007A100000}"/>
    <cellStyle name="H_1998_col_head_YTD_Manuell input_CVA" xfId="4225" xr:uid="{00000000-0005-0000-0000-00007B100000}"/>
    <cellStyle name="H_1998_col_head_YTD_Manuell input_EPM OTHERGROUP" xfId="4226" xr:uid="{00000000-0005-0000-0000-00007C100000}"/>
    <cellStyle name="H_1998_col_head_YTD_Manuell input_FVA" xfId="4227" xr:uid="{00000000-0005-0000-0000-00007D100000}"/>
    <cellStyle name="H_1998_col_head_YTD_Manuell input_Månedsanalyse" xfId="4228" xr:uid="{00000000-0005-0000-0000-00007E100000}"/>
    <cellStyle name="H_1998_col_head_YTD_Månedsanalyse" xfId="4229" xr:uid="{00000000-0005-0000-0000-00007F100000}"/>
    <cellStyle name="H_1999_col_head" xfId="4230" xr:uid="{00000000-0005-0000-0000-000080100000}"/>
    <cellStyle name="H_1999_col_head_CVA" xfId="4231" xr:uid="{00000000-0005-0000-0000-000081100000}"/>
    <cellStyle name="H_1999_col_head_EPM OTHERGROUP" xfId="4232" xr:uid="{00000000-0005-0000-0000-000082100000}"/>
    <cellStyle name="H_1999_col_head_FVA" xfId="4233" xr:uid="{00000000-0005-0000-0000-000083100000}"/>
    <cellStyle name="H_1999_col_head_Manuell input" xfId="4234" xr:uid="{00000000-0005-0000-0000-000084100000}"/>
    <cellStyle name="H_1999_col_head_Manuell input_CVA" xfId="4235" xr:uid="{00000000-0005-0000-0000-000085100000}"/>
    <cellStyle name="H_1999_col_head_Manuell input_EPM OTHERGROUP" xfId="4236" xr:uid="{00000000-0005-0000-0000-000086100000}"/>
    <cellStyle name="H_1999_col_head_Manuell input_FVA" xfId="4237" xr:uid="{00000000-0005-0000-0000-000087100000}"/>
    <cellStyle name="H_1999_col_head_Manuell input_Månedsanalyse" xfId="4238" xr:uid="{00000000-0005-0000-0000-000088100000}"/>
    <cellStyle name="H_1999_col_head_Månedsanalyse" xfId="4239" xr:uid="{00000000-0005-0000-0000-000089100000}"/>
    <cellStyle name="H1_1998 figures" xfId="4240" xr:uid="{00000000-0005-0000-0000-00008A100000}"/>
    <cellStyle name="hard no" xfId="4241" xr:uid="{00000000-0005-0000-0000-00008B100000}"/>
    <cellStyle name="hard no 2" xfId="4242" xr:uid="{00000000-0005-0000-0000-00008C100000}"/>
    <cellStyle name="hard no_CVA" xfId="4243" xr:uid="{00000000-0005-0000-0000-00008D100000}"/>
    <cellStyle name="Hard Percent" xfId="4244" xr:uid="{00000000-0005-0000-0000-00008E100000}"/>
    <cellStyle name="hardno" xfId="4245" xr:uid="{00000000-0005-0000-0000-00008F100000}"/>
    <cellStyle name="Header" xfId="4246" xr:uid="{00000000-0005-0000-0000-000090100000}"/>
    <cellStyle name="Header Draft Stamp" xfId="4247" xr:uid="{00000000-0005-0000-0000-000091100000}"/>
    <cellStyle name="Header_Balance Sheet" xfId="4248" xr:uid="{00000000-0005-0000-0000-000092100000}"/>
    <cellStyle name="Header1" xfId="4249" xr:uid="{00000000-0005-0000-0000-000093100000}"/>
    <cellStyle name="Header2" xfId="4250" xr:uid="{00000000-0005-0000-0000-000094100000}"/>
    <cellStyle name="Header2 2" xfId="4251" xr:uid="{00000000-0005-0000-0000-000095100000}"/>
    <cellStyle name="Header2_7. Other MTM adjustments" xfId="4252" xr:uid="{00000000-0005-0000-0000-000096100000}"/>
    <cellStyle name="heading" xfId="4253" xr:uid="{00000000-0005-0000-0000-000097100000}"/>
    <cellStyle name="Heading 1 2" xfId="4254" xr:uid="{00000000-0005-0000-0000-000098100000}"/>
    <cellStyle name="Heading 1 Above" xfId="4255" xr:uid="{00000000-0005-0000-0000-000099100000}"/>
    <cellStyle name="Heading 1+" xfId="4256" xr:uid="{00000000-0005-0000-0000-00009A100000}"/>
    <cellStyle name="Heading 1+ 2" xfId="4257" xr:uid="{00000000-0005-0000-0000-00009B100000}"/>
    <cellStyle name="Heading 1+_7. Other MTM adjustments" xfId="4258" xr:uid="{00000000-0005-0000-0000-00009C100000}"/>
    <cellStyle name="Heading 2 2" xfId="4259" xr:uid="{00000000-0005-0000-0000-00009D100000}"/>
    <cellStyle name="Heading 2 Below" xfId="4260" xr:uid="{00000000-0005-0000-0000-00009E100000}"/>
    <cellStyle name="Heading 2+" xfId="4261" xr:uid="{00000000-0005-0000-0000-00009F100000}"/>
    <cellStyle name="Heading 2+ 2" xfId="4262" xr:uid="{00000000-0005-0000-0000-0000A0100000}"/>
    <cellStyle name="Heading 2+_7. Other MTM adjustments" xfId="4263" xr:uid="{00000000-0005-0000-0000-0000A1100000}"/>
    <cellStyle name="Heading 3 2" xfId="4264" xr:uid="{00000000-0005-0000-0000-0000A2100000}"/>
    <cellStyle name="Heading 3+" xfId="4265" xr:uid="{00000000-0005-0000-0000-0000A3100000}"/>
    <cellStyle name="Heading 4 2" xfId="4266" xr:uid="{00000000-0005-0000-0000-0000A4100000}"/>
    <cellStyle name="Heading1" xfId="4267" xr:uid="{00000000-0005-0000-0000-0000A5100000}"/>
    <cellStyle name="Hidden cells" xfId="4268" xr:uid="{00000000-0005-0000-0000-0000A6100000}"/>
    <cellStyle name="Hidden cells (internal version)" xfId="4269" xr:uid="{00000000-0005-0000-0000-0000A7100000}"/>
    <cellStyle name="Hidden cells_7. Other MTM adjustments" xfId="4270" xr:uid="{00000000-0005-0000-0000-0000A8100000}"/>
    <cellStyle name="Huvud indata" xfId="4271" xr:uid="{00000000-0005-0000-0000-0000A9100000}"/>
    <cellStyle name="Hyperkobling 2" xfId="4272" xr:uid="{00000000-0005-0000-0000-0000AA100000}"/>
    <cellStyle name="Hyperkobling 2 2" xfId="4273" xr:uid="{00000000-0005-0000-0000-0000AB100000}"/>
    <cellStyle name="Hyperkobling 2_7. Other MTM adjustments" xfId="4274" xr:uid="{00000000-0005-0000-0000-0000AC100000}"/>
    <cellStyle name="Hyperkobling 3" xfId="4275" xr:uid="{00000000-0005-0000-0000-0000AD100000}"/>
    <cellStyle name="Hyperkobling 3 2" xfId="4276" xr:uid="{00000000-0005-0000-0000-0000AE100000}"/>
    <cellStyle name="Hyperkobling 3 5" xfId="4277" xr:uid="{00000000-0005-0000-0000-0000AF100000}"/>
    <cellStyle name="Hyperkobling 3_7. Other MTM adjustments" xfId="4278" xr:uid="{00000000-0005-0000-0000-0000B0100000}"/>
    <cellStyle name="Hyperlink 2" xfId="4279" xr:uid="{00000000-0005-0000-0000-0000B1100000}"/>
    <cellStyle name="Hyperlink 2 2" xfId="4280" xr:uid="{00000000-0005-0000-0000-0000B2100000}"/>
    <cellStyle name="Hyperlink 2 3" xfId="4281" xr:uid="{00000000-0005-0000-0000-0000B3100000}"/>
    <cellStyle name="Hyperlink 2_7. Other MTM adjustments" xfId="4282" xr:uid="{00000000-0005-0000-0000-0000B4100000}"/>
    <cellStyle name="Hyperlink 3" xfId="4283" xr:uid="{00000000-0005-0000-0000-0000B5100000}"/>
    <cellStyle name="Hyperlink 3 2" xfId="4284" xr:uid="{00000000-0005-0000-0000-0000B6100000}"/>
    <cellStyle name="Hyperlink 3_7. Other MTM adjustments" xfId="4285" xr:uid="{00000000-0005-0000-0000-0000B7100000}"/>
    <cellStyle name="Hyperlink 4" xfId="4286" xr:uid="{00000000-0005-0000-0000-0000B8100000}"/>
    <cellStyle name="Hyperlink 5" xfId="4287" xr:uid="{00000000-0005-0000-0000-0000B9100000}"/>
    <cellStyle name="Hyperlink 5 2" xfId="4288" xr:uid="{00000000-0005-0000-0000-0000BA100000}"/>
    <cellStyle name="Hyperlink 5_7. Other MTM adjustments" xfId="4289" xr:uid="{00000000-0005-0000-0000-0000BB100000}"/>
    <cellStyle name="Í¨Ø› [0.00]_PERSONAL" xfId="4290" xr:uid="{00000000-0005-0000-0000-0000BC100000}"/>
    <cellStyle name="Í¨Ø›_PERSONAL" xfId="4291" xr:uid="{00000000-0005-0000-0000-0000BD100000}"/>
    <cellStyle name="Indata 14" xfId="4292" xr:uid="{00000000-0005-0000-0000-0000BE100000}"/>
    <cellStyle name="Indata text 11" xfId="4293" xr:uid="{00000000-0005-0000-0000-0000BF100000}"/>
    <cellStyle name="Indata text 12" xfId="4294" xr:uid="{00000000-0005-0000-0000-0000C0100000}"/>
    <cellStyle name="Inndata" xfId="4295" xr:uid="{00000000-0005-0000-0000-0000C1100000}"/>
    <cellStyle name="Inndata 2" xfId="4296" xr:uid="{00000000-0005-0000-0000-0000C2100000}"/>
    <cellStyle name="Inndata 3" xfId="4297" xr:uid="{00000000-0005-0000-0000-0000C3100000}"/>
    <cellStyle name="Inndata 3 2" xfId="4298" xr:uid="{00000000-0005-0000-0000-0000C4100000}"/>
    <cellStyle name="Inndata 3_7. Other MTM adjustments" xfId="4299" xr:uid="{00000000-0005-0000-0000-0000C5100000}"/>
    <cellStyle name="Inndata_7. Other MTM adjustments" xfId="4300" xr:uid="{00000000-0005-0000-0000-0000C6100000}"/>
    <cellStyle name="Input 2" xfId="4301" xr:uid="{00000000-0005-0000-0000-0000C7100000}"/>
    <cellStyle name="Input Cells" xfId="4302" xr:uid="{00000000-0005-0000-0000-0000C8100000}"/>
    <cellStyle name="Input Cells 2" xfId="4303" xr:uid="{00000000-0005-0000-0000-0000C9100000}"/>
    <cellStyle name="Input Cells 2 2" xfId="4304" xr:uid="{00000000-0005-0000-0000-0000CA100000}"/>
    <cellStyle name="Input Cells 2 3" xfId="4305" xr:uid="{00000000-0005-0000-0000-0000CB100000}"/>
    <cellStyle name="Input Cells 2_7. Other MTM adjustments" xfId="4306" xr:uid="{00000000-0005-0000-0000-0000CC100000}"/>
    <cellStyle name="Input Cells 3" xfId="4307" xr:uid="{00000000-0005-0000-0000-0000CD100000}"/>
    <cellStyle name="Input Cells 3 2" xfId="4308" xr:uid="{00000000-0005-0000-0000-0000CE100000}"/>
    <cellStyle name="Input Cells 3_7. Other MTM adjustments" xfId="4309" xr:uid="{00000000-0005-0000-0000-0000CF100000}"/>
    <cellStyle name="Input Cells_7. Other MTM adjustments" xfId="4310" xr:uid="{00000000-0005-0000-0000-0000D0100000}"/>
    <cellStyle name="Input Currency" xfId="4311" xr:uid="{00000000-0005-0000-0000-0000D1100000}"/>
    <cellStyle name="Input Currency 2" xfId="4312" xr:uid="{00000000-0005-0000-0000-0000D2100000}"/>
    <cellStyle name="Input Currency_7. Other MTM adjustments" xfId="4313" xr:uid="{00000000-0005-0000-0000-0000D3100000}"/>
    <cellStyle name="Input Multiple" xfId="4314" xr:uid="{00000000-0005-0000-0000-0000D4100000}"/>
    <cellStyle name="Input Percent" xfId="4315" xr:uid="{00000000-0005-0000-0000-0000D5100000}"/>
    <cellStyle name="InputKeepColour" xfId="4316" xr:uid="{00000000-0005-0000-0000-0000D6100000}"/>
    <cellStyle name="InputKeepColour 2" xfId="4317" xr:uid="{00000000-0005-0000-0000-0000D7100000}"/>
    <cellStyle name="InputKeepColour_7. Other MTM adjustments" xfId="4318" xr:uid="{00000000-0005-0000-0000-0000D8100000}"/>
    <cellStyle name="InputVariColour" xfId="4319" xr:uid="{00000000-0005-0000-0000-0000D9100000}"/>
    <cellStyle name="InputVariColour 2" xfId="4320" xr:uid="{00000000-0005-0000-0000-0000DA100000}"/>
    <cellStyle name="InputVariColour_7. Other MTM adjustments" xfId="4321" xr:uid="{00000000-0005-0000-0000-0000DB100000}"/>
    <cellStyle name="IntFormat" xfId="4322" xr:uid="{00000000-0005-0000-0000-0000DC100000}"/>
    <cellStyle name="Įspėjimo tekstas" xfId="4323" xr:uid="{00000000-0005-0000-0000-0000DD100000}"/>
    <cellStyle name="Išvestis" xfId="4324" xr:uid="{00000000-0005-0000-0000-0000DE100000}"/>
    <cellStyle name="Įvestis" xfId="4325" xr:uid="{00000000-0005-0000-0000-0000DF100000}"/>
    <cellStyle name="Koblet celle" xfId="4326" xr:uid="{00000000-0005-0000-0000-0000E0100000}"/>
    <cellStyle name="Koblet celle 2" xfId="4327" xr:uid="{00000000-0005-0000-0000-0000E1100000}"/>
    <cellStyle name="Koblet celle 3" xfId="4328" xr:uid="{00000000-0005-0000-0000-0000E2100000}"/>
    <cellStyle name="Koblet celle_7. Other MTM adjustments" xfId="4329" xr:uid="{00000000-0005-0000-0000-0000E3100000}"/>
    <cellStyle name="Kolonne" xfId="4330" xr:uid="{00000000-0005-0000-0000-0000E4100000}"/>
    <cellStyle name="KolonneOverskrift" xfId="4331" xr:uid="{00000000-0005-0000-0000-0000E5100000}"/>
    <cellStyle name="Kolrubr" xfId="4332" xr:uid="{00000000-0005-0000-0000-0000E6100000}"/>
    <cellStyle name="Kolrubr låst" xfId="4333" xr:uid="{00000000-0005-0000-0000-0000E7100000}"/>
    <cellStyle name="Kolrubr_7. Other MTM adjustments" xfId="4334" xr:uid="{00000000-0005-0000-0000-0000E8100000}"/>
    <cellStyle name="Kolumnrubrik" xfId="4335" xr:uid="{00000000-0005-0000-0000-0000E9100000}"/>
    <cellStyle name="Komma" xfId="1" builtinId="3"/>
    <cellStyle name="Komma [0]_Blad1" xfId="4336" xr:uid="{00000000-0005-0000-0000-0000EA100000}"/>
    <cellStyle name="Komma 10" xfId="4337" xr:uid="{00000000-0005-0000-0000-0000EB100000}"/>
    <cellStyle name="Komma 11" xfId="4338" xr:uid="{00000000-0005-0000-0000-0000EC100000}"/>
    <cellStyle name="Komma 12" xfId="4339" xr:uid="{00000000-0005-0000-0000-0000ED100000}"/>
    <cellStyle name="Komma 13" xfId="4340" xr:uid="{00000000-0005-0000-0000-0000EE100000}"/>
    <cellStyle name="Komma 14" xfId="4341" xr:uid="{00000000-0005-0000-0000-0000EF100000}"/>
    <cellStyle name="Komma 15" xfId="4342" xr:uid="{00000000-0005-0000-0000-0000F0100000}"/>
    <cellStyle name="Komma 16" xfId="4343" xr:uid="{00000000-0005-0000-0000-0000F1100000}"/>
    <cellStyle name="Komma 17" xfId="4344" xr:uid="{00000000-0005-0000-0000-0000F2100000}"/>
    <cellStyle name="Komma 18" xfId="4345" xr:uid="{00000000-0005-0000-0000-0000F3100000}"/>
    <cellStyle name="Komma 19" xfId="4346" xr:uid="{00000000-0005-0000-0000-0000F4100000}"/>
    <cellStyle name="Komma 2" xfId="10" xr:uid="{00000000-0005-0000-0000-0000F5100000}"/>
    <cellStyle name="Komma 2 10" xfId="4347" xr:uid="{00000000-0005-0000-0000-0000F6100000}"/>
    <cellStyle name="Komma 2 10 2" xfId="4348" xr:uid="{00000000-0005-0000-0000-0000F7100000}"/>
    <cellStyle name="Komma 2 10 2 2" xfId="4349" xr:uid="{00000000-0005-0000-0000-0000F8100000}"/>
    <cellStyle name="Komma 2 10 2_7. Other MTM adjustments" xfId="4350" xr:uid="{00000000-0005-0000-0000-0000F9100000}"/>
    <cellStyle name="Komma 2 10 3" xfId="4351" xr:uid="{00000000-0005-0000-0000-0000FA100000}"/>
    <cellStyle name="Komma 2 10 3 2" xfId="4352" xr:uid="{00000000-0005-0000-0000-0000FB100000}"/>
    <cellStyle name="Komma 2 10 3_7. Other MTM adjustments" xfId="4353" xr:uid="{00000000-0005-0000-0000-0000FC100000}"/>
    <cellStyle name="Komma 2 10 4" xfId="4354" xr:uid="{00000000-0005-0000-0000-0000FD100000}"/>
    <cellStyle name="Komma 2 10_7. Other MTM adjustments" xfId="4355" xr:uid="{00000000-0005-0000-0000-0000FE100000}"/>
    <cellStyle name="Komma 2 2" xfId="4356" xr:uid="{00000000-0005-0000-0000-0000FF100000}"/>
    <cellStyle name="Komma 2 2 2" xfId="4357" xr:uid="{00000000-0005-0000-0000-000000110000}"/>
    <cellStyle name="Komma 2 2 2 2" xfId="4358" xr:uid="{00000000-0005-0000-0000-000001110000}"/>
    <cellStyle name="Komma 2 2 2 2 2" xfId="4359" xr:uid="{00000000-0005-0000-0000-000002110000}"/>
    <cellStyle name="Komma 2 2 2 2 2 2" xfId="4360" xr:uid="{00000000-0005-0000-0000-000003110000}"/>
    <cellStyle name="Komma 2 2 2 2 2 2 2" xfId="4361" xr:uid="{00000000-0005-0000-0000-000004110000}"/>
    <cellStyle name="Komma 2 2 2 2 2 2_7. Other MTM adjustments" xfId="4362" xr:uid="{00000000-0005-0000-0000-000005110000}"/>
    <cellStyle name="Komma 2 2 2 2 2 3" xfId="4363" xr:uid="{00000000-0005-0000-0000-000006110000}"/>
    <cellStyle name="Komma 2 2 2 2 2 3 2" xfId="4364" xr:uid="{00000000-0005-0000-0000-000007110000}"/>
    <cellStyle name="Komma 2 2 2 2 2 3_7. Other MTM adjustments" xfId="4365" xr:uid="{00000000-0005-0000-0000-000008110000}"/>
    <cellStyle name="Komma 2 2 2 2 2 4" xfId="4366" xr:uid="{00000000-0005-0000-0000-000009110000}"/>
    <cellStyle name="Komma 2 2 2 2 2 4 2" xfId="4367" xr:uid="{00000000-0005-0000-0000-00000A110000}"/>
    <cellStyle name="Komma 2 2 2 2 2 4_7. Other MTM adjustments" xfId="4368" xr:uid="{00000000-0005-0000-0000-00000B110000}"/>
    <cellStyle name="Komma 2 2 2 2 2 5" xfId="4369" xr:uid="{00000000-0005-0000-0000-00000C110000}"/>
    <cellStyle name="Komma 2 2 2 2 2_7. Other MTM adjustments" xfId="4370" xr:uid="{00000000-0005-0000-0000-00000D110000}"/>
    <cellStyle name="Komma 2 2 2 2 3" xfId="4371" xr:uid="{00000000-0005-0000-0000-00000E110000}"/>
    <cellStyle name="Komma 2 2 2 2 3 2" xfId="4372" xr:uid="{00000000-0005-0000-0000-00000F110000}"/>
    <cellStyle name="Komma 2 2 2 2 3_7. Other MTM adjustments" xfId="4373" xr:uid="{00000000-0005-0000-0000-000010110000}"/>
    <cellStyle name="Komma 2 2 2 2 4" xfId="4374" xr:uid="{00000000-0005-0000-0000-000011110000}"/>
    <cellStyle name="Komma 2 2 2 2 4 2" xfId="4375" xr:uid="{00000000-0005-0000-0000-000012110000}"/>
    <cellStyle name="Komma 2 2 2 2 4_7. Other MTM adjustments" xfId="4376" xr:uid="{00000000-0005-0000-0000-000013110000}"/>
    <cellStyle name="Komma 2 2 2 2 5" xfId="4377" xr:uid="{00000000-0005-0000-0000-000014110000}"/>
    <cellStyle name="Komma 2 2 2 2 5 2" xfId="4378" xr:uid="{00000000-0005-0000-0000-000015110000}"/>
    <cellStyle name="Komma 2 2 2 2 5_7. Other MTM adjustments" xfId="4379" xr:uid="{00000000-0005-0000-0000-000016110000}"/>
    <cellStyle name="Komma 2 2 2 2 6" xfId="4380" xr:uid="{00000000-0005-0000-0000-000017110000}"/>
    <cellStyle name="Komma 2 2 2 2 6 2" xfId="4381" xr:uid="{00000000-0005-0000-0000-000018110000}"/>
    <cellStyle name="Komma 2 2 2 2 6_7. Other MTM adjustments" xfId="4382" xr:uid="{00000000-0005-0000-0000-000019110000}"/>
    <cellStyle name="Komma 2 2 2 2 7" xfId="4383" xr:uid="{00000000-0005-0000-0000-00001A110000}"/>
    <cellStyle name="Komma 2 2 2 2_7. Other MTM adjustments" xfId="4384" xr:uid="{00000000-0005-0000-0000-00001B110000}"/>
    <cellStyle name="Komma 2 2 2 3" xfId="4385" xr:uid="{00000000-0005-0000-0000-00001C110000}"/>
    <cellStyle name="Komma 2 2 2 3 2" xfId="4386" xr:uid="{00000000-0005-0000-0000-00001D110000}"/>
    <cellStyle name="Komma 2 2 2 3 3" xfId="4387" xr:uid="{00000000-0005-0000-0000-00001E110000}"/>
    <cellStyle name="Komma 2 2 2 3_7. Other MTM adjustments" xfId="4388" xr:uid="{00000000-0005-0000-0000-00001F110000}"/>
    <cellStyle name="Komma 2 2 2 4" xfId="4389" xr:uid="{00000000-0005-0000-0000-000020110000}"/>
    <cellStyle name="Komma 2 2 2 4 2" xfId="4390" xr:uid="{00000000-0005-0000-0000-000021110000}"/>
    <cellStyle name="Komma 2 2 2 4 2 2" xfId="4391" xr:uid="{00000000-0005-0000-0000-000022110000}"/>
    <cellStyle name="Komma 2 2 2 4 2_7. Other MTM adjustments" xfId="4392" xr:uid="{00000000-0005-0000-0000-000023110000}"/>
    <cellStyle name="Komma 2 2 2 4 3" xfId="4393" xr:uid="{00000000-0005-0000-0000-000024110000}"/>
    <cellStyle name="Komma 2 2 2 4 3 2" xfId="4394" xr:uid="{00000000-0005-0000-0000-000025110000}"/>
    <cellStyle name="Komma 2 2 2 4 3_7. Other MTM adjustments" xfId="4395" xr:uid="{00000000-0005-0000-0000-000026110000}"/>
    <cellStyle name="Komma 2 2 2 4 4" xfId="4396" xr:uid="{00000000-0005-0000-0000-000027110000}"/>
    <cellStyle name="Komma 2 2 2 4 4 2" xfId="4397" xr:uid="{00000000-0005-0000-0000-000028110000}"/>
    <cellStyle name="Komma 2 2 2 4 4_7. Other MTM adjustments" xfId="4398" xr:uid="{00000000-0005-0000-0000-000029110000}"/>
    <cellStyle name="Komma 2 2 2 4 5" xfId="4399" xr:uid="{00000000-0005-0000-0000-00002A110000}"/>
    <cellStyle name="Komma 2 2 2 4_7. Other MTM adjustments" xfId="4400" xr:uid="{00000000-0005-0000-0000-00002B110000}"/>
    <cellStyle name="Komma 2 2 2 5" xfId="4401" xr:uid="{00000000-0005-0000-0000-00002C110000}"/>
    <cellStyle name="Komma 2 2 2 5 2" xfId="4402" xr:uid="{00000000-0005-0000-0000-00002D110000}"/>
    <cellStyle name="Komma 2 2 2 5_7. Other MTM adjustments" xfId="4403" xr:uid="{00000000-0005-0000-0000-00002E110000}"/>
    <cellStyle name="Komma 2 2 2 6" xfId="4404" xr:uid="{00000000-0005-0000-0000-00002F110000}"/>
    <cellStyle name="Komma 2 2 2 6 2" xfId="4405" xr:uid="{00000000-0005-0000-0000-000030110000}"/>
    <cellStyle name="Komma 2 2 2 6_7. Other MTM adjustments" xfId="4406" xr:uid="{00000000-0005-0000-0000-000031110000}"/>
    <cellStyle name="Komma 2 2 2 7" xfId="4407" xr:uid="{00000000-0005-0000-0000-000032110000}"/>
    <cellStyle name="Komma 2 2 2 7 2" xfId="4408" xr:uid="{00000000-0005-0000-0000-000033110000}"/>
    <cellStyle name="Komma 2 2 2 7_7. Other MTM adjustments" xfId="4409" xr:uid="{00000000-0005-0000-0000-000034110000}"/>
    <cellStyle name="Komma 2 2 2 8" xfId="4410" xr:uid="{00000000-0005-0000-0000-000035110000}"/>
    <cellStyle name="Komma 2 2 2_7. Other MTM adjustments" xfId="4411" xr:uid="{00000000-0005-0000-0000-000036110000}"/>
    <cellStyle name="Komma 2 2 3" xfId="4412" xr:uid="{00000000-0005-0000-0000-000037110000}"/>
    <cellStyle name="Komma 2 2_7. Other MTM adjustments" xfId="4413" xr:uid="{00000000-0005-0000-0000-000038110000}"/>
    <cellStyle name="Komma 2 3" xfId="4414" xr:uid="{00000000-0005-0000-0000-000039110000}"/>
    <cellStyle name="Komma 2 3 2" xfId="4415" xr:uid="{00000000-0005-0000-0000-00003A110000}"/>
    <cellStyle name="Komma 2 3 3" xfId="4416" xr:uid="{00000000-0005-0000-0000-00003B110000}"/>
    <cellStyle name="Komma 2 3_7. Other MTM adjustments" xfId="4417" xr:uid="{00000000-0005-0000-0000-00003C110000}"/>
    <cellStyle name="Komma 2 4" xfId="4418" xr:uid="{00000000-0005-0000-0000-00003D110000}"/>
    <cellStyle name="Komma 2 4 2" xfId="4419" xr:uid="{00000000-0005-0000-0000-00003E110000}"/>
    <cellStyle name="Komma 2 4 2 2" xfId="4420" xr:uid="{00000000-0005-0000-0000-00003F110000}"/>
    <cellStyle name="Komma 2 4 2 2 2" xfId="4421" xr:uid="{00000000-0005-0000-0000-000040110000}"/>
    <cellStyle name="Komma 2 4 2 2 2 2" xfId="4422" xr:uid="{00000000-0005-0000-0000-000041110000}"/>
    <cellStyle name="Komma 2 4 2 2 2 2 2" xfId="4423" xr:uid="{00000000-0005-0000-0000-000042110000}"/>
    <cellStyle name="Komma 2 4 2 2 2 2_7. Other MTM adjustments" xfId="4424" xr:uid="{00000000-0005-0000-0000-000043110000}"/>
    <cellStyle name="Komma 2 4 2 2 2 3" xfId="4425" xr:uid="{00000000-0005-0000-0000-000044110000}"/>
    <cellStyle name="Komma 2 4 2 2 2 3 2" xfId="4426" xr:uid="{00000000-0005-0000-0000-000045110000}"/>
    <cellStyle name="Komma 2 4 2 2 2 3_7. Other MTM adjustments" xfId="4427" xr:uid="{00000000-0005-0000-0000-000046110000}"/>
    <cellStyle name="Komma 2 4 2 2 2 4" xfId="4428" xr:uid="{00000000-0005-0000-0000-000047110000}"/>
    <cellStyle name="Komma 2 4 2 2 2 4 2" xfId="4429" xr:uid="{00000000-0005-0000-0000-000048110000}"/>
    <cellStyle name="Komma 2 4 2 2 2 4_7. Other MTM adjustments" xfId="4430" xr:uid="{00000000-0005-0000-0000-000049110000}"/>
    <cellStyle name="Komma 2 4 2 2 2 5" xfId="4431" xr:uid="{00000000-0005-0000-0000-00004A110000}"/>
    <cellStyle name="Komma 2 4 2 2 2_7. Other MTM adjustments" xfId="4432" xr:uid="{00000000-0005-0000-0000-00004B110000}"/>
    <cellStyle name="Komma 2 4 2 2 3" xfId="4433" xr:uid="{00000000-0005-0000-0000-00004C110000}"/>
    <cellStyle name="Komma 2 4 2 2 3 2" xfId="4434" xr:uid="{00000000-0005-0000-0000-00004D110000}"/>
    <cellStyle name="Komma 2 4 2 2 3_7. Other MTM adjustments" xfId="4435" xr:uid="{00000000-0005-0000-0000-00004E110000}"/>
    <cellStyle name="Komma 2 4 2 2 4" xfId="4436" xr:uid="{00000000-0005-0000-0000-00004F110000}"/>
    <cellStyle name="Komma 2 4 2 2 4 2" xfId="4437" xr:uid="{00000000-0005-0000-0000-000050110000}"/>
    <cellStyle name="Komma 2 4 2 2 4_7. Other MTM adjustments" xfId="4438" xr:uid="{00000000-0005-0000-0000-000051110000}"/>
    <cellStyle name="Komma 2 4 2 2 5" xfId="4439" xr:uid="{00000000-0005-0000-0000-000052110000}"/>
    <cellStyle name="Komma 2 4 2 2 5 2" xfId="4440" xr:uid="{00000000-0005-0000-0000-000053110000}"/>
    <cellStyle name="Komma 2 4 2 2 5_7. Other MTM adjustments" xfId="4441" xr:uid="{00000000-0005-0000-0000-000054110000}"/>
    <cellStyle name="Komma 2 4 2 2 6" xfId="4442" xr:uid="{00000000-0005-0000-0000-000055110000}"/>
    <cellStyle name="Komma 2 4 2 2_7. Other MTM adjustments" xfId="4443" xr:uid="{00000000-0005-0000-0000-000056110000}"/>
    <cellStyle name="Komma 2 4 2 3" xfId="4444" xr:uid="{00000000-0005-0000-0000-000057110000}"/>
    <cellStyle name="Komma 2 4 2 3 2" xfId="4445" xr:uid="{00000000-0005-0000-0000-000058110000}"/>
    <cellStyle name="Komma 2 4 2 3 2 2" xfId="4446" xr:uid="{00000000-0005-0000-0000-000059110000}"/>
    <cellStyle name="Komma 2 4 2 3 2_7. Other MTM adjustments" xfId="4447" xr:uid="{00000000-0005-0000-0000-00005A110000}"/>
    <cellStyle name="Komma 2 4 2 3 3" xfId="4448" xr:uid="{00000000-0005-0000-0000-00005B110000}"/>
    <cellStyle name="Komma 2 4 2 3 3 2" xfId="4449" xr:uid="{00000000-0005-0000-0000-00005C110000}"/>
    <cellStyle name="Komma 2 4 2 3 3_7. Other MTM adjustments" xfId="4450" xr:uid="{00000000-0005-0000-0000-00005D110000}"/>
    <cellStyle name="Komma 2 4 2 3 4" xfId="4451" xr:uid="{00000000-0005-0000-0000-00005E110000}"/>
    <cellStyle name="Komma 2 4 2 3 4 2" xfId="4452" xr:uid="{00000000-0005-0000-0000-00005F110000}"/>
    <cellStyle name="Komma 2 4 2 3 4_7. Other MTM adjustments" xfId="4453" xr:uid="{00000000-0005-0000-0000-000060110000}"/>
    <cellStyle name="Komma 2 4 2 3 5" xfId="4454" xr:uid="{00000000-0005-0000-0000-000061110000}"/>
    <cellStyle name="Komma 2 4 2 3_7. Other MTM adjustments" xfId="4455" xr:uid="{00000000-0005-0000-0000-000062110000}"/>
    <cellStyle name="Komma 2 4 2 4" xfId="4456" xr:uid="{00000000-0005-0000-0000-000063110000}"/>
    <cellStyle name="Komma 2 4 2 4 2" xfId="4457" xr:uid="{00000000-0005-0000-0000-000064110000}"/>
    <cellStyle name="Komma 2 4 2 4_7. Other MTM adjustments" xfId="4458" xr:uid="{00000000-0005-0000-0000-000065110000}"/>
    <cellStyle name="Komma 2 4 2 5" xfId="4459" xr:uid="{00000000-0005-0000-0000-000066110000}"/>
    <cellStyle name="Komma 2 4 2 5 2" xfId="4460" xr:uid="{00000000-0005-0000-0000-000067110000}"/>
    <cellStyle name="Komma 2 4 2 5_7. Other MTM adjustments" xfId="4461" xr:uid="{00000000-0005-0000-0000-000068110000}"/>
    <cellStyle name="Komma 2 4 2 6" xfId="4462" xr:uid="{00000000-0005-0000-0000-000069110000}"/>
    <cellStyle name="Komma 2 4 2 6 2" xfId="4463" xr:uid="{00000000-0005-0000-0000-00006A110000}"/>
    <cellStyle name="Komma 2 4 2 6_7. Other MTM adjustments" xfId="4464" xr:uid="{00000000-0005-0000-0000-00006B110000}"/>
    <cellStyle name="Komma 2 4 2 7" xfId="4465" xr:uid="{00000000-0005-0000-0000-00006C110000}"/>
    <cellStyle name="Komma 2 4 2 7 2" xfId="4466" xr:uid="{00000000-0005-0000-0000-00006D110000}"/>
    <cellStyle name="Komma 2 4 2 7_7. Other MTM adjustments" xfId="4467" xr:uid="{00000000-0005-0000-0000-00006E110000}"/>
    <cellStyle name="Komma 2 4 2 8" xfId="4468" xr:uid="{00000000-0005-0000-0000-00006F110000}"/>
    <cellStyle name="Komma 2 4 2_7. Other MTM adjustments" xfId="4469" xr:uid="{00000000-0005-0000-0000-000070110000}"/>
    <cellStyle name="Komma 2 4 3" xfId="4470" xr:uid="{00000000-0005-0000-0000-000071110000}"/>
    <cellStyle name="Komma 2 4 3 2" xfId="4471" xr:uid="{00000000-0005-0000-0000-000072110000}"/>
    <cellStyle name="Komma 2 4 3 2 2" xfId="4472" xr:uid="{00000000-0005-0000-0000-000073110000}"/>
    <cellStyle name="Komma 2 4 3 2 2 2" xfId="4473" xr:uid="{00000000-0005-0000-0000-000074110000}"/>
    <cellStyle name="Komma 2 4 3 2 2_7. Other MTM adjustments" xfId="4474" xr:uid="{00000000-0005-0000-0000-000075110000}"/>
    <cellStyle name="Komma 2 4 3 2 3" xfId="4475" xr:uid="{00000000-0005-0000-0000-000076110000}"/>
    <cellStyle name="Komma 2 4 3 2 3 2" xfId="4476" xr:uid="{00000000-0005-0000-0000-000077110000}"/>
    <cellStyle name="Komma 2 4 3 2 3_7. Other MTM adjustments" xfId="4477" xr:uid="{00000000-0005-0000-0000-000078110000}"/>
    <cellStyle name="Komma 2 4 3 2 4" xfId="4478" xr:uid="{00000000-0005-0000-0000-000079110000}"/>
    <cellStyle name="Komma 2 4 3 2 4 2" xfId="4479" xr:uid="{00000000-0005-0000-0000-00007A110000}"/>
    <cellStyle name="Komma 2 4 3 2 4_7. Other MTM adjustments" xfId="4480" xr:uid="{00000000-0005-0000-0000-00007B110000}"/>
    <cellStyle name="Komma 2 4 3 2 5" xfId="4481" xr:uid="{00000000-0005-0000-0000-00007C110000}"/>
    <cellStyle name="Komma 2 4 3 2_7. Other MTM adjustments" xfId="4482" xr:uid="{00000000-0005-0000-0000-00007D110000}"/>
    <cellStyle name="Komma 2 4 3 3" xfId="4483" xr:uid="{00000000-0005-0000-0000-00007E110000}"/>
    <cellStyle name="Komma 2 4 3 3 2" xfId="4484" xr:uid="{00000000-0005-0000-0000-00007F110000}"/>
    <cellStyle name="Komma 2 4 3 3_7. Other MTM adjustments" xfId="4485" xr:uid="{00000000-0005-0000-0000-000080110000}"/>
    <cellStyle name="Komma 2 4 3 4" xfId="4486" xr:uid="{00000000-0005-0000-0000-000081110000}"/>
    <cellStyle name="Komma 2 4 3 4 2" xfId="4487" xr:uid="{00000000-0005-0000-0000-000082110000}"/>
    <cellStyle name="Komma 2 4 3 4_7. Other MTM adjustments" xfId="4488" xr:uid="{00000000-0005-0000-0000-000083110000}"/>
    <cellStyle name="Komma 2 4 3 5" xfId="4489" xr:uid="{00000000-0005-0000-0000-000084110000}"/>
    <cellStyle name="Komma 2 4 3 5 2" xfId="4490" xr:uid="{00000000-0005-0000-0000-000085110000}"/>
    <cellStyle name="Komma 2 4 3 5_7. Other MTM adjustments" xfId="4491" xr:uid="{00000000-0005-0000-0000-000086110000}"/>
    <cellStyle name="Komma 2 4 3 6" xfId="4492" xr:uid="{00000000-0005-0000-0000-000087110000}"/>
    <cellStyle name="Komma 2 4 3_7. Other MTM adjustments" xfId="4493" xr:uid="{00000000-0005-0000-0000-000088110000}"/>
    <cellStyle name="Komma 2 4 4" xfId="4494" xr:uid="{00000000-0005-0000-0000-000089110000}"/>
    <cellStyle name="Komma 2 4 4 2" xfId="4495" xr:uid="{00000000-0005-0000-0000-00008A110000}"/>
    <cellStyle name="Komma 2 4 4 2 2" xfId="4496" xr:uid="{00000000-0005-0000-0000-00008B110000}"/>
    <cellStyle name="Komma 2 4 4 2 2 2" xfId="4497" xr:uid="{00000000-0005-0000-0000-00008C110000}"/>
    <cellStyle name="Komma 2 4 4 2 2_7. Other MTM adjustments" xfId="4498" xr:uid="{00000000-0005-0000-0000-00008D110000}"/>
    <cellStyle name="Komma 2 4 4 2 3" xfId="4499" xr:uid="{00000000-0005-0000-0000-00008E110000}"/>
    <cellStyle name="Komma 2 4 4 2 3 2" xfId="4500" xr:uid="{00000000-0005-0000-0000-00008F110000}"/>
    <cellStyle name="Komma 2 4 4 2 3_7. Other MTM adjustments" xfId="4501" xr:uid="{00000000-0005-0000-0000-000090110000}"/>
    <cellStyle name="Komma 2 4 4 2 4" xfId="4502" xr:uid="{00000000-0005-0000-0000-000091110000}"/>
    <cellStyle name="Komma 2 4 4 2_7. Other MTM adjustments" xfId="4503" xr:uid="{00000000-0005-0000-0000-000092110000}"/>
    <cellStyle name="Komma 2 4 4 3" xfId="4504" xr:uid="{00000000-0005-0000-0000-000093110000}"/>
    <cellStyle name="Komma 2 4 4 3 2" xfId="4505" xr:uid="{00000000-0005-0000-0000-000094110000}"/>
    <cellStyle name="Komma 2 4 4 3_7. Other MTM adjustments" xfId="4506" xr:uid="{00000000-0005-0000-0000-000095110000}"/>
    <cellStyle name="Komma 2 4 4 4" xfId="4507" xr:uid="{00000000-0005-0000-0000-000096110000}"/>
    <cellStyle name="Komma 2 4 4 4 2" xfId="4508" xr:uid="{00000000-0005-0000-0000-000097110000}"/>
    <cellStyle name="Komma 2 4 4 4_7. Other MTM adjustments" xfId="4509" xr:uid="{00000000-0005-0000-0000-000098110000}"/>
    <cellStyle name="Komma 2 4 4 5" xfId="4510" xr:uid="{00000000-0005-0000-0000-000099110000}"/>
    <cellStyle name="Komma 2 4 4 5 2" xfId="4511" xr:uid="{00000000-0005-0000-0000-00009A110000}"/>
    <cellStyle name="Komma 2 4 4 5_7. Other MTM adjustments" xfId="4512" xr:uid="{00000000-0005-0000-0000-00009B110000}"/>
    <cellStyle name="Komma 2 4 4 6" xfId="4513" xr:uid="{00000000-0005-0000-0000-00009C110000}"/>
    <cellStyle name="Komma 2 4 4_7. Other MTM adjustments" xfId="4514" xr:uid="{00000000-0005-0000-0000-00009D110000}"/>
    <cellStyle name="Komma 2 4 5" xfId="4515" xr:uid="{00000000-0005-0000-0000-00009E110000}"/>
    <cellStyle name="Komma 2 4 5 2" xfId="4516" xr:uid="{00000000-0005-0000-0000-00009F110000}"/>
    <cellStyle name="Komma 2 4 5 2 2" xfId="4517" xr:uid="{00000000-0005-0000-0000-0000A0110000}"/>
    <cellStyle name="Komma 2 4 5 2_7. Other MTM adjustments" xfId="4518" xr:uid="{00000000-0005-0000-0000-0000A1110000}"/>
    <cellStyle name="Komma 2 4 5 3" xfId="4519" xr:uid="{00000000-0005-0000-0000-0000A2110000}"/>
    <cellStyle name="Komma 2 4 5 3 2" xfId="4520" xr:uid="{00000000-0005-0000-0000-0000A3110000}"/>
    <cellStyle name="Komma 2 4 5 3_7. Other MTM adjustments" xfId="4521" xr:uid="{00000000-0005-0000-0000-0000A4110000}"/>
    <cellStyle name="Komma 2 4 5 4" xfId="4522" xr:uid="{00000000-0005-0000-0000-0000A5110000}"/>
    <cellStyle name="Komma 2 4 5 4 2" xfId="4523" xr:uid="{00000000-0005-0000-0000-0000A6110000}"/>
    <cellStyle name="Komma 2 4 5 4_7. Other MTM adjustments" xfId="4524" xr:uid="{00000000-0005-0000-0000-0000A7110000}"/>
    <cellStyle name="Komma 2 4 5 5" xfId="4525" xr:uid="{00000000-0005-0000-0000-0000A8110000}"/>
    <cellStyle name="Komma 2 4 5_7. Other MTM adjustments" xfId="4526" xr:uid="{00000000-0005-0000-0000-0000A9110000}"/>
    <cellStyle name="Komma 2 4 6" xfId="4527" xr:uid="{00000000-0005-0000-0000-0000AA110000}"/>
    <cellStyle name="Komma 2 4 6 2" xfId="4528" xr:uid="{00000000-0005-0000-0000-0000AB110000}"/>
    <cellStyle name="Komma 2 4 6_7. Other MTM adjustments" xfId="4529" xr:uid="{00000000-0005-0000-0000-0000AC110000}"/>
    <cellStyle name="Komma 2 4 7" xfId="4530" xr:uid="{00000000-0005-0000-0000-0000AD110000}"/>
    <cellStyle name="Komma 2 4 7 2" xfId="4531" xr:uid="{00000000-0005-0000-0000-0000AE110000}"/>
    <cellStyle name="Komma 2 4 7_7. Other MTM adjustments" xfId="4532" xr:uid="{00000000-0005-0000-0000-0000AF110000}"/>
    <cellStyle name="Komma 2 4 8" xfId="4533" xr:uid="{00000000-0005-0000-0000-0000B0110000}"/>
    <cellStyle name="Komma 2 4 8 2" xfId="4534" xr:uid="{00000000-0005-0000-0000-0000B1110000}"/>
    <cellStyle name="Komma 2 4 8_7. Other MTM adjustments" xfId="4535" xr:uid="{00000000-0005-0000-0000-0000B2110000}"/>
    <cellStyle name="Komma 2 4_7. Other MTM adjustments" xfId="4536" xr:uid="{00000000-0005-0000-0000-0000B3110000}"/>
    <cellStyle name="Komma 2 5" xfId="4537" xr:uid="{00000000-0005-0000-0000-0000B4110000}"/>
    <cellStyle name="Komma 2 5 2" xfId="4538" xr:uid="{00000000-0005-0000-0000-0000B5110000}"/>
    <cellStyle name="Komma 2 5 2 2" xfId="4539" xr:uid="{00000000-0005-0000-0000-0000B6110000}"/>
    <cellStyle name="Komma 2 5 2 2 2" xfId="4540" xr:uid="{00000000-0005-0000-0000-0000B7110000}"/>
    <cellStyle name="Komma 2 5 2 2 2 2" xfId="4541" xr:uid="{00000000-0005-0000-0000-0000B8110000}"/>
    <cellStyle name="Komma 2 5 2 2 2_7. Other MTM adjustments" xfId="4542" xr:uid="{00000000-0005-0000-0000-0000B9110000}"/>
    <cellStyle name="Komma 2 5 2 2 3" xfId="4543" xr:uid="{00000000-0005-0000-0000-0000BA110000}"/>
    <cellStyle name="Komma 2 5 2 2 3 2" xfId="4544" xr:uid="{00000000-0005-0000-0000-0000BB110000}"/>
    <cellStyle name="Komma 2 5 2 2 3_7. Other MTM adjustments" xfId="4545" xr:uid="{00000000-0005-0000-0000-0000BC110000}"/>
    <cellStyle name="Komma 2 5 2 2 4" xfId="4546" xr:uid="{00000000-0005-0000-0000-0000BD110000}"/>
    <cellStyle name="Komma 2 5 2 2 4 2" xfId="4547" xr:uid="{00000000-0005-0000-0000-0000BE110000}"/>
    <cellStyle name="Komma 2 5 2 2 4_7. Other MTM adjustments" xfId="4548" xr:uid="{00000000-0005-0000-0000-0000BF110000}"/>
    <cellStyle name="Komma 2 5 2 2 5" xfId="4549" xr:uid="{00000000-0005-0000-0000-0000C0110000}"/>
    <cellStyle name="Komma 2 5 2 2_7. Other MTM adjustments" xfId="4550" xr:uid="{00000000-0005-0000-0000-0000C1110000}"/>
    <cellStyle name="Komma 2 5 2 3" xfId="4551" xr:uid="{00000000-0005-0000-0000-0000C2110000}"/>
    <cellStyle name="Komma 2 5 2 3 2" xfId="4552" xr:uid="{00000000-0005-0000-0000-0000C3110000}"/>
    <cellStyle name="Komma 2 5 2 3_7. Other MTM adjustments" xfId="4553" xr:uid="{00000000-0005-0000-0000-0000C4110000}"/>
    <cellStyle name="Komma 2 5 2 4" xfId="4554" xr:uid="{00000000-0005-0000-0000-0000C5110000}"/>
    <cellStyle name="Komma 2 5 2 4 2" xfId="4555" xr:uid="{00000000-0005-0000-0000-0000C6110000}"/>
    <cellStyle name="Komma 2 5 2 4_7. Other MTM adjustments" xfId="4556" xr:uid="{00000000-0005-0000-0000-0000C7110000}"/>
    <cellStyle name="Komma 2 5 2 5" xfId="4557" xr:uid="{00000000-0005-0000-0000-0000C8110000}"/>
    <cellStyle name="Komma 2 5 2 5 2" xfId="4558" xr:uid="{00000000-0005-0000-0000-0000C9110000}"/>
    <cellStyle name="Komma 2 5 2 5_7. Other MTM adjustments" xfId="4559" xr:uid="{00000000-0005-0000-0000-0000CA110000}"/>
    <cellStyle name="Komma 2 5 2 6" xfId="4560" xr:uid="{00000000-0005-0000-0000-0000CB110000}"/>
    <cellStyle name="Komma 2 5 2 6 2" xfId="4561" xr:uid="{00000000-0005-0000-0000-0000CC110000}"/>
    <cellStyle name="Komma 2 5 2 6_7. Other MTM adjustments" xfId="4562" xr:uid="{00000000-0005-0000-0000-0000CD110000}"/>
    <cellStyle name="Komma 2 5 2 7" xfId="4563" xr:uid="{00000000-0005-0000-0000-0000CE110000}"/>
    <cellStyle name="Komma 2 5 2_7. Other MTM adjustments" xfId="4564" xr:uid="{00000000-0005-0000-0000-0000CF110000}"/>
    <cellStyle name="Komma 2 5 3" xfId="4565" xr:uid="{00000000-0005-0000-0000-0000D0110000}"/>
    <cellStyle name="Komma 2 5 3 2" xfId="4566" xr:uid="{00000000-0005-0000-0000-0000D1110000}"/>
    <cellStyle name="Komma 2 5 3 2 2" xfId="4567" xr:uid="{00000000-0005-0000-0000-0000D2110000}"/>
    <cellStyle name="Komma 2 5 3 2 2 2" xfId="4568" xr:uid="{00000000-0005-0000-0000-0000D3110000}"/>
    <cellStyle name="Komma 2 5 3 2 2_7. Other MTM adjustments" xfId="4569" xr:uid="{00000000-0005-0000-0000-0000D4110000}"/>
    <cellStyle name="Komma 2 5 3 2 3" xfId="4570" xr:uid="{00000000-0005-0000-0000-0000D5110000}"/>
    <cellStyle name="Komma 2 5 3 2 3 2" xfId="4571" xr:uid="{00000000-0005-0000-0000-0000D6110000}"/>
    <cellStyle name="Komma 2 5 3 2 3_7. Other MTM adjustments" xfId="4572" xr:uid="{00000000-0005-0000-0000-0000D7110000}"/>
    <cellStyle name="Komma 2 5 3 2 4" xfId="4573" xr:uid="{00000000-0005-0000-0000-0000D8110000}"/>
    <cellStyle name="Komma 2 5 3 2 4 2" xfId="4574" xr:uid="{00000000-0005-0000-0000-0000D9110000}"/>
    <cellStyle name="Komma 2 5 3 2 4_7. Other MTM adjustments" xfId="4575" xr:uid="{00000000-0005-0000-0000-0000DA110000}"/>
    <cellStyle name="Komma 2 5 3 2 5" xfId="4576" xr:uid="{00000000-0005-0000-0000-0000DB110000}"/>
    <cellStyle name="Komma 2 5 3 2_7. Other MTM adjustments" xfId="4577" xr:uid="{00000000-0005-0000-0000-0000DC110000}"/>
    <cellStyle name="Komma 2 5 3 3" xfId="4578" xr:uid="{00000000-0005-0000-0000-0000DD110000}"/>
    <cellStyle name="Komma 2 5 3 3 2" xfId="4579" xr:uid="{00000000-0005-0000-0000-0000DE110000}"/>
    <cellStyle name="Komma 2 5 3 3_7. Other MTM adjustments" xfId="4580" xr:uid="{00000000-0005-0000-0000-0000DF110000}"/>
    <cellStyle name="Komma 2 5 3 4" xfId="4581" xr:uid="{00000000-0005-0000-0000-0000E0110000}"/>
    <cellStyle name="Komma 2 5 3 4 2" xfId="4582" xr:uid="{00000000-0005-0000-0000-0000E1110000}"/>
    <cellStyle name="Komma 2 5 3 4_7. Other MTM adjustments" xfId="4583" xr:uid="{00000000-0005-0000-0000-0000E2110000}"/>
    <cellStyle name="Komma 2 5 3 5" xfId="4584" xr:uid="{00000000-0005-0000-0000-0000E3110000}"/>
    <cellStyle name="Komma 2 5 3 5 2" xfId="4585" xr:uid="{00000000-0005-0000-0000-0000E4110000}"/>
    <cellStyle name="Komma 2 5 3 5_7. Other MTM adjustments" xfId="4586" xr:uid="{00000000-0005-0000-0000-0000E5110000}"/>
    <cellStyle name="Komma 2 5 3 6" xfId="4587" xr:uid="{00000000-0005-0000-0000-0000E6110000}"/>
    <cellStyle name="Komma 2 5 3_7. Other MTM adjustments" xfId="4588" xr:uid="{00000000-0005-0000-0000-0000E7110000}"/>
    <cellStyle name="Komma 2 5 4" xfId="4589" xr:uid="{00000000-0005-0000-0000-0000E8110000}"/>
    <cellStyle name="Komma 2 5 4 2" xfId="4590" xr:uid="{00000000-0005-0000-0000-0000E9110000}"/>
    <cellStyle name="Komma 2 5 4 2 2" xfId="4591" xr:uid="{00000000-0005-0000-0000-0000EA110000}"/>
    <cellStyle name="Komma 2 5 4 2_7. Other MTM adjustments" xfId="4592" xr:uid="{00000000-0005-0000-0000-0000EB110000}"/>
    <cellStyle name="Komma 2 5 4 3" xfId="4593" xr:uid="{00000000-0005-0000-0000-0000EC110000}"/>
    <cellStyle name="Komma 2 5 4 3 2" xfId="4594" xr:uid="{00000000-0005-0000-0000-0000ED110000}"/>
    <cellStyle name="Komma 2 5 4 3_7. Other MTM adjustments" xfId="4595" xr:uid="{00000000-0005-0000-0000-0000EE110000}"/>
    <cellStyle name="Komma 2 5 4 4" xfId="4596" xr:uid="{00000000-0005-0000-0000-0000EF110000}"/>
    <cellStyle name="Komma 2 5 4 4 2" xfId="4597" xr:uid="{00000000-0005-0000-0000-0000F0110000}"/>
    <cellStyle name="Komma 2 5 4 4_7. Other MTM adjustments" xfId="4598" xr:uid="{00000000-0005-0000-0000-0000F1110000}"/>
    <cellStyle name="Komma 2 5 4 5" xfId="4599" xr:uid="{00000000-0005-0000-0000-0000F2110000}"/>
    <cellStyle name="Komma 2 5 4_7. Other MTM adjustments" xfId="4600" xr:uid="{00000000-0005-0000-0000-0000F3110000}"/>
    <cellStyle name="Komma 2 5 5" xfId="4601" xr:uid="{00000000-0005-0000-0000-0000F4110000}"/>
    <cellStyle name="Komma 2 5 5 2" xfId="4602" xr:uid="{00000000-0005-0000-0000-0000F5110000}"/>
    <cellStyle name="Komma 2 5 5_7. Other MTM adjustments" xfId="4603" xr:uid="{00000000-0005-0000-0000-0000F6110000}"/>
    <cellStyle name="Komma 2 5 6" xfId="4604" xr:uid="{00000000-0005-0000-0000-0000F7110000}"/>
    <cellStyle name="Komma 2 5 6 2" xfId="4605" xr:uid="{00000000-0005-0000-0000-0000F8110000}"/>
    <cellStyle name="Komma 2 5 6_7. Other MTM adjustments" xfId="4606" xr:uid="{00000000-0005-0000-0000-0000F9110000}"/>
    <cellStyle name="Komma 2 5 7" xfId="4607" xr:uid="{00000000-0005-0000-0000-0000FA110000}"/>
    <cellStyle name="Komma 2 5 7 2" xfId="4608" xr:uid="{00000000-0005-0000-0000-0000FB110000}"/>
    <cellStyle name="Komma 2 5 7_7. Other MTM adjustments" xfId="4609" xr:uid="{00000000-0005-0000-0000-0000FC110000}"/>
    <cellStyle name="Komma 2 5 8" xfId="4610" xr:uid="{00000000-0005-0000-0000-0000FD110000}"/>
    <cellStyle name="Komma 2 5 8 2" xfId="4611" xr:uid="{00000000-0005-0000-0000-0000FE110000}"/>
    <cellStyle name="Komma 2 5 8_7. Other MTM adjustments" xfId="4612" xr:uid="{00000000-0005-0000-0000-0000FF110000}"/>
    <cellStyle name="Komma 2 5 9" xfId="4613" xr:uid="{00000000-0005-0000-0000-000000120000}"/>
    <cellStyle name="Komma 2 5_7. Other MTM adjustments" xfId="4614" xr:uid="{00000000-0005-0000-0000-000001120000}"/>
    <cellStyle name="Komma 2 6" xfId="4615" xr:uid="{00000000-0005-0000-0000-000002120000}"/>
    <cellStyle name="Komma 2 6 2" xfId="4616" xr:uid="{00000000-0005-0000-0000-000003120000}"/>
    <cellStyle name="Komma 2 6 2 2" xfId="4617" xr:uid="{00000000-0005-0000-0000-000004120000}"/>
    <cellStyle name="Komma 2 6 2 2 2" xfId="4618" xr:uid="{00000000-0005-0000-0000-000005120000}"/>
    <cellStyle name="Komma 2 6 2 2_7. Other MTM adjustments" xfId="4619" xr:uid="{00000000-0005-0000-0000-000006120000}"/>
    <cellStyle name="Komma 2 6 2 3" xfId="4620" xr:uid="{00000000-0005-0000-0000-000007120000}"/>
    <cellStyle name="Komma 2 6 2 3 2" xfId="4621" xr:uid="{00000000-0005-0000-0000-000008120000}"/>
    <cellStyle name="Komma 2 6 2 3_7. Other MTM adjustments" xfId="4622" xr:uid="{00000000-0005-0000-0000-000009120000}"/>
    <cellStyle name="Komma 2 6 2 4" xfId="4623" xr:uid="{00000000-0005-0000-0000-00000A120000}"/>
    <cellStyle name="Komma 2 6 2 4 2" xfId="4624" xr:uid="{00000000-0005-0000-0000-00000B120000}"/>
    <cellStyle name="Komma 2 6 2 4_7. Other MTM adjustments" xfId="4625" xr:uid="{00000000-0005-0000-0000-00000C120000}"/>
    <cellStyle name="Komma 2 6 2 5" xfId="4626" xr:uid="{00000000-0005-0000-0000-00000D120000}"/>
    <cellStyle name="Komma 2 6 2_7. Other MTM adjustments" xfId="4627" xr:uid="{00000000-0005-0000-0000-00000E120000}"/>
    <cellStyle name="Komma 2 6 3" xfId="4628" xr:uid="{00000000-0005-0000-0000-00000F120000}"/>
    <cellStyle name="Komma 2 6 3 2" xfId="4629" xr:uid="{00000000-0005-0000-0000-000010120000}"/>
    <cellStyle name="Komma 2 6 3_7. Other MTM adjustments" xfId="4630" xr:uid="{00000000-0005-0000-0000-000011120000}"/>
    <cellStyle name="Komma 2 6 4" xfId="4631" xr:uid="{00000000-0005-0000-0000-000012120000}"/>
    <cellStyle name="Komma 2 6 4 2" xfId="4632" xr:uid="{00000000-0005-0000-0000-000013120000}"/>
    <cellStyle name="Komma 2 6 4_7. Other MTM adjustments" xfId="4633" xr:uid="{00000000-0005-0000-0000-000014120000}"/>
    <cellStyle name="Komma 2 6 5" xfId="4634" xr:uid="{00000000-0005-0000-0000-000015120000}"/>
    <cellStyle name="Komma 2 6 5 2" xfId="4635" xr:uid="{00000000-0005-0000-0000-000016120000}"/>
    <cellStyle name="Komma 2 6 5_7. Other MTM adjustments" xfId="4636" xr:uid="{00000000-0005-0000-0000-000017120000}"/>
    <cellStyle name="Komma 2 6 6" xfId="4637" xr:uid="{00000000-0005-0000-0000-000018120000}"/>
    <cellStyle name="Komma 2 6 6 2" xfId="4638" xr:uid="{00000000-0005-0000-0000-000019120000}"/>
    <cellStyle name="Komma 2 6 6_7. Other MTM adjustments" xfId="4639" xr:uid="{00000000-0005-0000-0000-00001A120000}"/>
    <cellStyle name="Komma 2 6_7. Other MTM adjustments" xfId="4640" xr:uid="{00000000-0005-0000-0000-00001B120000}"/>
    <cellStyle name="Komma 2 7" xfId="4641" xr:uid="{00000000-0005-0000-0000-00001C120000}"/>
    <cellStyle name="Komma 2 7 2" xfId="4642" xr:uid="{00000000-0005-0000-0000-00001D120000}"/>
    <cellStyle name="Komma 2 7 2 2" xfId="4643" xr:uid="{00000000-0005-0000-0000-00001E120000}"/>
    <cellStyle name="Komma 2 7 2 2 2" xfId="4644" xr:uid="{00000000-0005-0000-0000-00001F120000}"/>
    <cellStyle name="Komma 2 7 2 2_7. Other MTM adjustments" xfId="4645" xr:uid="{00000000-0005-0000-0000-000020120000}"/>
    <cellStyle name="Komma 2 7 2 3" xfId="4646" xr:uid="{00000000-0005-0000-0000-000021120000}"/>
    <cellStyle name="Komma 2 7 2 3 2" xfId="4647" xr:uid="{00000000-0005-0000-0000-000022120000}"/>
    <cellStyle name="Komma 2 7 2 3_7. Other MTM adjustments" xfId="4648" xr:uid="{00000000-0005-0000-0000-000023120000}"/>
    <cellStyle name="Komma 2 7 2 4" xfId="4649" xr:uid="{00000000-0005-0000-0000-000024120000}"/>
    <cellStyle name="Komma 2 7 2 4 2" xfId="4650" xr:uid="{00000000-0005-0000-0000-000025120000}"/>
    <cellStyle name="Komma 2 7 2 4_7. Other MTM adjustments" xfId="4651" xr:uid="{00000000-0005-0000-0000-000026120000}"/>
    <cellStyle name="Komma 2 7 2 5" xfId="4652" xr:uid="{00000000-0005-0000-0000-000027120000}"/>
    <cellStyle name="Komma 2 7 2_7. Other MTM adjustments" xfId="4653" xr:uid="{00000000-0005-0000-0000-000028120000}"/>
    <cellStyle name="Komma 2 7 3" xfId="4654" xr:uid="{00000000-0005-0000-0000-000029120000}"/>
    <cellStyle name="Komma 2 7 3 2" xfId="4655" xr:uid="{00000000-0005-0000-0000-00002A120000}"/>
    <cellStyle name="Komma 2 7 3_7. Other MTM adjustments" xfId="4656" xr:uid="{00000000-0005-0000-0000-00002B120000}"/>
    <cellStyle name="Komma 2 7 4" xfId="4657" xr:uid="{00000000-0005-0000-0000-00002C120000}"/>
    <cellStyle name="Komma 2 7 4 2" xfId="4658" xr:uid="{00000000-0005-0000-0000-00002D120000}"/>
    <cellStyle name="Komma 2 7 4_7. Other MTM adjustments" xfId="4659" xr:uid="{00000000-0005-0000-0000-00002E120000}"/>
    <cellStyle name="Komma 2 7 5" xfId="4660" xr:uid="{00000000-0005-0000-0000-00002F120000}"/>
    <cellStyle name="Komma 2 7 5 2" xfId="4661" xr:uid="{00000000-0005-0000-0000-000030120000}"/>
    <cellStyle name="Komma 2 7 5_7. Other MTM adjustments" xfId="4662" xr:uid="{00000000-0005-0000-0000-000031120000}"/>
    <cellStyle name="Komma 2 7 6" xfId="4663" xr:uid="{00000000-0005-0000-0000-000032120000}"/>
    <cellStyle name="Komma 2 7_7. Other MTM adjustments" xfId="4664" xr:uid="{00000000-0005-0000-0000-000033120000}"/>
    <cellStyle name="Komma 2 8" xfId="4665" xr:uid="{00000000-0005-0000-0000-000034120000}"/>
    <cellStyle name="Komma 2 8 2" xfId="4666" xr:uid="{00000000-0005-0000-0000-000035120000}"/>
    <cellStyle name="Komma 2 8 2 2" xfId="4667" xr:uid="{00000000-0005-0000-0000-000036120000}"/>
    <cellStyle name="Komma 2 8 2 2 2" xfId="4668" xr:uid="{00000000-0005-0000-0000-000037120000}"/>
    <cellStyle name="Komma 2 8 2 2_7. Other MTM adjustments" xfId="4669" xr:uid="{00000000-0005-0000-0000-000038120000}"/>
    <cellStyle name="Komma 2 8 2 3" xfId="4670" xr:uid="{00000000-0005-0000-0000-000039120000}"/>
    <cellStyle name="Komma 2 8 2 3 2" xfId="4671" xr:uid="{00000000-0005-0000-0000-00003A120000}"/>
    <cellStyle name="Komma 2 8 2 3_7. Other MTM adjustments" xfId="4672" xr:uid="{00000000-0005-0000-0000-00003B120000}"/>
    <cellStyle name="Komma 2 8 2 4" xfId="4673" xr:uid="{00000000-0005-0000-0000-00003C120000}"/>
    <cellStyle name="Komma 2 8 2_7. Other MTM adjustments" xfId="4674" xr:uid="{00000000-0005-0000-0000-00003D120000}"/>
    <cellStyle name="Komma 2 8 3" xfId="4675" xr:uid="{00000000-0005-0000-0000-00003E120000}"/>
    <cellStyle name="Komma 2 8 3 2" xfId="4676" xr:uid="{00000000-0005-0000-0000-00003F120000}"/>
    <cellStyle name="Komma 2 8 3_7. Other MTM adjustments" xfId="4677" xr:uid="{00000000-0005-0000-0000-000040120000}"/>
    <cellStyle name="Komma 2 8 4" xfId="4678" xr:uid="{00000000-0005-0000-0000-000041120000}"/>
    <cellStyle name="Komma 2 8 4 2" xfId="4679" xr:uid="{00000000-0005-0000-0000-000042120000}"/>
    <cellStyle name="Komma 2 8 4_7. Other MTM adjustments" xfId="4680" xr:uid="{00000000-0005-0000-0000-000043120000}"/>
    <cellStyle name="Komma 2 8 5" xfId="4681" xr:uid="{00000000-0005-0000-0000-000044120000}"/>
    <cellStyle name="Komma 2 8_7. Other MTM adjustments" xfId="4682" xr:uid="{00000000-0005-0000-0000-000045120000}"/>
    <cellStyle name="Komma 2 9" xfId="4683" xr:uid="{00000000-0005-0000-0000-000046120000}"/>
    <cellStyle name="Komma 2 9 2" xfId="4684" xr:uid="{00000000-0005-0000-0000-000047120000}"/>
    <cellStyle name="Komma 2 9 3" xfId="4685" xr:uid="{00000000-0005-0000-0000-000048120000}"/>
    <cellStyle name="Komma 2 9_7. Other MTM adjustments" xfId="4686" xr:uid="{00000000-0005-0000-0000-000049120000}"/>
    <cellStyle name="Komma 2_3. Chng in credit spreads" xfId="4687" xr:uid="{00000000-0005-0000-0000-00004A120000}"/>
    <cellStyle name="Komma 20" xfId="4688" xr:uid="{00000000-0005-0000-0000-00004B120000}"/>
    <cellStyle name="Komma 21" xfId="4689" xr:uid="{00000000-0005-0000-0000-00004C120000}"/>
    <cellStyle name="Komma 22" xfId="4690" xr:uid="{00000000-0005-0000-0000-00004D120000}"/>
    <cellStyle name="Komma 23" xfId="4691" xr:uid="{00000000-0005-0000-0000-00004E120000}"/>
    <cellStyle name="Komma 24" xfId="4692" xr:uid="{00000000-0005-0000-0000-00004F120000}"/>
    <cellStyle name="Komma 25" xfId="4693" xr:uid="{00000000-0005-0000-0000-000050120000}"/>
    <cellStyle name="Komma 26" xfId="4694" xr:uid="{00000000-0005-0000-0000-000051120000}"/>
    <cellStyle name="Komma 27" xfId="4695" xr:uid="{00000000-0005-0000-0000-000052120000}"/>
    <cellStyle name="Komma 28" xfId="4696" xr:uid="{00000000-0005-0000-0000-000053120000}"/>
    <cellStyle name="Komma 29" xfId="4697" xr:uid="{00000000-0005-0000-0000-000054120000}"/>
    <cellStyle name="Komma 3" xfId="4698" xr:uid="{00000000-0005-0000-0000-000055120000}"/>
    <cellStyle name="Komma 3 2" xfId="4699" xr:uid="{00000000-0005-0000-0000-000056120000}"/>
    <cellStyle name="Komma 3 2 2" xfId="4700" xr:uid="{00000000-0005-0000-0000-000057120000}"/>
    <cellStyle name="Komma 3 2_7. Other MTM adjustments" xfId="4701" xr:uid="{00000000-0005-0000-0000-000058120000}"/>
    <cellStyle name="Komma 3 3" xfId="4702" xr:uid="{00000000-0005-0000-0000-000059120000}"/>
    <cellStyle name="Komma 3 3 2" xfId="4703" xr:uid="{00000000-0005-0000-0000-00005A120000}"/>
    <cellStyle name="Komma 3 3 3" xfId="4704" xr:uid="{00000000-0005-0000-0000-00005B120000}"/>
    <cellStyle name="Komma 3 3_7. Other MTM adjustments" xfId="4705" xr:uid="{00000000-0005-0000-0000-00005C120000}"/>
    <cellStyle name="Komma 3 4" xfId="4706" xr:uid="{00000000-0005-0000-0000-00005D120000}"/>
    <cellStyle name="Komma 3 5" xfId="4707" xr:uid="{00000000-0005-0000-0000-00005E120000}"/>
    <cellStyle name="Komma 3 5 2" xfId="4708" xr:uid="{00000000-0005-0000-0000-00005F120000}"/>
    <cellStyle name="Komma 3 5 2 2" xfId="4709" xr:uid="{00000000-0005-0000-0000-000060120000}"/>
    <cellStyle name="Komma 3 5 2_7. Other MTM adjustments" xfId="4710" xr:uid="{00000000-0005-0000-0000-000061120000}"/>
    <cellStyle name="Komma 3 5 3" xfId="4711" xr:uid="{00000000-0005-0000-0000-000062120000}"/>
    <cellStyle name="Komma 3 5_7. Other MTM adjustments" xfId="4712" xr:uid="{00000000-0005-0000-0000-000063120000}"/>
    <cellStyle name="Komma 3_3. Chng in credit spreads" xfId="4713" xr:uid="{00000000-0005-0000-0000-000064120000}"/>
    <cellStyle name="Komma 30" xfId="4714" xr:uid="{00000000-0005-0000-0000-000065120000}"/>
    <cellStyle name="Komma 31" xfId="4715" xr:uid="{00000000-0005-0000-0000-000066120000}"/>
    <cellStyle name="Komma 32" xfId="4716" xr:uid="{00000000-0005-0000-0000-000067120000}"/>
    <cellStyle name="Komma 33" xfId="4717" xr:uid="{00000000-0005-0000-0000-000068120000}"/>
    <cellStyle name="Komma 34" xfId="4718" xr:uid="{00000000-0005-0000-0000-000069120000}"/>
    <cellStyle name="Komma 35" xfId="4719" xr:uid="{00000000-0005-0000-0000-00006A120000}"/>
    <cellStyle name="Komma 36" xfId="4720" xr:uid="{00000000-0005-0000-0000-00006B120000}"/>
    <cellStyle name="Komma 37" xfId="4721" xr:uid="{00000000-0005-0000-0000-00006C120000}"/>
    <cellStyle name="Komma 38" xfId="4722" xr:uid="{00000000-0005-0000-0000-00006D120000}"/>
    <cellStyle name="Komma 39" xfId="4723" xr:uid="{00000000-0005-0000-0000-00006E120000}"/>
    <cellStyle name="Komma 4" xfId="4724" xr:uid="{00000000-0005-0000-0000-00006F120000}"/>
    <cellStyle name="Komma 4 2" xfId="4725" xr:uid="{00000000-0005-0000-0000-000070120000}"/>
    <cellStyle name="Komma 4 3" xfId="4726" xr:uid="{00000000-0005-0000-0000-000071120000}"/>
    <cellStyle name="Komma 4 3 2" xfId="4727" xr:uid="{00000000-0005-0000-0000-000072120000}"/>
    <cellStyle name="Komma 4 3 2 2" xfId="4728" xr:uid="{00000000-0005-0000-0000-000073120000}"/>
    <cellStyle name="Komma 4 3 2_7. Other MTM adjustments" xfId="4729" xr:uid="{00000000-0005-0000-0000-000074120000}"/>
    <cellStyle name="Komma 4 3 3" xfId="4730" xr:uid="{00000000-0005-0000-0000-000075120000}"/>
    <cellStyle name="Komma 4 3_7. Other MTM adjustments" xfId="4731" xr:uid="{00000000-0005-0000-0000-000076120000}"/>
    <cellStyle name="Komma 4 4" xfId="4732" xr:uid="{00000000-0005-0000-0000-000077120000}"/>
    <cellStyle name="Komma 4 4 2" xfId="4733" xr:uid="{00000000-0005-0000-0000-000078120000}"/>
    <cellStyle name="Komma 4 4 2 2" xfId="4734" xr:uid="{00000000-0005-0000-0000-000079120000}"/>
    <cellStyle name="Komma 4 4 2_7. Other MTM adjustments" xfId="4735" xr:uid="{00000000-0005-0000-0000-00007A120000}"/>
    <cellStyle name="Komma 4 4 3" xfId="4736" xr:uid="{00000000-0005-0000-0000-00007B120000}"/>
    <cellStyle name="Komma 4 4 3 2" xfId="4737" xr:uid="{00000000-0005-0000-0000-00007C120000}"/>
    <cellStyle name="Komma 4 4 3_7. Other MTM adjustments" xfId="4738" xr:uid="{00000000-0005-0000-0000-00007D120000}"/>
    <cellStyle name="Komma 4 4 4" xfId="4739" xr:uid="{00000000-0005-0000-0000-00007E120000}"/>
    <cellStyle name="Komma 4 4_7. Other MTM adjustments" xfId="4740" xr:uid="{00000000-0005-0000-0000-00007F120000}"/>
    <cellStyle name="Komma 4_7. Other MTM adjustments" xfId="4741" xr:uid="{00000000-0005-0000-0000-000080120000}"/>
    <cellStyle name="Komma 40" xfId="4742" xr:uid="{00000000-0005-0000-0000-000081120000}"/>
    <cellStyle name="Komma 41" xfId="4743" xr:uid="{00000000-0005-0000-0000-000082120000}"/>
    <cellStyle name="Komma 42" xfId="4744" xr:uid="{00000000-0005-0000-0000-000083120000}"/>
    <cellStyle name="Komma 43" xfId="4745" xr:uid="{00000000-0005-0000-0000-000084120000}"/>
    <cellStyle name="Komma 44" xfId="4746" xr:uid="{00000000-0005-0000-0000-000085120000}"/>
    <cellStyle name="Komma 45" xfId="4747" xr:uid="{00000000-0005-0000-0000-000086120000}"/>
    <cellStyle name="Komma 46" xfId="4748" xr:uid="{00000000-0005-0000-0000-000087120000}"/>
    <cellStyle name="Komma 47" xfId="4749" xr:uid="{00000000-0005-0000-0000-000088120000}"/>
    <cellStyle name="Komma 48" xfId="4750" xr:uid="{00000000-0005-0000-0000-000089120000}"/>
    <cellStyle name="Komma 49" xfId="4751" xr:uid="{00000000-0005-0000-0000-00008A120000}"/>
    <cellStyle name="Komma 5" xfId="4752" xr:uid="{00000000-0005-0000-0000-00008B120000}"/>
    <cellStyle name="Komma 5 2" xfId="4753" xr:uid="{00000000-0005-0000-0000-00008C120000}"/>
    <cellStyle name="Komma 5_7. Other MTM adjustments" xfId="4754" xr:uid="{00000000-0005-0000-0000-00008D120000}"/>
    <cellStyle name="Komma 50" xfId="4755" xr:uid="{00000000-0005-0000-0000-00008E120000}"/>
    <cellStyle name="Komma 51" xfId="4756" xr:uid="{00000000-0005-0000-0000-00008F120000}"/>
    <cellStyle name="Komma 52" xfId="4757" xr:uid="{00000000-0005-0000-0000-000090120000}"/>
    <cellStyle name="Komma 53" xfId="4758" xr:uid="{00000000-0005-0000-0000-000091120000}"/>
    <cellStyle name="Komma 54" xfId="4759" xr:uid="{00000000-0005-0000-0000-000092120000}"/>
    <cellStyle name="Komma 55" xfId="4760" xr:uid="{00000000-0005-0000-0000-000093120000}"/>
    <cellStyle name="Komma 56" xfId="4761" xr:uid="{00000000-0005-0000-0000-000094120000}"/>
    <cellStyle name="Komma 6" xfId="4762" xr:uid="{00000000-0005-0000-0000-000095120000}"/>
    <cellStyle name="Komma 6 2" xfId="4763" xr:uid="{00000000-0005-0000-0000-000096120000}"/>
    <cellStyle name="Komma 6_7. Other MTM adjustments" xfId="4764" xr:uid="{00000000-0005-0000-0000-000097120000}"/>
    <cellStyle name="Komma 63" xfId="9" xr:uid="{00000000-0005-0000-0000-000098120000}"/>
    <cellStyle name="Komma 7" xfId="4765" xr:uid="{00000000-0005-0000-0000-000099120000}"/>
    <cellStyle name="Komma 7 2" xfId="4766" xr:uid="{00000000-0005-0000-0000-00009A120000}"/>
    <cellStyle name="Komma 7_7. Other MTM adjustments" xfId="4767" xr:uid="{00000000-0005-0000-0000-00009B120000}"/>
    <cellStyle name="Komma 8" xfId="4768" xr:uid="{00000000-0005-0000-0000-00009C120000}"/>
    <cellStyle name="Komma 8 2" xfId="4769" xr:uid="{00000000-0005-0000-0000-00009D120000}"/>
    <cellStyle name="Komma 8_7. Other MTM adjustments" xfId="4770" xr:uid="{00000000-0005-0000-0000-00009E120000}"/>
    <cellStyle name="Komma 9" xfId="4771" xr:uid="{00000000-0005-0000-0000-00009F120000}"/>
    <cellStyle name="Kommentarer" xfId="4772" xr:uid="{00000000-0005-0000-0000-0000A0120000}"/>
    <cellStyle name="Komórka połączona" xfId="4773" xr:uid="{00000000-0005-0000-0000-0000A1120000}"/>
    <cellStyle name="Komórka zaznaczona" xfId="4774" xr:uid="{00000000-0005-0000-0000-0000A2120000}"/>
    <cellStyle name="Kontrollcelle" xfId="4775" xr:uid="{00000000-0005-0000-0000-0000A3120000}"/>
    <cellStyle name="Kontrollcelle 2" xfId="4776" xr:uid="{00000000-0005-0000-0000-0000A4120000}"/>
    <cellStyle name="Kontrollcelle 3" xfId="4777" xr:uid="{00000000-0005-0000-0000-0000A5120000}"/>
    <cellStyle name="Kontrollcelle_7. Other MTM adjustments" xfId="4778" xr:uid="{00000000-0005-0000-0000-0000A6120000}"/>
    <cellStyle name="KRADSFI" xfId="4779" xr:uid="{00000000-0005-0000-0000-0000A7120000}"/>
    <cellStyle name="LedeTekst4a" xfId="4780" xr:uid="{00000000-0005-0000-0000-0000A8120000}"/>
    <cellStyle name="Link Currency (0)" xfId="4781" xr:uid="{00000000-0005-0000-0000-0000A9120000}"/>
    <cellStyle name="Link Currency (2)" xfId="4782" xr:uid="{00000000-0005-0000-0000-0000AA120000}"/>
    <cellStyle name="Link Units (0)" xfId="4783" xr:uid="{00000000-0005-0000-0000-0000AB120000}"/>
    <cellStyle name="Link Units (1)" xfId="4784" xr:uid="{00000000-0005-0000-0000-0000AC120000}"/>
    <cellStyle name="Link Units (2)" xfId="4785" xr:uid="{00000000-0005-0000-0000-0000AD120000}"/>
    <cellStyle name="Linked Cell 2" xfId="4786" xr:uid="{00000000-0005-0000-0000-0000AE120000}"/>
    <cellStyle name="Mainhead" xfId="4787" xr:uid="{00000000-0005-0000-0000-0000AF120000}"/>
    <cellStyle name="Margin" xfId="4788" xr:uid="{00000000-0005-0000-0000-0000B0120000}"/>
    <cellStyle name="Margin 2" xfId="4789" xr:uid="{00000000-0005-0000-0000-0000B1120000}"/>
    <cellStyle name="Margin_CVA" xfId="4790" xr:uid="{00000000-0005-0000-0000-0000B2120000}"/>
    <cellStyle name="Merknad" xfId="4791" xr:uid="{00000000-0005-0000-0000-0000B3120000}"/>
    <cellStyle name="Merknad 2" xfId="4792" xr:uid="{00000000-0005-0000-0000-0000B4120000}"/>
    <cellStyle name="Merknad 2 10" xfId="4793" xr:uid="{00000000-0005-0000-0000-0000B5120000}"/>
    <cellStyle name="Merknad 2 10 2" xfId="4794" xr:uid="{00000000-0005-0000-0000-0000B6120000}"/>
    <cellStyle name="Merknad 2 10_3. Chng in credit spreads" xfId="4795" xr:uid="{00000000-0005-0000-0000-0000B7120000}"/>
    <cellStyle name="Merknad 2 2" xfId="4796" xr:uid="{00000000-0005-0000-0000-0000B8120000}"/>
    <cellStyle name="Merknad 2 2 2" xfId="4797" xr:uid="{00000000-0005-0000-0000-0000B9120000}"/>
    <cellStyle name="Merknad 2 2 2 2" xfId="4798" xr:uid="{00000000-0005-0000-0000-0000BA120000}"/>
    <cellStyle name="Merknad 2 2 2 2 2" xfId="4799" xr:uid="{00000000-0005-0000-0000-0000BB120000}"/>
    <cellStyle name="Merknad 2 2 2 2 3" xfId="4800" xr:uid="{00000000-0005-0000-0000-0000BC120000}"/>
    <cellStyle name="Merknad 2 2 2 2 4" xfId="4801" xr:uid="{00000000-0005-0000-0000-0000BD120000}"/>
    <cellStyle name="Merknad 2 2 2 2 5" xfId="4802" xr:uid="{00000000-0005-0000-0000-0000BE120000}"/>
    <cellStyle name="Merknad 2 2 2 2_3. Chng in credit spreads" xfId="4803" xr:uid="{00000000-0005-0000-0000-0000BF120000}"/>
    <cellStyle name="Merknad 2 2 2 3" xfId="4804" xr:uid="{00000000-0005-0000-0000-0000C0120000}"/>
    <cellStyle name="Merknad 2 2 2 3 2" xfId="4805" xr:uid="{00000000-0005-0000-0000-0000C1120000}"/>
    <cellStyle name="Merknad 2 2 2 3 3" xfId="4806" xr:uid="{00000000-0005-0000-0000-0000C2120000}"/>
    <cellStyle name="Merknad 2 2 2 3_3. Chng in credit spreads" xfId="4807" xr:uid="{00000000-0005-0000-0000-0000C3120000}"/>
    <cellStyle name="Merknad 2 2 2 4" xfId="4808" xr:uid="{00000000-0005-0000-0000-0000C4120000}"/>
    <cellStyle name="Merknad 2 2 2 5" xfId="4809" xr:uid="{00000000-0005-0000-0000-0000C5120000}"/>
    <cellStyle name="Merknad 2 2 2 6" xfId="4810" xr:uid="{00000000-0005-0000-0000-0000C6120000}"/>
    <cellStyle name="Merknad 2 2 2 6 2" xfId="4811" xr:uid="{00000000-0005-0000-0000-0000C7120000}"/>
    <cellStyle name="Merknad 2 2 2 6_3. Chng in credit spreads" xfId="4812" xr:uid="{00000000-0005-0000-0000-0000C8120000}"/>
    <cellStyle name="Merknad 2 2 2 7" xfId="4813" xr:uid="{00000000-0005-0000-0000-0000C9120000}"/>
    <cellStyle name="Merknad 2 2 2_3. Chng in credit spreads" xfId="4814" xr:uid="{00000000-0005-0000-0000-0000CA120000}"/>
    <cellStyle name="Merknad 2 2 3" xfId="4815" xr:uid="{00000000-0005-0000-0000-0000CB120000}"/>
    <cellStyle name="Merknad 2 2 3 2" xfId="4816" xr:uid="{00000000-0005-0000-0000-0000CC120000}"/>
    <cellStyle name="Merknad 2 2 3 2 2" xfId="4817" xr:uid="{00000000-0005-0000-0000-0000CD120000}"/>
    <cellStyle name="Merknad 2 2 3 2 3" xfId="4818" xr:uid="{00000000-0005-0000-0000-0000CE120000}"/>
    <cellStyle name="Merknad 2 2 3 2_3. Chng in credit spreads" xfId="4819" xr:uid="{00000000-0005-0000-0000-0000CF120000}"/>
    <cellStyle name="Merknad 2 2 3 3" xfId="4820" xr:uid="{00000000-0005-0000-0000-0000D0120000}"/>
    <cellStyle name="Merknad 2 2 3 4" xfId="4821" xr:uid="{00000000-0005-0000-0000-0000D1120000}"/>
    <cellStyle name="Merknad 2 2 3 5" xfId="4822" xr:uid="{00000000-0005-0000-0000-0000D2120000}"/>
    <cellStyle name="Merknad 2 2 3 6" xfId="4823" xr:uid="{00000000-0005-0000-0000-0000D3120000}"/>
    <cellStyle name="Merknad 2 2 3_3. Chng in credit spreads" xfId="4824" xr:uid="{00000000-0005-0000-0000-0000D4120000}"/>
    <cellStyle name="Merknad 2 2 4" xfId="4825" xr:uid="{00000000-0005-0000-0000-0000D5120000}"/>
    <cellStyle name="Merknad 2 2 4 2" xfId="4826" xr:uid="{00000000-0005-0000-0000-0000D6120000}"/>
    <cellStyle name="Merknad 2 2 4 3" xfId="4827" xr:uid="{00000000-0005-0000-0000-0000D7120000}"/>
    <cellStyle name="Merknad 2 2 4 4" xfId="4828" xr:uid="{00000000-0005-0000-0000-0000D8120000}"/>
    <cellStyle name="Merknad 2 2 4 5" xfId="4829" xr:uid="{00000000-0005-0000-0000-0000D9120000}"/>
    <cellStyle name="Merknad 2 2 4_3. Chng in credit spreads" xfId="4830" xr:uid="{00000000-0005-0000-0000-0000DA120000}"/>
    <cellStyle name="Merknad 2 2 5" xfId="4831" xr:uid="{00000000-0005-0000-0000-0000DB120000}"/>
    <cellStyle name="Merknad 2 2 5 2" xfId="4832" xr:uid="{00000000-0005-0000-0000-0000DC120000}"/>
    <cellStyle name="Merknad 2 2 5 3" xfId="4833" xr:uid="{00000000-0005-0000-0000-0000DD120000}"/>
    <cellStyle name="Merknad 2 2 5_3. Chng in credit spreads" xfId="4834" xr:uid="{00000000-0005-0000-0000-0000DE120000}"/>
    <cellStyle name="Merknad 2 2 6" xfId="4835" xr:uid="{00000000-0005-0000-0000-0000DF120000}"/>
    <cellStyle name="Merknad 2 2 7" xfId="4836" xr:uid="{00000000-0005-0000-0000-0000E0120000}"/>
    <cellStyle name="Merknad 2 2 8" xfId="4837" xr:uid="{00000000-0005-0000-0000-0000E1120000}"/>
    <cellStyle name="Merknad 2 2 8 2" xfId="4838" xr:uid="{00000000-0005-0000-0000-0000E2120000}"/>
    <cellStyle name="Merknad 2 2 8_3. Chng in credit spreads" xfId="4839" xr:uid="{00000000-0005-0000-0000-0000E3120000}"/>
    <cellStyle name="Merknad 2 2 9" xfId="4840" xr:uid="{00000000-0005-0000-0000-0000E4120000}"/>
    <cellStyle name="Merknad 2 2_3. Chng in credit spreads" xfId="4841" xr:uid="{00000000-0005-0000-0000-0000E5120000}"/>
    <cellStyle name="Merknad 2 3" xfId="4842" xr:uid="{00000000-0005-0000-0000-0000E6120000}"/>
    <cellStyle name="Merknad 2 3 2" xfId="4843" xr:uid="{00000000-0005-0000-0000-0000E7120000}"/>
    <cellStyle name="Merknad 2 3 2 2" xfId="4844" xr:uid="{00000000-0005-0000-0000-0000E8120000}"/>
    <cellStyle name="Merknad 2 3 2 2 2" xfId="4845" xr:uid="{00000000-0005-0000-0000-0000E9120000}"/>
    <cellStyle name="Merknad 2 3 2 2 3" xfId="4846" xr:uid="{00000000-0005-0000-0000-0000EA120000}"/>
    <cellStyle name="Merknad 2 3 2 2_3. Chng in credit spreads" xfId="4847" xr:uid="{00000000-0005-0000-0000-0000EB120000}"/>
    <cellStyle name="Merknad 2 3 2 3" xfId="4848" xr:uid="{00000000-0005-0000-0000-0000EC120000}"/>
    <cellStyle name="Merknad 2 3 2 4" xfId="4849" xr:uid="{00000000-0005-0000-0000-0000ED120000}"/>
    <cellStyle name="Merknad 2 3 2 5" xfId="4850" xr:uid="{00000000-0005-0000-0000-0000EE120000}"/>
    <cellStyle name="Merknad 2 3 2 6" xfId="4851" xr:uid="{00000000-0005-0000-0000-0000EF120000}"/>
    <cellStyle name="Merknad 2 3 2_3. Chng in credit spreads" xfId="4852" xr:uid="{00000000-0005-0000-0000-0000F0120000}"/>
    <cellStyle name="Merknad 2 3 3" xfId="4853" xr:uid="{00000000-0005-0000-0000-0000F1120000}"/>
    <cellStyle name="Merknad 2 3 3 2" xfId="4854" xr:uid="{00000000-0005-0000-0000-0000F2120000}"/>
    <cellStyle name="Merknad 2 3 3 2 2" xfId="4855" xr:uid="{00000000-0005-0000-0000-0000F3120000}"/>
    <cellStyle name="Merknad 2 3 3 2 3" xfId="4856" xr:uid="{00000000-0005-0000-0000-0000F4120000}"/>
    <cellStyle name="Merknad 2 3 3 2_3. Chng in credit spreads" xfId="4857" xr:uid="{00000000-0005-0000-0000-0000F5120000}"/>
    <cellStyle name="Merknad 2 3 3 3" xfId="4858" xr:uid="{00000000-0005-0000-0000-0000F6120000}"/>
    <cellStyle name="Merknad 2 3 3 4" xfId="4859" xr:uid="{00000000-0005-0000-0000-0000F7120000}"/>
    <cellStyle name="Merknad 2 3 3 5" xfId="4860" xr:uid="{00000000-0005-0000-0000-0000F8120000}"/>
    <cellStyle name="Merknad 2 3 3 6" xfId="4861" xr:uid="{00000000-0005-0000-0000-0000F9120000}"/>
    <cellStyle name="Merknad 2 3 3_3. Chng in credit spreads" xfId="4862" xr:uid="{00000000-0005-0000-0000-0000FA120000}"/>
    <cellStyle name="Merknad 2 3 4" xfId="4863" xr:uid="{00000000-0005-0000-0000-0000FB120000}"/>
    <cellStyle name="Merknad 2 3 4 2" xfId="4864" xr:uid="{00000000-0005-0000-0000-0000FC120000}"/>
    <cellStyle name="Merknad 2 3 4 3" xfId="4865" xr:uid="{00000000-0005-0000-0000-0000FD120000}"/>
    <cellStyle name="Merknad 2 3 4_3. Chng in credit spreads" xfId="4866" xr:uid="{00000000-0005-0000-0000-0000FE120000}"/>
    <cellStyle name="Merknad 2 3 5" xfId="4867" xr:uid="{00000000-0005-0000-0000-0000FF120000}"/>
    <cellStyle name="Merknad 2 3 6" xfId="4868" xr:uid="{00000000-0005-0000-0000-000000130000}"/>
    <cellStyle name="Merknad 2 3 7" xfId="4869" xr:uid="{00000000-0005-0000-0000-000001130000}"/>
    <cellStyle name="Merknad 2 3 8" xfId="4870" xr:uid="{00000000-0005-0000-0000-000002130000}"/>
    <cellStyle name="Merknad 2 3 8 2" xfId="4871" xr:uid="{00000000-0005-0000-0000-000003130000}"/>
    <cellStyle name="Merknad 2 3 8_3. Chng in credit spreads" xfId="4872" xr:uid="{00000000-0005-0000-0000-000004130000}"/>
    <cellStyle name="Merknad 2 3 9" xfId="4873" xr:uid="{00000000-0005-0000-0000-000005130000}"/>
    <cellStyle name="Merknad 2 3_3. Chng in credit spreads" xfId="4874" xr:uid="{00000000-0005-0000-0000-000006130000}"/>
    <cellStyle name="Merknad 2 4" xfId="4875" xr:uid="{00000000-0005-0000-0000-000007130000}"/>
    <cellStyle name="Merknad 2 4 2" xfId="4876" xr:uid="{00000000-0005-0000-0000-000008130000}"/>
    <cellStyle name="Merknad 2 4 2 2" xfId="4877" xr:uid="{00000000-0005-0000-0000-000009130000}"/>
    <cellStyle name="Merknad 2 4 2 3" xfId="4878" xr:uid="{00000000-0005-0000-0000-00000A130000}"/>
    <cellStyle name="Merknad 2 4 2_3. Chng in credit spreads" xfId="4879" xr:uid="{00000000-0005-0000-0000-00000B130000}"/>
    <cellStyle name="Merknad 2 4 3" xfId="4880" xr:uid="{00000000-0005-0000-0000-00000C130000}"/>
    <cellStyle name="Merknad 2 4 4" xfId="4881" xr:uid="{00000000-0005-0000-0000-00000D130000}"/>
    <cellStyle name="Merknad 2 4 5" xfId="4882" xr:uid="{00000000-0005-0000-0000-00000E130000}"/>
    <cellStyle name="Merknad 2 4 6" xfId="4883" xr:uid="{00000000-0005-0000-0000-00000F130000}"/>
    <cellStyle name="Merknad 2 4_3. Chng in credit spreads" xfId="4884" xr:uid="{00000000-0005-0000-0000-000010130000}"/>
    <cellStyle name="Merknad 2 5" xfId="4885" xr:uid="{00000000-0005-0000-0000-000011130000}"/>
    <cellStyle name="Merknad 2 5 2" xfId="4886" xr:uid="{00000000-0005-0000-0000-000012130000}"/>
    <cellStyle name="Merknad 2 5 2 2" xfId="4887" xr:uid="{00000000-0005-0000-0000-000013130000}"/>
    <cellStyle name="Merknad 2 5 2 3" xfId="4888" xr:uid="{00000000-0005-0000-0000-000014130000}"/>
    <cellStyle name="Merknad 2 5 2_3. Chng in credit spreads" xfId="4889" xr:uid="{00000000-0005-0000-0000-000015130000}"/>
    <cellStyle name="Merknad 2 5 3" xfId="4890" xr:uid="{00000000-0005-0000-0000-000016130000}"/>
    <cellStyle name="Merknad 2 5 4" xfId="4891" xr:uid="{00000000-0005-0000-0000-000017130000}"/>
    <cellStyle name="Merknad 2 5 5" xfId="4892" xr:uid="{00000000-0005-0000-0000-000018130000}"/>
    <cellStyle name="Merknad 2 5 6" xfId="4893" xr:uid="{00000000-0005-0000-0000-000019130000}"/>
    <cellStyle name="Merknad 2 5_3. Chng in credit spreads" xfId="4894" xr:uid="{00000000-0005-0000-0000-00001A130000}"/>
    <cellStyle name="Merknad 2 6" xfId="4895" xr:uid="{00000000-0005-0000-0000-00001B130000}"/>
    <cellStyle name="Merknad 2 6 2" xfId="4896" xr:uid="{00000000-0005-0000-0000-00001C130000}"/>
    <cellStyle name="Merknad 2 6 3" xfId="4897" xr:uid="{00000000-0005-0000-0000-00001D130000}"/>
    <cellStyle name="Merknad 2 6 4" xfId="4898" xr:uid="{00000000-0005-0000-0000-00001E130000}"/>
    <cellStyle name="Merknad 2 6 5" xfId="4899" xr:uid="{00000000-0005-0000-0000-00001F130000}"/>
    <cellStyle name="Merknad 2 6_3. Chng in credit spreads" xfId="4900" xr:uid="{00000000-0005-0000-0000-000020130000}"/>
    <cellStyle name="Merknad 2 7" xfId="4901" xr:uid="{00000000-0005-0000-0000-000021130000}"/>
    <cellStyle name="Merknad 2 8" xfId="4902" xr:uid="{00000000-0005-0000-0000-000022130000}"/>
    <cellStyle name="Merknad 2 9" xfId="4903" xr:uid="{00000000-0005-0000-0000-000023130000}"/>
    <cellStyle name="Merknad 2_7. Other MTM adjustments" xfId="4904" xr:uid="{00000000-0005-0000-0000-000024130000}"/>
    <cellStyle name="Merknad 3" xfId="4905" xr:uid="{00000000-0005-0000-0000-000025130000}"/>
    <cellStyle name="Merknad 3 2" xfId="4906" xr:uid="{00000000-0005-0000-0000-000026130000}"/>
    <cellStyle name="Merknad 3_7. Other MTM adjustments" xfId="4907" xr:uid="{00000000-0005-0000-0000-000027130000}"/>
    <cellStyle name="Merknad_7. Other MTM adjustments" xfId="4908" xr:uid="{00000000-0005-0000-0000-000028130000}"/>
    <cellStyle name="Migliaia (0)_Costi" xfId="4909" xr:uid="{00000000-0005-0000-0000-000029130000}"/>
    <cellStyle name="Migliaia [0]_INV2" xfId="4910" xr:uid="{00000000-0005-0000-0000-00002A130000}"/>
    <cellStyle name="Millares [0]_10 AVERIAS MASIVAS + ANT" xfId="4911" xr:uid="{00000000-0005-0000-0000-00002B130000}"/>
    <cellStyle name="MLComma0" xfId="4912" xr:uid="{00000000-0005-0000-0000-00002C130000}"/>
    <cellStyle name="MLComma0 2" xfId="4913" xr:uid="{00000000-0005-0000-0000-00002D130000}"/>
    <cellStyle name="MLComma0_7. Other MTM adjustments" xfId="4914" xr:uid="{00000000-0005-0000-0000-00002E130000}"/>
    <cellStyle name="MLPercent0" xfId="4915" xr:uid="{00000000-0005-0000-0000-00002F130000}"/>
    <cellStyle name="MLPercent0 2" xfId="4916" xr:uid="{00000000-0005-0000-0000-000030130000}"/>
    <cellStyle name="MLPercent0_7. Other MTM adjustments" xfId="4917" xr:uid="{00000000-0005-0000-0000-000031130000}"/>
    <cellStyle name="multiple" xfId="4918" xr:uid="{00000000-0005-0000-0000-000032130000}"/>
    <cellStyle name="Multiple [1]" xfId="4919" xr:uid="{00000000-0005-0000-0000-000033130000}"/>
    <cellStyle name="multiple 10" xfId="4920" xr:uid="{00000000-0005-0000-0000-000034130000}"/>
    <cellStyle name="multiple 10 2" xfId="4921" xr:uid="{00000000-0005-0000-0000-000035130000}"/>
    <cellStyle name="multiple 10_7. Other MTM adjustments" xfId="4922" xr:uid="{00000000-0005-0000-0000-000036130000}"/>
    <cellStyle name="multiple 11" xfId="4923" xr:uid="{00000000-0005-0000-0000-000037130000}"/>
    <cellStyle name="multiple 11 2" xfId="4924" xr:uid="{00000000-0005-0000-0000-000038130000}"/>
    <cellStyle name="multiple 11_7. Other MTM adjustments" xfId="4925" xr:uid="{00000000-0005-0000-0000-000039130000}"/>
    <cellStyle name="multiple 12" xfId="4926" xr:uid="{00000000-0005-0000-0000-00003A130000}"/>
    <cellStyle name="multiple 12 2" xfId="4927" xr:uid="{00000000-0005-0000-0000-00003B130000}"/>
    <cellStyle name="multiple 12_7. Other MTM adjustments" xfId="4928" xr:uid="{00000000-0005-0000-0000-00003C130000}"/>
    <cellStyle name="multiple 13" xfId="4929" xr:uid="{00000000-0005-0000-0000-00003D130000}"/>
    <cellStyle name="multiple 13 2" xfId="4930" xr:uid="{00000000-0005-0000-0000-00003E130000}"/>
    <cellStyle name="multiple 13_7. Other MTM adjustments" xfId="4931" xr:uid="{00000000-0005-0000-0000-00003F130000}"/>
    <cellStyle name="multiple 14" xfId="4932" xr:uid="{00000000-0005-0000-0000-000040130000}"/>
    <cellStyle name="multiple 14 2" xfId="4933" xr:uid="{00000000-0005-0000-0000-000041130000}"/>
    <cellStyle name="multiple 14_7. Other MTM adjustments" xfId="4934" xr:uid="{00000000-0005-0000-0000-000042130000}"/>
    <cellStyle name="multiple 15" xfId="4935" xr:uid="{00000000-0005-0000-0000-000043130000}"/>
    <cellStyle name="multiple 15 2" xfId="4936" xr:uid="{00000000-0005-0000-0000-000044130000}"/>
    <cellStyle name="multiple 15_7. Other MTM adjustments" xfId="4937" xr:uid="{00000000-0005-0000-0000-000045130000}"/>
    <cellStyle name="multiple 16" xfId="4938" xr:uid="{00000000-0005-0000-0000-000046130000}"/>
    <cellStyle name="multiple 17" xfId="4939" xr:uid="{00000000-0005-0000-0000-000047130000}"/>
    <cellStyle name="multiple 2" xfId="4940" xr:uid="{00000000-0005-0000-0000-000048130000}"/>
    <cellStyle name="multiple 2 2" xfId="4941" xr:uid="{00000000-0005-0000-0000-000049130000}"/>
    <cellStyle name="multiple 2 2 2" xfId="4942" xr:uid="{00000000-0005-0000-0000-00004A130000}"/>
    <cellStyle name="multiple 2 2_7. Other MTM adjustments" xfId="4943" xr:uid="{00000000-0005-0000-0000-00004B130000}"/>
    <cellStyle name="multiple 2 3" xfId="4944" xr:uid="{00000000-0005-0000-0000-00004C130000}"/>
    <cellStyle name="multiple 2_7. Other MTM adjustments" xfId="4945" xr:uid="{00000000-0005-0000-0000-00004D130000}"/>
    <cellStyle name="multiple 3" xfId="4946" xr:uid="{00000000-0005-0000-0000-00004E130000}"/>
    <cellStyle name="multiple 3 2" xfId="4947" xr:uid="{00000000-0005-0000-0000-00004F130000}"/>
    <cellStyle name="multiple 3 2 2" xfId="4948" xr:uid="{00000000-0005-0000-0000-000050130000}"/>
    <cellStyle name="multiple 3 2_7. Other MTM adjustments" xfId="4949" xr:uid="{00000000-0005-0000-0000-000051130000}"/>
    <cellStyle name="multiple 3 3" xfId="4950" xr:uid="{00000000-0005-0000-0000-000052130000}"/>
    <cellStyle name="multiple 3 3 2" xfId="4951" xr:uid="{00000000-0005-0000-0000-000053130000}"/>
    <cellStyle name="multiple 3 3 3" xfId="4952" xr:uid="{00000000-0005-0000-0000-000054130000}"/>
    <cellStyle name="multiple 3 3 4" xfId="4953" xr:uid="{00000000-0005-0000-0000-000055130000}"/>
    <cellStyle name="multiple 3 3_7. Other MTM adjustments" xfId="4954" xr:uid="{00000000-0005-0000-0000-000056130000}"/>
    <cellStyle name="multiple 3_7. Other MTM adjustments" xfId="4955" xr:uid="{00000000-0005-0000-0000-000057130000}"/>
    <cellStyle name="multiple 4" xfId="4956" xr:uid="{00000000-0005-0000-0000-000058130000}"/>
    <cellStyle name="multiple 4 2" xfId="4957" xr:uid="{00000000-0005-0000-0000-000059130000}"/>
    <cellStyle name="multiple 4 2 2" xfId="4958" xr:uid="{00000000-0005-0000-0000-00005A130000}"/>
    <cellStyle name="multiple 4 2_7. Other MTM adjustments" xfId="4959" xr:uid="{00000000-0005-0000-0000-00005B130000}"/>
    <cellStyle name="multiple 4 3" xfId="4960" xr:uid="{00000000-0005-0000-0000-00005C130000}"/>
    <cellStyle name="multiple 4_7. Other MTM adjustments" xfId="4961" xr:uid="{00000000-0005-0000-0000-00005D130000}"/>
    <cellStyle name="multiple 5" xfId="4962" xr:uid="{00000000-0005-0000-0000-00005E130000}"/>
    <cellStyle name="multiple 5 2" xfId="4963" xr:uid="{00000000-0005-0000-0000-00005F130000}"/>
    <cellStyle name="multiple 5 2 2" xfId="4964" xr:uid="{00000000-0005-0000-0000-000060130000}"/>
    <cellStyle name="multiple 5 2_7. Other MTM adjustments" xfId="4965" xr:uid="{00000000-0005-0000-0000-000061130000}"/>
    <cellStyle name="multiple 5 3" xfId="4966" xr:uid="{00000000-0005-0000-0000-000062130000}"/>
    <cellStyle name="multiple 5 4" xfId="4967" xr:uid="{00000000-0005-0000-0000-000063130000}"/>
    <cellStyle name="multiple 5 5" xfId="4968" xr:uid="{00000000-0005-0000-0000-000064130000}"/>
    <cellStyle name="multiple 5_7. Other MTM adjustments" xfId="4969" xr:uid="{00000000-0005-0000-0000-000065130000}"/>
    <cellStyle name="multiple 6" xfId="4970" xr:uid="{00000000-0005-0000-0000-000066130000}"/>
    <cellStyle name="multiple 6 2" xfId="4971" xr:uid="{00000000-0005-0000-0000-000067130000}"/>
    <cellStyle name="multiple 6 2 2" xfId="4972" xr:uid="{00000000-0005-0000-0000-000068130000}"/>
    <cellStyle name="multiple 6 2_7. Other MTM adjustments" xfId="4973" xr:uid="{00000000-0005-0000-0000-000069130000}"/>
    <cellStyle name="multiple 6 3" xfId="4974" xr:uid="{00000000-0005-0000-0000-00006A130000}"/>
    <cellStyle name="multiple 6_7. Other MTM adjustments" xfId="4975" xr:uid="{00000000-0005-0000-0000-00006B130000}"/>
    <cellStyle name="multiple 7" xfId="4976" xr:uid="{00000000-0005-0000-0000-00006C130000}"/>
    <cellStyle name="multiple 7 2" xfId="4977" xr:uid="{00000000-0005-0000-0000-00006D130000}"/>
    <cellStyle name="multiple 7 3" xfId="4978" xr:uid="{00000000-0005-0000-0000-00006E130000}"/>
    <cellStyle name="multiple 7_7. Other MTM adjustments" xfId="4979" xr:uid="{00000000-0005-0000-0000-00006F130000}"/>
    <cellStyle name="multiple 8" xfId="4980" xr:uid="{00000000-0005-0000-0000-000070130000}"/>
    <cellStyle name="multiple 8 2" xfId="4981" xr:uid="{00000000-0005-0000-0000-000071130000}"/>
    <cellStyle name="multiple 8_7. Other MTM adjustments" xfId="4982" xr:uid="{00000000-0005-0000-0000-000072130000}"/>
    <cellStyle name="multiple 9" xfId="4983" xr:uid="{00000000-0005-0000-0000-000073130000}"/>
    <cellStyle name="multiple 9 2" xfId="4984" xr:uid="{00000000-0005-0000-0000-000074130000}"/>
    <cellStyle name="multiple 9_7. Other MTM adjustments" xfId="4985" xr:uid="{00000000-0005-0000-0000-000075130000}"/>
    <cellStyle name="Multiple_03-Egne aksjer 1002" xfId="4986" xr:uid="{00000000-0005-0000-0000-000076130000}"/>
    <cellStyle name="MultipleBelow" xfId="4987" xr:uid="{00000000-0005-0000-0000-000077130000}"/>
    <cellStyle name="Nagłówek 1" xfId="4988" xr:uid="{00000000-0005-0000-0000-000078130000}"/>
    <cellStyle name="Nagłówek 2" xfId="4989" xr:uid="{00000000-0005-0000-0000-000079130000}"/>
    <cellStyle name="Nagłówek 3" xfId="4990" xr:uid="{00000000-0005-0000-0000-00007A130000}"/>
    <cellStyle name="Nagłówek 4" xfId="4991" xr:uid="{00000000-0005-0000-0000-00007B130000}"/>
    <cellStyle name="Neutral 2" xfId="4992" xr:uid="{00000000-0005-0000-0000-00007C130000}"/>
    <cellStyle name="Neutralne" xfId="4993" xr:uid="{00000000-0005-0000-0000-00007D130000}"/>
    <cellStyle name="Neutralus" xfId="4994" xr:uid="{00000000-0005-0000-0000-00007E130000}"/>
    <cellStyle name="Nil" xfId="4995" xr:uid="{00000000-0005-0000-0000-00007F130000}"/>
    <cellStyle name="Non_definito" xfId="4996" xr:uid="{00000000-0005-0000-0000-000080130000}"/>
    <cellStyle name="nonmultiple" xfId="4997" xr:uid="{00000000-0005-0000-0000-000081130000}"/>
    <cellStyle name="nonmultiple 10" xfId="4998" xr:uid="{00000000-0005-0000-0000-000082130000}"/>
    <cellStyle name="nonmultiple 11" xfId="4999" xr:uid="{00000000-0005-0000-0000-000083130000}"/>
    <cellStyle name="nonmultiple 12" xfId="5000" xr:uid="{00000000-0005-0000-0000-000084130000}"/>
    <cellStyle name="nonmultiple 13" xfId="5001" xr:uid="{00000000-0005-0000-0000-000085130000}"/>
    <cellStyle name="nonmultiple 2" xfId="5002" xr:uid="{00000000-0005-0000-0000-000086130000}"/>
    <cellStyle name="nonmultiple 2 2" xfId="5003" xr:uid="{00000000-0005-0000-0000-000087130000}"/>
    <cellStyle name="nonmultiple 2 2 2" xfId="5004" xr:uid="{00000000-0005-0000-0000-000088130000}"/>
    <cellStyle name="nonmultiple 2 2_7. Other MTM adjustments" xfId="5005" xr:uid="{00000000-0005-0000-0000-000089130000}"/>
    <cellStyle name="nonmultiple 2 3" xfId="5006" xr:uid="{00000000-0005-0000-0000-00008A130000}"/>
    <cellStyle name="nonmultiple 2_7. Other MTM adjustments" xfId="5007" xr:uid="{00000000-0005-0000-0000-00008B130000}"/>
    <cellStyle name="nonmultiple 3" xfId="5008" xr:uid="{00000000-0005-0000-0000-00008C130000}"/>
    <cellStyle name="nonmultiple 3 2" xfId="5009" xr:uid="{00000000-0005-0000-0000-00008D130000}"/>
    <cellStyle name="nonmultiple 3 2 2" xfId="5010" xr:uid="{00000000-0005-0000-0000-00008E130000}"/>
    <cellStyle name="nonmultiple 3 2_7. Other MTM adjustments" xfId="5011" xr:uid="{00000000-0005-0000-0000-00008F130000}"/>
    <cellStyle name="nonmultiple 3 3" xfId="5012" xr:uid="{00000000-0005-0000-0000-000090130000}"/>
    <cellStyle name="nonmultiple 3 3 2" xfId="5013" xr:uid="{00000000-0005-0000-0000-000091130000}"/>
    <cellStyle name="nonmultiple 3 3 3" xfId="5014" xr:uid="{00000000-0005-0000-0000-000092130000}"/>
    <cellStyle name="nonmultiple 3 3 4" xfId="5015" xr:uid="{00000000-0005-0000-0000-000093130000}"/>
    <cellStyle name="nonmultiple 3 3_7. Other MTM adjustments" xfId="5016" xr:uid="{00000000-0005-0000-0000-000094130000}"/>
    <cellStyle name="nonmultiple 3_7. Other MTM adjustments" xfId="5017" xr:uid="{00000000-0005-0000-0000-000095130000}"/>
    <cellStyle name="nonmultiple 4" xfId="5018" xr:uid="{00000000-0005-0000-0000-000096130000}"/>
    <cellStyle name="nonmultiple 4 2" xfId="5019" xr:uid="{00000000-0005-0000-0000-000097130000}"/>
    <cellStyle name="nonmultiple 4 2 2" xfId="5020" xr:uid="{00000000-0005-0000-0000-000098130000}"/>
    <cellStyle name="nonmultiple 4 2_7. Other MTM adjustments" xfId="5021" xr:uid="{00000000-0005-0000-0000-000099130000}"/>
    <cellStyle name="nonmultiple 4 3" xfId="5022" xr:uid="{00000000-0005-0000-0000-00009A130000}"/>
    <cellStyle name="nonmultiple 4_7. Other MTM adjustments" xfId="5023" xr:uid="{00000000-0005-0000-0000-00009B130000}"/>
    <cellStyle name="nonmultiple 5" xfId="5024" xr:uid="{00000000-0005-0000-0000-00009C130000}"/>
    <cellStyle name="nonmultiple 5 2" xfId="5025" xr:uid="{00000000-0005-0000-0000-00009D130000}"/>
    <cellStyle name="nonmultiple 5 2 2" xfId="5026" xr:uid="{00000000-0005-0000-0000-00009E130000}"/>
    <cellStyle name="nonmultiple 5 2_7. Other MTM adjustments" xfId="5027" xr:uid="{00000000-0005-0000-0000-00009F130000}"/>
    <cellStyle name="nonmultiple 5 3" xfId="5028" xr:uid="{00000000-0005-0000-0000-0000A0130000}"/>
    <cellStyle name="nonmultiple 5 4" xfId="5029" xr:uid="{00000000-0005-0000-0000-0000A1130000}"/>
    <cellStyle name="nonmultiple 5 5" xfId="5030" xr:uid="{00000000-0005-0000-0000-0000A2130000}"/>
    <cellStyle name="nonmultiple 5_7. Other MTM adjustments" xfId="5031" xr:uid="{00000000-0005-0000-0000-0000A3130000}"/>
    <cellStyle name="nonmultiple 6" xfId="5032" xr:uid="{00000000-0005-0000-0000-0000A4130000}"/>
    <cellStyle name="nonmultiple 6 2" xfId="5033" xr:uid="{00000000-0005-0000-0000-0000A5130000}"/>
    <cellStyle name="nonmultiple 6 2 2" xfId="5034" xr:uid="{00000000-0005-0000-0000-0000A6130000}"/>
    <cellStyle name="nonmultiple 6 2_7. Other MTM adjustments" xfId="5035" xr:uid="{00000000-0005-0000-0000-0000A7130000}"/>
    <cellStyle name="nonmultiple 6 3" xfId="5036" xr:uid="{00000000-0005-0000-0000-0000A8130000}"/>
    <cellStyle name="nonmultiple 6_7. Other MTM adjustments" xfId="5037" xr:uid="{00000000-0005-0000-0000-0000A9130000}"/>
    <cellStyle name="nonmultiple 7" xfId="5038" xr:uid="{00000000-0005-0000-0000-0000AA130000}"/>
    <cellStyle name="nonmultiple 7 2" xfId="5039" xr:uid="{00000000-0005-0000-0000-0000AB130000}"/>
    <cellStyle name="nonmultiple 7 3" xfId="5040" xr:uid="{00000000-0005-0000-0000-0000AC130000}"/>
    <cellStyle name="nonmultiple 7_7. Other MTM adjustments" xfId="5041" xr:uid="{00000000-0005-0000-0000-0000AD130000}"/>
    <cellStyle name="nonmultiple 8" xfId="5042" xr:uid="{00000000-0005-0000-0000-0000AE130000}"/>
    <cellStyle name="nonmultiple 9" xfId="5043" xr:uid="{00000000-0005-0000-0000-0000AF130000}"/>
    <cellStyle name="nonmultiple_1" xfId="5044" xr:uid="{00000000-0005-0000-0000-0000B0130000}"/>
    <cellStyle name="NonPrintingArea" xfId="5045" xr:uid="{00000000-0005-0000-0000-0000B1130000}"/>
    <cellStyle name="Normal" xfId="0" builtinId="0"/>
    <cellStyle name="Normal 10" xfId="5047" xr:uid="{00000000-0005-0000-0000-0000B3130000}"/>
    <cellStyle name="Normal 10 2" xfId="5048" xr:uid="{00000000-0005-0000-0000-0000B4130000}"/>
    <cellStyle name="Normal 10 2 2" xfId="5049" xr:uid="{00000000-0005-0000-0000-0000B5130000}"/>
    <cellStyle name="Normal 10 2 2 2" xfId="5050" xr:uid="{00000000-0005-0000-0000-0000B6130000}"/>
    <cellStyle name="Normal 10 2 2_3. Chng in credit spreads" xfId="5051" xr:uid="{00000000-0005-0000-0000-0000B7130000}"/>
    <cellStyle name="Normal 10 2 3" xfId="5052" xr:uid="{00000000-0005-0000-0000-0000B8130000}"/>
    <cellStyle name="Normal 10 2 3 2" xfId="5053" xr:uid="{00000000-0005-0000-0000-0000B9130000}"/>
    <cellStyle name="Normal 10 2 3_3. Chng in credit spreads" xfId="5054" xr:uid="{00000000-0005-0000-0000-0000BA130000}"/>
    <cellStyle name="Normal 10 2_7. Other MTM adjustments" xfId="5055" xr:uid="{00000000-0005-0000-0000-0000BB130000}"/>
    <cellStyle name="Normal 10 3" xfId="5056" xr:uid="{00000000-0005-0000-0000-0000BC130000}"/>
    <cellStyle name="Normal 10 4" xfId="5057" xr:uid="{00000000-0005-0000-0000-0000BD130000}"/>
    <cellStyle name="Normal 10 4 2" xfId="5058" xr:uid="{00000000-0005-0000-0000-0000BE130000}"/>
    <cellStyle name="Normal 10 4_3. Chng in credit spreads" xfId="5059" xr:uid="{00000000-0005-0000-0000-0000BF130000}"/>
    <cellStyle name="Normal 10 5" xfId="5060" xr:uid="{00000000-0005-0000-0000-0000C0130000}"/>
    <cellStyle name="Normal 10 5 2" xfId="5061" xr:uid="{00000000-0005-0000-0000-0000C1130000}"/>
    <cellStyle name="Normal 10 5_3. Chng in credit spreads" xfId="5062" xr:uid="{00000000-0005-0000-0000-0000C2130000}"/>
    <cellStyle name="Normal 10_7. Other MTM adjustments" xfId="5063" xr:uid="{00000000-0005-0000-0000-0000C3130000}"/>
    <cellStyle name="Normal 109" xfId="7325" xr:uid="{738676DC-8AC5-47AC-BD54-23F572F62ED2}"/>
    <cellStyle name="Normal 11" xfId="5064" xr:uid="{00000000-0005-0000-0000-0000C4130000}"/>
    <cellStyle name="Normal 11 2" xfId="5065" xr:uid="{00000000-0005-0000-0000-0000C5130000}"/>
    <cellStyle name="Normal 11 3" xfId="5066" xr:uid="{00000000-0005-0000-0000-0000C6130000}"/>
    <cellStyle name="Normal 11_7. Other MTM adjustments" xfId="5067" xr:uid="{00000000-0005-0000-0000-0000C7130000}"/>
    <cellStyle name="Normal 113" xfId="5068" xr:uid="{00000000-0005-0000-0000-0000C8130000}"/>
    <cellStyle name="Normal 113 2" xfId="5069" xr:uid="{00000000-0005-0000-0000-0000C9130000}"/>
    <cellStyle name="Normal 12" xfId="5070" xr:uid="{00000000-0005-0000-0000-0000CA130000}"/>
    <cellStyle name="Normal 12 2" xfId="5071" xr:uid="{00000000-0005-0000-0000-0000CB130000}"/>
    <cellStyle name="Normal 12 3" xfId="5072" xr:uid="{00000000-0005-0000-0000-0000CC130000}"/>
    <cellStyle name="Normal 12_7. Other MTM adjustments" xfId="5073" xr:uid="{00000000-0005-0000-0000-0000CD130000}"/>
    <cellStyle name="Normal 13" xfId="5074" xr:uid="{00000000-0005-0000-0000-0000CE130000}"/>
    <cellStyle name="Normal 13 2" xfId="5075" xr:uid="{00000000-0005-0000-0000-0000CF130000}"/>
    <cellStyle name="Normal 13 3" xfId="5076" xr:uid="{00000000-0005-0000-0000-0000D0130000}"/>
    <cellStyle name="Normal 13_3. Chng in credit spreads" xfId="5077" xr:uid="{00000000-0005-0000-0000-0000D1130000}"/>
    <cellStyle name="Normal 14" xfId="5078" xr:uid="{00000000-0005-0000-0000-0000D2130000}"/>
    <cellStyle name="Normal 14 2" xfId="5079" xr:uid="{00000000-0005-0000-0000-0000D3130000}"/>
    <cellStyle name="Normal 14_7. Other MTM adjustments" xfId="5080" xr:uid="{00000000-0005-0000-0000-0000D4130000}"/>
    <cellStyle name="Normal 15" xfId="5081" xr:uid="{00000000-0005-0000-0000-0000D5130000}"/>
    <cellStyle name="Normal 15 2" xfId="5082" xr:uid="{00000000-0005-0000-0000-0000D6130000}"/>
    <cellStyle name="Normal 15 3" xfId="5083" xr:uid="{00000000-0005-0000-0000-0000D7130000}"/>
    <cellStyle name="Normal 15 3 2" xfId="5084" xr:uid="{00000000-0005-0000-0000-0000D8130000}"/>
    <cellStyle name="Normal 15 3_3. Chng in credit spreads" xfId="5085" xr:uid="{00000000-0005-0000-0000-0000D9130000}"/>
    <cellStyle name="Normal 15_7. Other MTM adjustments" xfId="5086" xr:uid="{00000000-0005-0000-0000-0000DA130000}"/>
    <cellStyle name="Normal 16" xfId="5087" xr:uid="{00000000-0005-0000-0000-0000DB130000}"/>
    <cellStyle name="Normal 16 2" xfId="5088" xr:uid="{00000000-0005-0000-0000-0000DC130000}"/>
    <cellStyle name="Normal 16_3. Chng in credit spreads" xfId="5089" xr:uid="{00000000-0005-0000-0000-0000DD130000}"/>
    <cellStyle name="Normal 17" xfId="5090" xr:uid="{00000000-0005-0000-0000-0000DE130000}"/>
    <cellStyle name="Normal 17 2" xfId="5091" xr:uid="{00000000-0005-0000-0000-0000DF130000}"/>
    <cellStyle name="Normal 17_7. Other MTM adjustments" xfId="5092" xr:uid="{00000000-0005-0000-0000-0000E0130000}"/>
    <cellStyle name="Normal 18" xfId="5093" xr:uid="{00000000-0005-0000-0000-0000E1130000}"/>
    <cellStyle name="Normal 19" xfId="5094" xr:uid="{00000000-0005-0000-0000-0000E2130000}"/>
    <cellStyle name="Normal 19 2" xfId="5095" xr:uid="{00000000-0005-0000-0000-0000E3130000}"/>
    <cellStyle name="Normal 19 3" xfId="5096" xr:uid="{00000000-0005-0000-0000-0000E4130000}"/>
    <cellStyle name="Normal 19_7. Other MTM adjustments" xfId="5097" xr:uid="{00000000-0005-0000-0000-0000E5130000}"/>
    <cellStyle name="Normal 2" xfId="5098" xr:uid="{00000000-0005-0000-0000-0000E6130000}"/>
    <cellStyle name="Normal 2 10" xfId="5099" xr:uid="{00000000-0005-0000-0000-0000E7130000}"/>
    <cellStyle name="Normal 2 10 2" xfId="5100" xr:uid="{00000000-0005-0000-0000-0000E8130000}"/>
    <cellStyle name="Normal 2 10 2 2" xfId="5101" xr:uid="{00000000-0005-0000-0000-0000E9130000}"/>
    <cellStyle name="Normal 2 10 2_3. Chng in credit spreads" xfId="5" xr:uid="{00000000-0005-0000-0000-0000EA130000}"/>
    <cellStyle name="Normal 2 10 3" xfId="5102" xr:uid="{00000000-0005-0000-0000-0000EB130000}"/>
    <cellStyle name="Normal 2 10 3 2" xfId="5103" xr:uid="{00000000-0005-0000-0000-0000EC130000}"/>
    <cellStyle name="Normal 2 10 3_3. Chng in credit spreads" xfId="5104" xr:uid="{00000000-0005-0000-0000-0000ED130000}"/>
    <cellStyle name="Normal 2 10 4" xfId="5105" xr:uid="{00000000-0005-0000-0000-0000EE130000}"/>
    <cellStyle name="Normal 2 10_3. Chng in credit spreads" xfId="5106" xr:uid="{00000000-0005-0000-0000-0000EF130000}"/>
    <cellStyle name="Normal 2 11" xfId="5107" xr:uid="{00000000-0005-0000-0000-0000F0130000}"/>
    <cellStyle name="Normal 2 11 2" xfId="5108" xr:uid="{00000000-0005-0000-0000-0000F1130000}"/>
    <cellStyle name="Normal 2 11_3. Chng in credit spreads" xfId="5109" xr:uid="{00000000-0005-0000-0000-0000F2130000}"/>
    <cellStyle name="Normal 2 12" xfId="5110" xr:uid="{00000000-0005-0000-0000-0000F3130000}"/>
    <cellStyle name="Normal 2 12 2" xfId="5111" xr:uid="{00000000-0005-0000-0000-0000F4130000}"/>
    <cellStyle name="Normal 2 12_3. Chng in credit spreads" xfId="5112" xr:uid="{00000000-0005-0000-0000-0000F5130000}"/>
    <cellStyle name="Normal 2 13" xfId="5113" xr:uid="{00000000-0005-0000-0000-0000F6130000}"/>
    <cellStyle name="Normal 2 13 2" xfId="5114" xr:uid="{00000000-0005-0000-0000-0000F7130000}"/>
    <cellStyle name="Normal 2 13_3. Chng in credit spreads" xfId="5115" xr:uid="{00000000-0005-0000-0000-0000F8130000}"/>
    <cellStyle name="Normal 2 2" xfId="5116" xr:uid="{00000000-0005-0000-0000-0000F9130000}"/>
    <cellStyle name="Normal 2 2 2" xfId="5117" xr:uid="{00000000-0005-0000-0000-0000FA130000}"/>
    <cellStyle name="Normal 2 2 3" xfId="5118" xr:uid="{00000000-0005-0000-0000-0000FB130000}"/>
    <cellStyle name="Normal 2 2 4" xfId="5119" xr:uid="{00000000-0005-0000-0000-0000FC130000}"/>
    <cellStyle name="Normal 2 2_3. Chng in credit spreads" xfId="5120" xr:uid="{00000000-0005-0000-0000-0000FD130000}"/>
    <cellStyle name="Normal 2 3" xfId="5121" xr:uid="{00000000-0005-0000-0000-0000FE130000}"/>
    <cellStyle name="Normal 2 3 2" xfId="5122" xr:uid="{00000000-0005-0000-0000-0000FF130000}"/>
    <cellStyle name="Normal 2 3 2 2" xfId="5123" xr:uid="{00000000-0005-0000-0000-000000140000}"/>
    <cellStyle name="Normal 2 3 2 2 2" xfId="5124" xr:uid="{00000000-0005-0000-0000-000001140000}"/>
    <cellStyle name="Normal 2 3 2 2 2 2" xfId="5125" xr:uid="{00000000-0005-0000-0000-000002140000}"/>
    <cellStyle name="Normal 2 3 2 2 2_3. Chng in credit spreads" xfId="5126" xr:uid="{00000000-0005-0000-0000-000003140000}"/>
    <cellStyle name="Normal 2 3 2 2 3" xfId="5127" xr:uid="{00000000-0005-0000-0000-000004140000}"/>
    <cellStyle name="Normal 2 3 2 2 3 2" xfId="5128" xr:uid="{00000000-0005-0000-0000-000005140000}"/>
    <cellStyle name="Normal 2 3 2 2 3_3. Chng in credit spreads" xfId="5129" xr:uid="{00000000-0005-0000-0000-000006140000}"/>
    <cellStyle name="Normal 2 3 2 2 4" xfId="5130" xr:uid="{00000000-0005-0000-0000-000007140000}"/>
    <cellStyle name="Normal 2 3 2 2 4 2" xfId="5131" xr:uid="{00000000-0005-0000-0000-000008140000}"/>
    <cellStyle name="Normal 2 3 2 2 4_3. Chng in credit spreads" xfId="5132" xr:uid="{00000000-0005-0000-0000-000009140000}"/>
    <cellStyle name="Normal 2 3 2 2 5" xfId="5133" xr:uid="{00000000-0005-0000-0000-00000A140000}"/>
    <cellStyle name="Normal 2 3 2 2_3. Chng in credit spreads" xfId="5134" xr:uid="{00000000-0005-0000-0000-00000B140000}"/>
    <cellStyle name="Normal 2 3 2 3" xfId="5135" xr:uid="{00000000-0005-0000-0000-00000C140000}"/>
    <cellStyle name="Normal 2 3 2 3 2" xfId="5136" xr:uid="{00000000-0005-0000-0000-00000D140000}"/>
    <cellStyle name="Normal 2 3 2 3_3. Chng in credit spreads" xfId="5137" xr:uid="{00000000-0005-0000-0000-00000E140000}"/>
    <cellStyle name="Normal 2 3 2 4" xfId="5138" xr:uid="{00000000-0005-0000-0000-00000F140000}"/>
    <cellStyle name="Normal 2 3 2 4 2" xfId="5139" xr:uid="{00000000-0005-0000-0000-000010140000}"/>
    <cellStyle name="Normal 2 3 2 4_3. Chng in credit spreads" xfId="5140" xr:uid="{00000000-0005-0000-0000-000011140000}"/>
    <cellStyle name="Normal 2 3 2 5" xfId="5141" xr:uid="{00000000-0005-0000-0000-000012140000}"/>
    <cellStyle name="Normal 2 3 2 5 2" xfId="5142" xr:uid="{00000000-0005-0000-0000-000013140000}"/>
    <cellStyle name="Normal 2 3 2 5_3. Chng in credit spreads" xfId="5143" xr:uid="{00000000-0005-0000-0000-000014140000}"/>
    <cellStyle name="Normal 2 3 2 6" xfId="5144" xr:uid="{00000000-0005-0000-0000-000015140000}"/>
    <cellStyle name="Normal 2 3 2 6 2" xfId="5145" xr:uid="{00000000-0005-0000-0000-000016140000}"/>
    <cellStyle name="Normal 2 3 2 6_3. Chng in credit spreads" xfId="5146" xr:uid="{00000000-0005-0000-0000-000017140000}"/>
    <cellStyle name="Normal 2 3 2 7" xfId="5147" xr:uid="{00000000-0005-0000-0000-000018140000}"/>
    <cellStyle name="Normal 2 3 2_3. Chng in credit spreads" xfId="5148" xr:uid="{00000000-0005-0000-0000-000019140000}"/>
    <cellStyle name="Normal 2 3 3" xfId="5149" xr:uid="{00000000-0005-0000-0000-00001A140000}"/>
    <cellStyle name="Normal 2 3 3 2" xfId="5150" xr:uid="{00000000-0005-0000-0000-00001B140000}"/>
    <cellStyle name="Normal 2 3 3 2 2" xfId="5151" xr:uid="{00000000-0005-0000-0000-00001C140000}"/>
    <cellStyle name="Normal 2 3 3 2 2 2" xfId="5152" xr:uid="{00000000-0005-0000-0000-00001D140000}"/>
    <cellStyle name="Normal 2 3 3 2 2_3. Chng in credit spreads" xfId="5153" xr:uid="{00000000-0005-0000-0000-00001E140000}"/>
    <cellStyle name="Normal 2 3 3 2 3" xfId="5154" xr:uid="{00000000-0005-0000-0000-00001F140000}"/>
    <cellStyle name="Normal 2 3 3 2 3 2" xfId="5155" xr:uid="{00000000-0005-0000-0000-000020140000}"/>
    <cellStyle name="Normal 2 3 3 2 3_3. Chng in credit spreads" xfId="5156" xr:uid="{00000000-0005-0000-0000-000021140000}"/>
    <cellStyle name="Normal 2 3 3 2 4" xfId="5157" xr:uid="{00000000-0005-0000-0000-000022140000}"/>
    <cellStyle name="Normal 2 3 3 2 4 2" xfId="5158" xr:uid="{00000000-0005-0000-0000-000023140000}"/>
    <cellStyle name="Normal 2 3 3 2 4_3. Chng in credit spreads" xfId="5159" xr:uid="{00000000-0005-0000-0000-000024140000}"/>
    <cellStyle name="Normal 2 3 3 2 5" xfId="5160" xr:uid="{00000000-0005-0000-0000-000025140000}"/>
    <cellStyle name="Normal 2 3 3 2_3. Chng in credit spreads" xfId="5161" xr:uid="{00000000-0005-0000-0000-000026140000}"/>
    <cellStyle name="Normal 2 3 3 3" xfId="5162" xr:uid="{00000000-0005-0000-0000-000027140000}"/>
    <cellStyle name="Normal 2 3 3 3 2" xfId="5163" xr:uid="{00000000-0005-0000-0000-000028140000}"/>
    <cellStyle name="Normal 2 3 3 3_3. Chng in credit spreads" xfId="5164" xr:uid="{00000000-0005-0000-0000-000029140000}"/>
    <cellStyle name="Normal 2 3 3 4" xfId="5165" xr:uid="{00000000-0005-0000-0000-00002A140000}"/>
    <cellStyle name="Normal 2 3 3 4 2" xfId="5166" xr:uid="{00000000-0005-0000-0000-00002B140000}"/>
    <cellStyle name="Normal 2 3 3 4_3. Chng in credit spreads" xfId="5167" xr:uid="{00000000-0005-0000-0000-00002C140000}"/>
    <cellStyle name="Normal 2 3 3 5" xfId="5168" xr:uid="{00000000-0005-0000-0000-00002D140000}"/>
    <cellStyle name="Normal 2 3 3 5 2" xfId="5169" xr:uid="{00000000-0005-0000-0000-00002E140000}"/>
    <cellStyle name="Normal 2 3 3 5_3. Chng in credit spreads" xfId="5170" xr:uid="{00000000-0005-0000-0000-00002F140000}"/>
    <cellStyle name="Normal 2 3 3 6" xfId="5171" xr:uid="{00000000-0005-0000-0000-000030140000}"/>
    <cellStyle name="Normal 2 3 3_3. Chng in credit spreads" xfId="5172" xr:uid="{00000000-0005-0000-0000-000031140000}"/>
    <cellStyle name="Normal 2 3 4" xfId="5173" xr:uid="{00000000-0005-0000-0000-000032140000}"/>
    <cellStyle name="Normal 2 3 4 2" xfId="5174" xr:uid="{00000000-0005-0000-0000-000033140000}"/>
    <cellStyle name="Normal 2 3 4 2 2" xfId="5175" xr:uid="{00000000-0005-0000-0000-000034140000}"/>
    <cellStyle name="Normal 2 3 4 2 2 2" xfId="5176" xr:uid="{00000000-0005-0000-0000-000035140000}"/>
    <cellStyle name="Normal 2 3 4 2 2_3. Chng in credit spreads" xfId="5177" xr:uid="{00000000-0005-0000-0000-000036140000}"/>
    <cellStyle name="Normal 2 3 4 2 3" xfId="5178" xr:uid="{00000000-0005-0000-0000-000037140000}"/>
    <cellStyle name="Normal 2 3 4 2 3 2" xfId="5179" xr:uid="{00000000-0005-0000-0000-000038140000}"/>
    <cellStyle name="Normal 2 3 4 2 3_3. Chng in credit spreads" xfId="5180" xr:uid="{00000000-0005-0000-0000-000039140000}"/>
    <cellStyle name="Normal 2 3 4 2 4" xfId="5181" xr:uid="{00000000-0005-0000-0000-00003A140000}"/>
    <cellStyle name="Normal 2 3 4 2_3. Chng in credit spreads" xfId="5182" xr:uid="{00000000-0005-0000-0000-00003B140000}"/>
    <cellStyle name="Normal 2 3 4 3" xfId="5183" xr:uid="{00000000-0005-0000-0000-00003C140000}"/>
    <cellStyle name="Normal 2 3 4 3 2" xfId="5184" xr:uid="{00000000-0005-0000-0000-00003D140000}"/>
    <cellStyle name="Normal 2 3 4 3_3. Chng in credit spreads" xfId="5185" xr:uid="{00000000-0005-0000-0000-00003E140000}"/>
    <cellStyle name="Normal 2 3 4 4" xfId="5186" xr:uid="{00000000-0005-0000-0000-00003F140000}"/>
    <cellStyle name="Normal 2 3 4 4 2" xfId="5187" xr:uid="{00000000-0005-0000-0000-000040140000}"/>
    <cellStyle name="Normal 2 3 4 4_3. Chng in credit spreads" xfId="5188" xr:uid="{00000000-0005-0000-0000-000041140000}"/>
    <cellStyle name="Normal 2 3 4 5" xfId="5189" xr:uid="{00000000-0005-0000-0000-000042140000}"/>
    <cellStyle name="Normal 2 3 4 5 2" xfId="5190" xr:uid="{00000000-0005-0000-0000-000043140000}"/>
    <cellStyle name="Normal 2 3 4 5_3. Chng in credit spreads" xfId="5191" xr:uid="{00000000-0005-0000-0000-000044140000}"/>
    <cellStyle name="Normal 2 3 4 6" xfId="5192" xr:uid="{00000000-0005-0000-0000-000045140000}"/>
    <cellStyle name="Normal 2 3 4_3. Chng in credit spreads" xfId="5193" xr:uid="{00000000-0005-0000-0000-000046140000}"/>
    <cellStyle name="Normal 2 3 5" xfId="5194" xr:uid="{00000000-0005-0000-0000-000047140000}"/>
    <cellStyle name="Normal 2 3 5 2" xfId="5195" xr:uid="{00000000-0005-0000-0000-000048140000}"/>
    <cellStyle name="Normal 2 3 5 2 2" xfId="5196" xr:uid="{00000000-0005-0000-0000-000049140000}"/>
    <cellStyle name="Normal 2 3 5 2_3. Chng in credit spreads" xfId="5197" xr:uid="{00000000-0005-0000-0000-00004A140000}"/>
    <cellStyle name="Normal 2 3 5 3" xfId="5198" xr:uid="{00000000-0005-0000-0000-00004B140000}"/>
    <cellStyle name="Normal 2 3 5 3 2" xfId="5199" xr:uid="{00000000-0005-0000-0000-00004C140000}"/>
    <cellStyle name="Normal 2 3 5 3_3. Chng in credit spreads" xfId="5200" xr:uid="{00000000-0005-0000-0000-00004D140000}"/>
    <cellStyle name="Normal 2 3 5 4" xfId="5201" xr:uid="{00000000-0005-0000-0000-00004E140000}"/>
    <cellStyle name="Normal 2 3 5 4 2" xfId="5202" xr:uid="{00000000-0005-0000-0000-00004F140000}"/>
    <cellStyle name="Normal 2 3 5 4_3. Chng in credit spreads" xfId="5203" xr:uid="{00000000-0005-0000-0000-000050140000}"/>
    <cellStyle name="Normal 2 3 5 5" xfId="5204" xr:uid="{00000000-0005-0000-0000-000051140000}"/>
    <cellStyle name="Normal 2 3 5_3. Chng in credit spreads" xfId="5205" xr:uid="{00000000-0005-0000-0000-000052140000}"/>
    <cellStyle name="Normal 2 3 6" xfId="5206" xr:uid="{00000000-0005-0000-0000-000053140000}"/>
    <cellStyle name="Normal 2 3 6 2" xfId="5207" xr:uid="{00000000-0005-0000-0000-000054140000}"/>
    <cellStyle name="Normal 2 3 6_3. Chng in credit spreads" xfId="5208" xr:uid="{00000000-0005-0000-0000-000055140000}"/>
    <cellStyle name="Normal 2 3 7" xfId="5209" xr:uid="{00000000-0005-0000-0000-000056140000}"/>
    <cellStyle name="Normal 2 3 7 2" xfId="5210" xr:uid="{00000000-0005-0000-0000-000057140000}"/>
    <cellStyle name="Normal 2 3 7_3. Chng in credit spreads" xfId="5211" xr:uid="{00000000-0005-0000-0000-000058140000}"/>
    <cellStyle name="Normal 2 3 8" xfId="5212" xr:uid="{00000000-0005-0000-0000-000059140000}"/>
    <cellStyle name="Normal 2 3 8 2" xfId="5213" xr:uid="{00000000-0005-0000-0000-00005A140000}"/>
    <cellStyle name="Normal 2 3 8_3. Chng in credit spreads" xfId="5214" xr:uid="{00000000-0005-0000-0000-00005B140000}"/>
    <cellStyle name="Normal 2 3_7. Other MTM adjustments" xfId="5215" xr:uid="{00000000-0005-0000-0000-00005C140000}"/>
    <cellStyle name="Normal 2 4" xfId="5216" xr:uid="{00000000-0005-0000-0000-00005D140000}"/>
    <cellStyle name="Normal 2 4 2" xfId="5217" xr:uid="{00000000-0005-0000-0000-00005E140000}"/>
    <cellStyle name="Normal 2 4 2 2" xfId="5218" xr:uid="{00000000-0005-0000-0000-00005F140000}"/>
    <cellStyle name="Normal 2 4 2 2 2" xfId="5219" xr:uid="{00000000-0005-0000-0000-000060140000}"/>
    <cellStyle name="Normal 2 4 2 2 2 2" xfId="5220" xr:uid="{00000000-0005-0000-0000-000061140000}"/>
    <cellStyle name="Normal 2 4 2 2 2_3. Chng in credit spreads" xfId="5221" xr:uid="{00000000-0005-0000-0000-000062140000}"/>
    <cellStyle name="Normal 2 4 2 2 3" xfId="5222" xr:uid="{00000000-0005-0000-0000-000063140000}"/>
    <cellStyle name="Normal 2 4 2 2 3 2" xfId="5223" xr:uid="{00000000-0005-0000-0000-000064140000}"/>
    <cellStyle name="Normal 2 4 2 2 3_3. Chng in credit spreads" xfId="5224" xr:uid="{00000000-0005-0000-0000-000065140000}"/>
    <cellStyle name="Normal 2 4 2 2 4" xfId="5225" xr:uid="{00000000-0005-0000-0000-000066140000}"/>
    <cellStyle name="Normal 2 4 2 2 4 2" xfId="5226" xr:uid="{00000000-0005-0000-0000-000067140000}"/>
    <cellStyle name="Normal 2 4 2 2 4_3. Chng in credit spreads" xfId="5227" xr:uid="{00000000-0005-0000-0000-000068140000}"/>
    <cellStyle name="Normal 2 4 2 2 5" xfId="5228" xr:uid="{00000000-0005-0000-0000-000069140000}"/>
    <cellStyle name="Normal 2 4 2 2_3. Chng in credit spreads" xfId="5229" xr:uid="{00000000-0005-0000-0000-00006A140000}"/>
    <cellStyle name="Normal 2 4 2 3" xfId="5230" xr:uid="{00000000-0005-0000-0000-00006B140000}"/>
    <cellStyle name="Normal 2 4 2 3 2" xfId="5231" xr:uid="{00000000-0005-0000-0000-00006C140000}"/>
    <cellStyle name="Normal 2 4 2 3_3. Chng in credit spreads" xfId="5232" xr:uid="{00000000-0005-0000-0000-00006D140000}"/>
    <cellStyle name="Normal 2 4 2 4" xfId="5233" xr:uid="{00000000-0005-0000-0000-00006E140000}"/>
    <cellStyle name="Normal 2 4 2 4 2" xfId="5234" xr:uid="{00000000-0005-0000-0000-00006F140000}"/>
    <cellStyle name="Normal 2 4 2 4_3. Chng in credit spreads" xfId="5235" xr:uid="{00000000-0005-0000-0000-000070140000}"/>
    <cellStyle name="Normal 2 4 2 5" xfId="5236" xr:uid="{00000000-0005-0000-0000-000071140000}"/>
    <cellStyle name="Normal 2 4 2 5 2" xfId="5237" xr:uid="{00000000-0005-0000-0000-000072140000}"/>
    <cellStyle name="Normal 2 4 2 5_3. Chng in credit spreads" xfId="5238" xr:uid="{00000000-0005-0000-0000-000073140000}"/>
    <cellStyle name="Normal 2 4 2 6" xfId="5239" xr:uid="{00000000-0005-0000-0000-000074140000}"/>
    <cellStyle name="Normal 2 4 2 6 2" xfId="5240" xr:uid="{00000000-0005-0000-0000-000075140000}"/>
    <cellStyle name="Normal 2 4 2 6_3. Chng in credit spreads" xfId="5241" xr:uid="{00000000-0005-0000-0000-000076140000}"/>
    <cellStyle name="Normal 2 4 2 7" xfId="5242" xr:uid="{00000000-0005-0000-0000-000077140000}"/>
    <cellStyle name="Normal 2 4 2_3. Chng in credit spreads" xfId="5243" xr:uid="{00000000-0005-0000-0000-000078140000}"/>
    <cellStyle name="Normal 2 4 3" xfId="5244" xr:uid="{00000000-0005-0000-0000-000079140000}"/>
    <cellStyle name="Normal 2 4 3 2" xfId="5245" xr:uid="{00000000-0005-0000-0000-00007A140000}"/>
    <cellStyle name="Normal 2 4 3 2 2" xfId="5246" xr:uid="{00000000-0005-0000-0000-00007B140000}"/>
    <cellStyle name="Normal 2 4 3 2 2 2" xfId="5247" xr:uid="{00000000-0005-0000-0000-00007C140000}"/>
    <cellStyle name="Normal 2 4 3 2 2_3. Chng in credit spreads" xfId="5248" xr:uid="{00000000-0005-0000-0000-00007D140000}"/>
    <cellStyle name="Normal 2 4 3 2 3" xfId="5249" xr:uid="{00000000-0005-0000-0000-00007E140000}"/>
    <cellStyle name="Normal 2 4 3 2 3 2" xfId="5250" xr:uid="{00000000-0005-0000-0000-00007F140000}"/>
    <cellStyle name="Normal 2 4 3 2 3_3. Chng in credit spreads" xfId="5251" xr:uid="{00000000-0005-0000-0000-000080140000}"/>
    <cellStyle name="Normal 2 4 3 2 4" xfId="5252" xr:uid="{00000000-0005-0000-0000-000081140000}"/>
    <cellStyle name="Normal 2 4 3 2 4 2" xfId="5253" xr:uid="{00000000-0005-0000-0000-000082140000}"/>
    <cellStyle name="Normal 2 4 3 2 4_3. Chng in credit spreads" xfId="5254" xr:uid="{00000000-0005-0000-0000-000083140000}"/>
    <cellStyle name="Normal 2 4 3 2 5" xfId="5255" xr:uid="{00000000-0005-0000-0000-000084140000}"/>
    <cellStyle name="Normal 2 4 3 2_3. Chng in credit spreads" xfId="5256" xr:uid="{00000000-0005-0000-0000-000085140000}"/>
    <cellStyle name="Normal 2 4 3 3" xfId="5257" xr:uid="{00000000-0005-0000-0000-000086140000}"/>
    <cellStyle name="Normal 2 4 3 3 2" xfId="5258" xr:uid="{00000000-0005-0000-0000-000087140000}"/>
    <cellStyle name="Normal 2 4 3 3_3. Chng in credit spreads" xfId="5259" xr:uid="{00000000-0005-0000-0000-000088140000}"/>
    <cellStyle name="Normal 2 4 3 4" xfId="5260" xr:uid="{00000000-0005-0000-0000-000089140000}"/>
    <cellStyle name="Normal 2 4 3 4 2" xfId="5261" xr:uid="{00000000-0005-0000-0000-00008A140000}"/>
    <cellStyle name="Normal 2 4 3 4_3. Chng in credit spreads" xfId="5262" xr:uid="{00000000-0005-0000-0000-00008B140000}"/>
    <cellStyle name="Normal 2 4 3 5" xfId="5263" xr:uid="{00000000-0005-0000-0000-00008C140000}"/>
    <cellStyle name="Normal 2 4 3 5 2" xfId="5264" xr:uid="{00000000-0005-0000-0000-00008D140000}"/>
    <cellStyle name="Normal 2 4 3 5_3. Chng in credit spreads" xfId="5265" xr:uid="{00000000-0005-0000-0000-00008E140000}"/>
    <cellStyle name="Normal 2 4 3 6" xfId="5266" xr:uid="{00000000-0005-0000-0000-00008F140000}"/>
    <cellStyle name="Normal 2 4 3_3. Chng in credit spreads" xfId="5267" xr:uid="{00000000-0005-0000-0000-000090140000}"/>
    <cellStyle name="Normal 2 4 4" xfId="5268" xr:uid="{00000000-0005-0000-0000-000091140000}"/>
    <cellStyle name="Normal 2 4 4 2" xfId="5269" xr:uid="{00000000-0005-0000-0000-000092140000}"/>
    <cellStyle name="Normal 2 4 4 2 2" xfId="5270" xr:uid="{00000000-0005-0000-0000-000093140000}"/>
    <cellStyle name="Normal 2 4 4 2_3. Chng in credit spreads" xfId="5271" xr:uid="{00000000-0005-0000-0000-000094140000}"/>
    <cellStyle name="Normal 2 4 4 3" xfId="5272" xr:uid="{00000000-0005-0000-0000-000095140000}"/>
    <cellStyle name="Normal 2 4 4 3 2" xfId="5273" xr:uid="{00000000-0005-0000-0000-000096140000}"/>
    <cellStyle name="Normal 2 4 4 3_3. Chng in credit spreads" xfId="5274" xr:uid="{00000000-0005-0000-0000-000097140000}"/>
    <cellStyle name="Normal 2 4 4 4" xfId="5275" xr:uid="{00000000-0005-0000-0000-000098140000}"/>
    <cellStyle name="Normal 2 4 4 4 2" xfId="5276" xr:uid="{00000000-0005-0000-0000-000099140000}"/>
    <cellStyle name="Normal 2 4 4 4_3. Chng in credit spreads" xfId="5277" xr:uid="{00000000-0005-0000-0000-00009A140000}"/>
    <cellStyle name="Normal 2 4 4 5" xfId="5278" xr:uid="{00000000-0005-0000-0000-00009B140000}"/>
    <cellStyle name="Normal 2 4 4_3. Chng in credit spreads" xfId="5279" xr:uid="{00000000-0005-0000-0000-00009C140000}"/>
    <cellStyle name="Normal 2 4 5" xfId="5280" xr:uid="{00000000-0005-0000-0000-00009D140000}"/>
    <cellStyle name="Normal 2 4 5 2" xfId="5281" xr:uid="{00000000-0005-0000-0000-00009E140000}"/>
    <cellStyle name="Normal 2 4 5_3. Chng in credit spreads" xfId="5282" xr:uid="{00000000-0005-0000-0000-00009F140000}"/>
    <cellStyle name="Normal 2 4 6" xfId="5283" xr:uid="{00000000-0005-0000-0000-0000A0140000}"/>
    <cellStyle name="Normal 2 4 6 2" xfId="5284" xr:uid="{00000000-0005-0000-0000-0000A1140000}"/>
    <cellStyle name="Normal 2 4 6_3. Chng in credit spreads" xfId="5285" xr:uid="{00000000-0005-0000-0000-0000A2140000}"/>
    <cellStyle name="Normal 2 4 7" xfId="5286" xr:uid="{00000000-0005-0000-0000-0000A3140000}"/>
    <cellStyle name="Normal 2 4 7 2" xfId="5287" xr:uid="{00000000-0005-0000-0000-0000A4140000}"/>
    <cellStyle name="Normal 2 4 7_3. Chng in credit spreads" xfId="5288" xr:uid="{00000000-0005-0000-0000-0000A5140000}"/>
    <cellStyle name="Normal 2 4 8" xfId="5289" xr:uid="{00000000-0005-0000-0000-0000A6140000}"/>
    <cellStyle name="Normal 2 4 8 2" xfId="5290" xr:uid="{00000000-0005-0000-0000-0000A7140000}"/>
    <cellStyle name="Normal 2 4 8_3. Chng in credit spreads" xfId="5291" xr:uid="{00000000-0005-0000-0000-0000A8140000}"/>
    <cellStyle name="Normal 2 4_7. Other MTM adjustments" xfId="5292" xr:uid="{00000000-0005-0000-0000-0000A9140000}"/>
    <cellStyle name="Normal 2 5" xfId="5293" xr:uid="{00000000-0005-0000-0000-0000AA140000}"/>
    <cellStyle name="Normal 2 5 2" xfId="5294" xr:uid="{00000000-0005-0000-0000-0000AB140000}"/>
    <cellStyle name="Normal 2 5 2 2" xfId="5295" xr:uid="{00000000-0005-0000-0000-0000AC140000}"/>
    <cellStyle name="Normal 2 5 2 2 2" xfId="5296" xr:uid="{00000000-0005-0000-0000-0000AD140000}"/>
    <cellStyle name="Normal 2 5 2 2_3. Chng in credit spreads" xfId="5297" xr:uid="{00000000-0005-0000-0000-0000AE140000}"/>
    <cellStyle name="Normal 2 5 2 3" xfId="5298" xr:uid="{00000000-0005-0000-0000-0000AF140000}"/>
    <cellStyle name="Normal 2 5 2 3 2" xfId="5299" xr:uid="{00000000-0005-0000-0000-0000B0140000}"/>
    <cellStyle name="Normal 2 5 2 3_3. Chng in credit spreads" xfId="5300" xr:uid="{00000000-0005-0000-0000-0000B1140000}"/>
    <cellStyle name="Normal 2 5 2 4" xfId="5301" xr:uid="{00000000-0005-0000-0000-0000B2140000}"/>
    <cellStyle name="Normal 2 5 2 4 2" xfId="5302" xr:uid="{00000000-0005-0000-0000-0000B3140000}"/>
    <cellStyle name="Normal 2 5 2 4_3. Chng in credit spreads" xfId="5303" xr:uid="{00000000-0005-0000-0000-0000B4140000}"/>
    <cellStyle name="Normal 2 5 2 5" xfId="5304" xr:uid="{00000000-0005-0000-0000-0000B5140000}"/>
    <cellStyle name="Normal 2 5 2_3. Chng in credit spreads" xfId="5305" xr:uid="{00000000-0005-0000-0000-0000B6140000}"/>
    <cellStyle name="Normal 2 5 3" xfId="5306" xr:uid="{00000000-0005-0000-0000-0000B7140000}"/>
    <cellStyle name="Normal 2 5 3 2" xfId="5307" xr:uid="{00000000-0005-0000-0000-0000B8140000}"/>
    <cellStyle name="Normal 2 5 3_3. Chng in credit spreads" xfId="5308" xr:uid="{00000000-0005-0000-0000-0000B9140000}"/>
    <cellStyle name="Normal 2 5 4" xfId="5309" xr:uid="{00000000-0005-0000-0000-0000BA140000}"/>
    <cellStyle name="Normal 2 5 4 2" xfId="5310" xr:uid="{00000000-0005-0000-0000-0000BB140000}"/>
    <cellStyle name="Normal 2 5 4_3. Chng in credit spreads" xfId="5311" xr:uid="{00000000-0005-0000-0000-0000BC140000}"/>
    <cellStyle name="Normal 2 5 5" xfId="5312" xr:uid="{00000000-0005-0000-0000-0000BD140000}"/>
    <cellStyle name="Normal 2 5 5 2" xfId="5313" xr:uid="{00000000-0005-0000-0000-0000BE140000}"/>
    <cellStyle name="Normal 2 5 5_3. Chng in credit spreads" xfId="5314" xr:uid="{00000000-0005-0000-0000-0000BF140000}"/>
    <cellStyle name="Normal 2 5 6" xfId="5315" xr:uid="{00000000-0005-0000-0000-0000C0140000}"/>
    <cellStyle name="Normal 2 5 6 2" xfId="5316" xr:uid="{00000000-0005-0000-0000-0000C1140000}"/>
    <cellStyle name="Normal 2 5 6_3. Chng in credit spreads" xfId="5317" xr:uid="{00000000-0005-0000-0000-0000C2140000}"/>
    <cellStyle name="Normal 2 5_3. Chng in credit spreads" xfId="5318" xr:uid="{00000000-0005-0000-0000-0000C3140000}"/>
    <cellStyle name="Normal 2 6" xfId="5319" xr:uid="{00000000-0005-0000-0000-0000C4140000}"/>
    <cellStyle name="Normal 2 6 2" xfId="5320" xr:uid="{00000000-0005-0000-0000-0000C5140000}"/>
    <cellStyle name="Normal 2 6 2 2" xfId="5321" xr:uid="{00000000-0005-0000-0000-0000C6140000}"/>
    <cellStyle name="Normal 2 6 2 2 2" xfId="5322" xr:uid="{00000000-0005-0000-0000-0000C7140000}"/>
    <cellStyle name="Normal 2 6 2 2_3. Chng in credit spreads" xfId="5323" xr:uid="{00000000-0005-0000-0000-0000C8140000}"/>
    <cellStyle name="Normal 2 6 2 3" xfId="5324" xr:uid="{00000000-0005-0000-0000-0000C9140000}"/>
    <cellStyle name="Normal 2 6 2 3 2" xfId="5325" xr:uid="{00000000-0005-0000-0000-0000CA140000}"/>
    <cellStyle name="Normal 2 6 2 3_3. Chng in credit spreads" xfId="5326" xr:uid="{00000000-0005-0000-0000-0000CB140000}"/>
    <cellStyle name="Normal 2 6 2 4" xfId="5327" xr:uid="{00000000-0005-0000-0000-0000CC140000}"/>
    <cellStyle name="Normal 2 6 2 4 2" xfId="5328" xr:uid="{00000000-0005-0000-0000-0000CD140000}"/>
    <cellStyle name="Normal 2 6 2 4_3. Chng in credit spreads" xfId="5329" xr:uid="{00000000-0005-0000-0000-0000CE140000}"/>
    <cellStyle name="Normal 2 6 2 5" xfId="5330" xr:uid="{00000000-0005-0000-0000-0000CF140000}"/>
    <cellStyle name="Normal 2 6 2_3. Chng in credit spreads" xfId="5331" xr:uid="{00000000-0005-0000-0000-0000D0140000}"/>
    <cellStyle name="Normal 2 6 3" xfId="5332" xr:uid="{00000000-0005-0000-0000-0000D1140000}"/>
    <cellStyle name="Normal 2 6 3 2" xfId="5333" xr:uid="{00000000-0005-0000-0000-0000D2140000}"/>
    <cellStyle name="Normal 2 6 3_3. Chng in credit spreads" xfId="5334" xr:uid="{00000000-0005-0000-0000-0000D3140000}"/>
    <cellStyle name="Normal 2 6 4" xfId="5335" xr:uid="{00000000-0005-0000-0000-0000D4140000}"/>
    <cellStyle name="Normal 2 6 4 2" xfId="5336" xr:uid="{00000000-0005-0000-0000-0000D5140000}"/>
    <cellStyle name="Normal 2 6 4_3. Chng in credit spreads" xfId="5337" xr:uid="{00000000-0005-0000-0000-0000D6140000}"/>
    <cellStyle name="Normal 2 6 5" xfId="5338" xr:uid="{00000000-0005-0000-0000-0000D7140000}"/>
    <cellStyle name="Normal 2 6 5 2" xfId="5339" xr:uid="{00000000-0005-0000-0000-0000D8140000}"/>
    <cellStyle name="Normal 2 6 5_3. Chng in credit spreads" xfId="5340" xr:uid="{00000000-0005-0000-0000-0000D9140000}"/>
    <cellStyle name="Normal 2 6 6" xfId="5341" xr:uid="{00000000-0005-0000-0000-0000DA140000}"/>
    <cellStyle name="Normal 2 6 6 2" xfId="5342" xr:uid="{00000000-0005-0000-0000-0000DB140000}"/>
    <cellStyle name="Normal 2 6 6_3. Chng in credit spreads" xfId="5343" xr:uid="{00000000-0005-0000-0000-0000DC140000}"/>
    <cellStyle name="Normal 2 6 7" xfId="5344" xr:uid="{00000000-0005-0000-0000-0000DD140000}"/>
    <cellStyle name="Normal 2 6_3. Chng in credit spreads" xfId="5345" xr:uid="{00000000-0005-0000-0000-0000DE140000}"/>
    <cellStyle name="Normal 2 7" xfId="5346" xr:uid="{00000000-0005-0000-0000-0000DF140000}"/>
    <cellStyle name="Normal 2 7 2" xfId="5347" xr:uid="{00000000-0005-0000-0000-0000E0140000}"/>
    <cellStyle name="Normal 2 7 2 2" xfId="5348" xr:uid="{00000000-0005-0000-0000-0000E1140000}"/>
    <cellStyle name="Normal 2 7 2 2 2" xfId="5349" xr:uid="{00000000-0005-0000-0000-0000E2140000}"/>
    <cellStyle name="Normal 2 7 2 2_3. Chng in credit spreads" xfId="5350" xr:uid="{00000000-0005-0000-0000-0000E3140000}"/>
    <cellStyle name="Normal 2 7 2 3" xfId="5351" xr:uid="{00000000-0005-0000-0000-0000E4140000}"/>
    <cellStyle name="Normal 2 7 2 3 2" xfId="5352" xr:uid="{00000000-0005-0000-0000-0000E5140000}"/>
    <cellStyle name="Normal 2 7 2 3_3. Chng in credit spreads" xfId="5353" xr:uid="{00000000-0005-0000-0000-0000E6140000}"/>
    <cellStyle name="Normal 2 7 2 4" xfId="5354" xr:uid="{00000000-0005-0000-0000-0000E7140000}"/>
    <cellStyle name="Normal 2 7 2 4 2" xfId="5355" xr:uid="{00000000-0005-0000-0000-0000E8140000}"/>
    <cellStyle name="Normal 2 7 2 4_3. Chng in credit spreads" xfId="5356" xr:uid="{00000000-0005-0000-0000-0000E9140000}"/>
    <cellStyle name="Normal 2 7 2 5" xfId="5357" xr:uid="{00000000-0005-0000-0000-0000EA140000}"/>
    <cellStyle name="Normal 2 7 2_3. Chng in credit spreads" xfId="5358" xr:uid="{00000000-0005-0000-0000-0000EB140000}"/>
    <cellStyle name="Normal 2 7 3" xfId="5359" xr:uid="{00000000-0005-0000-0000-0000EC140000}"/>
    <cellStyle name="Normal 2 7 3 2" xfId="5360" xr:uid="{00000000-0005-0000-0000-0000ED140000}"/>
    <cellStyle name="Normal 2 7 3_3. Chng in credit spreads" xfId="5361" xr:uid="{00000000-0005-0000-0000-0000EE140000}"/>
    <cellStyle name="Normal 2 7 4" xfId="5362" xr:uid="{00000000-0005-0000-0000-0000EF140000}"/>
    <cellStyle name="Normal 2 7 4 2" xfId="5363" xr:uid="{00000000-0005-0000-0000-0000F0140000}"/>
    <cellStyle name="Normal 2 7 4_3. Chng in credit spreads" xfId="5364" xr:uid="{00000000-0005-0000-0000-0000F1140000}"/>
    <cellStyle name="Normal 2 7 5" xfId="5365" xr:uid="{00000000-0005-0000-0000-0000F2140000}"/>
    <cellStyle name="Normal 2 7 5 2" xfId="5366" xr:uid="{00000000-0005-0000-0000-0000F3140000}"/>
    <cellStyle name="Normal 2 7 5_3. Chng in credit spreads" xfId="5367" xr:uid="{00000000-0005-0000-0000-0000F4140000}"/>
    <cellStyle name="Normal 2 7 6" xfId="5368" xr:uid="{00000000-0005-0000-0000-0000F5140000}"/>
    <cellStyle name="Normal 2 7_3. Chng in credit spreads" xfId="5369" xr:uid="{00000000-0005-0000-0000-0000F6140000}"/>
    <cellStyle name="Normal 2 8" xfId="5370" xr:uid="{00000000-0005-0000-0000-0000F7140000}"/>
    <cellStyle name="Normal 2 8 2" xfId="5371" xr:uid="{00000000-0005-0000-0000-0000F8140000}"/>
    <cellStyle name="Normal 2 8 2 2" xfId="5372" xr:uid="{00000000-0005-0000-0000-0000F9140000}"/>
    <cellStyle name="Normal 2 8 2 2 2" xfId="5373" xr:uid="{00000000-0005-0000-0000-0000FA140000}"/>
    <cellStyle name="Normal 2 8 2 2_3. Chng in credit spreads" xfId="5374" xr:uid="{00000000-0005-0000-0000-0000FB140000}"/>
    <cellStyle name="Normal 2 8 2 3" xfId="5375" xr:uid="{00000000-0005-0000-0000-0000FC140000}"/>
    <cellStyle name="Normal 2 8 2 3 2" xfId="5376" xr:uid="{00000000-0005-0000-0000-0000FD140000}"/>
    <cellStyle name="Normal 2 8 2 3_3. Chng in credit spreads" xfId="5377" xr:uid="{00000000-0005-0000-0000-0000FE140000}"/>
    <cellStyle name="Normal 2 8 2 4" xfId="5378" xr:uid="{00000000-0005-0000-0000-0000FF140000}"/>
    <cellStyle name="Normal 2 8 2_3. Chng in credit spreads" xfId="5379" xr:uid="{00000000-0005-0000-0000-000000150000}"/>
    <cellStyle name="Normal 2 8 3" xfId="5380" xr:uid="{00000000-0005-0000-0000-000001150000}"/>
    <cellStyle name="Normal 2 8 3 2" xfId="5381" xr:uid="{00000000-0005-0000-0000-000002150000}"/>
    <cellStyle name="Normal 2 8 3_3. Chng in credit spreads" xfId="5382" xr:uid="{00000000-0005-0000-0000-000003150000}"/>
    <cellStyle name="Normal 2 8 4" xfId="5383" xr:uid="{00000000-0005-0000-0000-000004150000}"/>
    <cellStyle name="Normal 2 8 4 2" xfId="5384" xr:uid="{00000000-0005-0000-0000-000005150000}"/>
    <cellStyle name="Normal 2 8 4_3. Chng in credit spreads" xfId="5385" xr:uid="{00000000-0005-0000-0000-000006150000}"/>
    <cellStyle name="Normal 2 8 5" xfId="5386" xr:uid="{00000000-0005-0000-0000-000007150000}"/>
    <cellStyle name="Normal 2 8 5 2" xfId="5387" xr:uid="{00000000-0005-0000-0000-000008150000}"/>
    <cellStyle name="Normal 2 8 5_3. Chng in credit spreads" xfId="5388" xr:uid="{00000000-0005-0000-0000-000009150000}"/>
    <cellStyle name="Normal 2 8 6" xfId="5389" xr:uid="{00000000-0005-0000-0000-00000A150000}"/>
    <cellStyle name="Normal 2 8_3. Chng in credit spreads" xfId="5390" xr:uid="{00000000-0005-0000-0000-00000B150000}"/>
    <cellStyle name="Normal 2 9" xfId="5391" xr:uid="{00000000-0005-0000-0000-00000C150000}"/>
    <cellStyle name="Normal 2 9 2" xfId="5392" xr:uid="{00000000-0005-0000-0000-00000D150000}"/>
    <cellStyle name="Normal 2 9 2 2" xfId="5393" xr:uid="{00000000-0005-0000-0000-00000E150000}"/>
    <cellStyle name="Normal 2 9 2_3. Chng in credit spreads" xfId="5394" xr:uid="{00000000-0005-0000-0000-00000F150000}"/>
    <cellStyle name="Normal 2 9 3" xfId="5395" xr:uid="{00000000-0005-0000-0000-000010150000}"/>
    <cellStyle name="Normal 2 9 3 2" xfId="5396" xr:uid="{00000000-0005-0000-0000-000011150000}"/>
    <cellStyle name="Normal 2 9 3_3. Chng in credit spreads" xfId="5397" xr:uid="{00000000-0005-0000-0000-000012150000}"/>
    <cellStyle name="Normal 2 9 4" xfId="5398" xr:uid="{00000000-0005-0000-0000-000013150000}"/>
    <cellStyle name="Normal 2 9 4 2" xfId="5399" xr:uid="{00000000-0005-0000-0000-000014150000}"/>
    <cellStyle name="Normal 2 9 4_3. Chng in credit spreads" xfId="5400" xr:uid="{00000000-0005-0000-0000-000015150000}"/>
    <cellStyle name="Normal 2 9 5" xfId="5401" xr:uid="{00000000-0005-0000-0000-000016150000}"/>
    <cellStyle name="Normal 2 9_3. Chng in credit spreads" xfId="5402" xr:uid="{00000000-0005-0000-0000-000017150000}"/>
    <cellStyle name="Normal 2_3. Chng in credit spreads" xfId="5403" xr:uid="{00000000-0005-0000-0000-000018150000}"/>
    <cellStyle name="Normal 20" xfId="5404" xr:uid="{00000000-0005-0000-0000-000019150000}"/>
    <cellStyle name="Normal 20 2" xfId="5405" xr:uid="{00000000-0005-0000-0000-00001A150000}"/>
    <cellStyle name="Normal 20 3" xfId="5406" xr:uid="{00000000-0005-0000-0000-00001B150000}"/>
    <cellStyle name="Normal 20_7. Other MTM adjustments" xfId="5407" xr:uid="{00000000-0005-0000-0000-00001C150000}"/>
    <cellStyle name="Normal 21" xfId="5408" xr:uid="{00000000-0005-0000-0000-00001D150000}"/>
    <cellStyle name="Normal 21 2" xfId="5409" xr:uid="{00000000-0005-0000-0000-00001E150000}"/>
    <cellStyle name="Normal 21 2 2" xfId="5410" xr:uid="{00000000-0005-0000-0000-00001F150000}"/>
    <cellStyle name="Normal 21 2 2 2" xfId="5411" xr:uid="{00000000-0005-0000-0000-000020150000}"/>
    <cellStyle name="Normal 21 2 2 2 2" xfId="5412" xr:uid="{00000000-0005-0000-0000-000021150000}"/>
    <cellStyle name="Normal 21 2 2 2_3. Chng in credit spreads" xfId="5413" xr:uid="{00000000-0005-0000-0000-000022150000}"/>
    <cellStyle name="Normal 21 2 2 3" xfId="5414" xr:uid="{00000000-0005-0000-0000-000023150000}"/>
    <cellStyle name="Normal 21 2 2_3. Chng in credit spreads" xfId="5415" xr:uid="{00000000-0005-0000-0000-000024150000}"/>
    <cellStyle name="Normal 21 2 3" xfId="5416" xr:uid="{00000000-0005-0000-0000-000025150000}"/>
    <cellStyle name="Normal 21 2 3 2" xfId="5417" xr:uid="{00000000-0005-0000-0000-000026150000}"/>
    <cellStyle name="Normal 21 2 3 2 2" xfId="5418" xr:uid="{00000000-0005-0000-0000-000027150000}"/>
    <cellStyle name="Normal 21 2 3 2_3. Chng in credit spreads" xfId="5419" xr:uid="{00000000-0005-0000-0000-000028150000}"/>
    <cellStyle name="Normal 21 2 3 3" xfId="5420" xr:uid="{00000000-0005-0000-0000-000029150000}"/>
    <cellStyle name="Normal 21 2 3_3. Chng in credit spreads" xfId="5421" xr:uid="{00000000-0005-0000-0000-00002A150000}"/>
    <cellStyle name="Normal 21 2 4" xfId="5422" xr:uid="{00000000-0005-0000-0000-00002B150000}"/>
    <cellStyle name="Normal 21 2 4 2" xfId="5423" xr:uid="{00000000-0005-0000-0000-00002C150000}"/>
    <cellStyle name="Normal 21 2 4_3. Chng in credit spreads" xfId="5424" xr:uid="{00000000-0005-0000-0000-00002D150000}"/>
    <cellStyle name="Normal 21 2 5" xfId="5425" xr:uid="{00000000-0005-0000-0000-00002E150000}"/>
    <cellStyle name="Normal 21 2_3. Chng in credit spreads" xfId="5426" xr:uid="{00000000-0005-0000-0000-00002F150000}"/>
    <cellStyle name="Normal 21 3" xfId="5427" xr:uid="{00000000-0005-0000-0000-000030150000}"/>
    <cellStyle name="Normal 21 3 2" xfId="5428" xr:uid="{00000000-0005-0000-0000-000031150000}"/>
    <cellStyle name="Normal 21 3 2 2" xfId="5429" xr:uid="{00000000-0005-0000-0000-000032150000}"/>
    <cellStyle name="Normal 21 3 2_3. Chng in credit spreads" xfId="5430" xr:uid="{00000000-0005-0000-0000-000033150000}"/>
    <cellStyle name="Normal 21 3 3" xfId="5431" xr:uid="{00000000-0005-0000-0000-000034150000}"/>
    <cellStyle name="Normal 21 3_3. Chng in credit spreads" xfId="5432" xr:uid="{00000000-0005-0000-0000-000035150000}"/>
    <cellStyle name="Normal 21_7. Other MTM adjustments" xfId="5433" xr:uid="{00000000-0005-0000-0000-000036150000}"/>
    <cellStyle name="Normal 22" xfId="5434" xr:uid="{00000000-0005-0000-0000-000037150000}"/>
    <cellStyle name="Normal 22 2" xfId="5435" xr:uid="{00000000-0005-0000-0000-000038150000}"/>
    <cellStyle name="Normal 22 3" xfId="5436" xr:uid="{00000000-0005-0000-0000-000039150000}"/>
    <cellStyle name="Normal 22_7. Other MTM adjustments" xfId="5437" xr:uid="{00000000-0005-0000-0000-00003A150000}"/>
    <cellStyle name="Normal 23" xfId="5438" xr:uid="{00000000-0005-0000-0000-00003B150000}"/>
    <cellStyle name="Normal 23 2" xfId="5439" xr:uid="{00000000-0005-0000-0000-00003C150000}"/>
    <cellStyle name="Normal 23 3" xfId="5440" xr:uid="{00000000-0005-0000-0000-00003D150000}"/>
    <cellStyle name="Normal 23 3 2" xfId="5441" xr:uid="{00000000-0005-0000-0000-00003E150000}"/>
    <cellStyle name="Normal 23 3 2 2" xfId="5442" xr:uid="{00000000-0005-0000-0000-00003F150000}"/>
    <cellStyle name="Normal 23 3 2_3. Chng in credit spreads" xfId="5443" xr:uid="{00000000-0005-0000-0000-000040150000}"/>
    <cellStyle name="Normal 23 3 3" xfId="5444" xr:uid="{00000000-0005-0000-0000-000041150000}"/>
    <cellStyle name="Normal 23 3_3. Chng in credit spreads" xfId="5445" xr:uid="{00000000-0005-0000-0000-000042150000}"/>
    <cellStyle name="Normal 23_7. Other MTM adjustments" xfId="5446" xr:uid="{00000000-0005-0000-0000-000043150000}"/>
    <cellStyle name="Normal 24" xfId="5447" xr:uid="{00000000-0005-0000-0000-000044150000}"/>
    <cellStyle name="Normal 24 2" xfId="5448" xr:uid="{00000000-0005-0000-0000-000045150000}"/>
    <cellStyle name="Normal 24_7. Other MTM adjustments" xfId="5449" xr:uid="{00000000-0005-0000-0000-000046150000}"/>
    <cellStyle name="Normal 25" xfId="5450" xr:uid="{00000000-0005-0000-0000-000047150000}"/>
    <cellStyle name="Normal 26" xfId="5451" xr:uid="{00000000-0005-0000-0000-000048150000}"/>
    <cellStyle name="Normal 26 2" xfId="5452" xr:uid="{00000000-0005-0000-0000-000049150000}"/>
    <cellStyle name="Normal 26 3" xfId="5453" xr:uid="{00000000-0005-0000-0000-00004A150000}"/>
    <cellStyle name="Normal 26_3. Chng in credit spreads" xfId="5454" xr:uid="{00000000-0005-0000-0000-00004B150000}"/>
    <cellStyle name="Normal 27" xfId="5455" xr:uid="{00000000-0005-0000-0000-00004C150000}"/>
    <cellStyle name="Normal 27 2" xfId="5456" xr:uid="{00000000-0005-0000-0000-00004D150000}"/>
    <cellStyle name="Normal 27_7. Other MTM adjustments" xfId="5457" xr:uid="{00000000-0005-0000-0000-00004E150000}"/>
    <cellStyle name="Normal 28" xfId="5458" xr:uid="{00000000-0005-0000-0000-00004F150000}"/>
    <cellStyle name="Normal 28 2" xfId="5459" xr:uid="{00000000-0005-0000-0000-000050150000}"/>
    <cellStyle name="Normal 28_7. Other MTM adjustments" xfId="5460" xr:uid="{00000000-0005-0000-0000-000051150000}"/>
    <cellStyle name="Normal 29" xfId="5461" xr:uid="{00000000-0005-0000-0000-000052150000}"/>
    <cellStyle name="Normal 29 2" xfId="5462" xr:uid="{00000000-0005-0000-0000-000053150000}"/>
    <cellStyle name="Normal 29 3" xfId="5463" xr:uid="{00000000-0005-0000-0000-000054150000}"/>
    <cellStyle name="Normal 29_CVA" xfId="5464" xr:uid="{00000000-0005-0000-0000-000055150000}"/>
    <cellStyle name="Normal 3" xfId="6" xr:uid="{00000000-0005-0000-0000-000056150000}"/>
    <cellStyle name="Normal 3 14" xfId="7324" xr:uid="{8CF98FB1-CE9D-4F28-A29E-B56EEEDFEE46}"/>
    <cellStyle name="Normal 3 2" xfId="5465" xr:uid="{00000000-0005-0000-0000-000057150000}"/>
    <cellStyle name="Normal 3 2 2" xfId="5466" xr:uid="{00000000-0005-0000-0000-000058150000}"/>
    <cellStyle name="Normal 3 2_7. Other MTM adjustments" xfId="5467" xr:uid="{00000000-0005-0000-0000-000059150000}"/>
    <cellStyle name="Normal 3 3" xfId="5468" xr:uid="{00000000-0005-0000-0000-00005A150000}"/>
    <cellStyle name="Normal 3 3 2" xfId="5469" xr:uid="{00000000-0005-0000-0000-00005B150000}"/>
    <cellStyle name="Normal 3 3 2 2" xfId="5470" xr:uid="{00000000-0005-0000-0000-00005C150000}"/>
    <cellStyle name="Normal 3 3 2_3. Chng in credit spreads" xfId="5471" xr:uid="{00000000-0005-0000-0000-00005D150000}"/>
    <cellStyle name="Normal 3 3 3" xfId="5472" xr:uid="{00000000-0005-0000-0000-00005E150000}"/>
    <cellStyle name="Normal 3 3 3 2" xfId="5473" xr:uid="{00000000-0005-0000-0000-00005F150000}"/>
    <cellStyle name="Normal 3 3 3_3. Chng in credit spreads" xfId="5474" xr:uid="{00000000-0005-0000-0000-000060150000}"/>
    <cellStyle name="Normal 3 3_7. Other MTM adjustments" xfId="5475" xr:uid="{00000000-0005-0000-0000-000061150000}"/>
    <cellStyle name="Normal 3 4" xfId="5476" xr:uid="{00000000-0005-0000-0000-000062150000}"/>
    <cellStyle name="Normal 3 5" xfId="5477" xr:uid="{00000000-0005-0000-0000-000063150000}"/>
    <cellStyle name="Normal 3_3. Chng in credit spreads" xfId="5478" xr:uid="{00000000-0005-0000-0000-000064150000}"/>
    <cellStyle name="Normal 30" xfId="5479" xr:uid="{00000000-0005-0000-0000-000065150000}"/>
    <cellStyle name="Normal 30 2" xfId="5480" xr:uid="{00000000-0005-0000-0000-000066150000}"/>
    <cellStyle name="Normal 30_CVA" xfId="5481" xr:uid="{00000000-0005-0000-0000-000067150000}"/>
    <cellStyle name="Normal 31" xfId="5482" xr:uid="{00000000-0005-0000-0000-000068150000}"/>
    <cellStyle name="Normal 32" xfId="5483" xr:uid="{00000000-0005-0000-0000-000069150000}"/>
    <cellStyle name="Normal 33" xfId="5484" xr:uid="{00000000-0005-0000-0000-00006A150000}"/>
    <cellStyle name="Normal 34" xfId="5485" xr:uid="{00000000-0005-0000-0000-00006B150000}"/>
    <cellStyle name="Normal 35" xfId="5486" xr:uid="{00000000-0005-0000-0000-00006C150000}"/>
    <cellStyle name="Normal 36" xfId="5487" xr:uid="{00000000-0005-0000-0000-00006D150000}"/>
    <cellStyle name="Normal 37" xfId="5488" xr:uid="{00000000-0005-0000-0000-00006E150000}"/>
    <cellStyle name="Normal 37 2 2" xfId="5489" xr:uid="{00000000-0005-0000-0000-00006F150000}"/>
    <cellStyle name="Normal 37_Excel Link" xfId="5490" xr:uid="{00000000-0005-0000-0000-000070150000}"/>
    <cellStyle name="Normal 4" xfId="5491" xr:uid="{00000000-0005-0000-0000-000071150000}"/>
    <cellStyle name="Normal 4 2" xfId="5492" xr:uid="{00000000-0005-0000-0000-000072150000}"/>
    <cellStyle name="Normal 4 2 2" xfId="5493" xr:uid="{00000000-0005-0000-0000-000073150000}"/>
    <cellStyle name="Normal 4 2_3. Chng in credit spreads" xfId="5494" xr:uid="{00000000-0005-0000-0000-000074150000}"/>
    <cellStyle name="Normal 4 3" xfId="5495" xr:uid="{00000000-0005-0000-0000-000075150000}"/>
    <cellStyle name="Normal 4 4" xfId="5496" xr:uid="{00000000-0005-0000-0000-000076150000}"/>
    <cellStyle name="Normal 4_3. Chng in credit spreads" xfId="5497" xr:uid="{00000000-0005-0000-0000-000077150000}"/>
    <cellStyle name="Normal 5" xfId="5498" xr:uid="{00000000-0005-0000-0000-000078150000}"/>
    <cellStyle name="Normal 5 2" xfId="5499" xr:uid="{00000000-0005-0000-0000-000079150000}"/>
    <cellStyle name="Normal 5 2 2" xfId="5500" xr:uid="{00000000-0005-0000-0000-00007A150000}"/>
    <cellStyle name="Normal 5 2_7. Other MTM adjustments" xfId="5501" xr:uid="{00000000-0005-0000-0000-00007B150000}"/>
    <cellStyle name="Normal 5 3" xfId="5502" xr:uid="{00000000-0005-0000-0000-00007C150000}"/>
    <cellStyle name="Normal 5_3. Chng in credit spreads" xfId="5503" xr:uid="{00000000-0005-0000-0000-00007D150000}"/>
    <cellStyle name="Normal 6" xfId="5504" xr:uid="{00000000-0005-0000-0000-00007E150000}"/>
    <cellStyle name="Normal 6 2" xfId="5505" xr:uid="{00000000-0005-0000-0000-00007F150000}"/>
    <cellStyle name="Normal 6 2 2" xfId="5506" xr:uid="{00000000-0005-0000-0000-000080150000}"/>
    <cellStyle name="Normal 6 2 2 2" xfId="5507" xr:uid="{00000000-0005-0000-0000-000081150000}"/>
    <cellStyle name="Normal 6 2 2 2 2" xfId="5508" xr:uid="{00000000-0005-0000-0000-000082150000}"/>
    <cellStyle name="Normal 6 2 2 2 2 2" xfId="5509" xr:uid="{00000000-0005-0000-0000-000083150000}"/>
    <cellStyle name="Normal 6 2 2 2 2_3. Chng in credit spreads" xfId="5510" xr:uid="{00000000-0005-0000-0000-000084150000}"/>
    <cellStyle name="Normal 6 2 2 2 3" xfId="5511" xr:uid="{00000000-0005-0000-0000-000085150000}"/>
    <cellStyle name="Normal 6 2 2 2 3 2" xfId="5512" xr:uid="{00000000-0005-0000-0000-000086150000}"/>
    <cellStyle name="Normal 6 2 2 2 3_3. Chng in credit spreads" xfId="5513" xr:uid="{00000000-0005-0000-0000-000087150000}"/>
    <cellStyle name="Normal 6 2 2 2 4" xfId="5514" xr:uid="{00000000-0005-0000-0000-000088150000}"/>
    <cellStyle name="Normal 6 2 2 2_3. Chng in credit spreads" xfId="5515" xr:uid="{00000000-0005-0000-0000-000089150000}"/>
    <cellStyle name="Normal 6 2 2 3" xfId="5516" xr:uid="{00000000-0005-0000-0000-00008A150000}"/>
    <cellStyle name="Normal 6 2 2 3 2" xfId="5517" xr:uid="{00000000-0005-0000-0000-00008B150000}"/>
    <cellStyle name="Normal 6 2 2 3_3. Chng in credit spreads" xfId="5518" xr:uid="{00000000-0005-0000-0000-00008C150000}"/>
    <cellStyle name="Normal 6 2 2 4" xfId="5519" xr:uid="{00000000-0005-0000-0000-00008D150000}"/>
    <cellStyle name="Normal 6 2 2 4 2" xfId="5520" xr:uid="{00000000-0005-0000-0000-00008E150000}"/>
    <cellStyle name="Normal 6 2 2 4_3. Chng in credit spreads" xfId="5521" xr:uid="{00000000-0005-0000-0000-00008F150000}"/>
    <cellStyle name="Normal 6 2 2 5" xfId="5522" xr:uid="{00000000-0005-0000-0000-000090150000}"/>
    <cellStyle name="Normal 6 2 2_3. Chng in credit spreads" xfId="5523" xr:uid="{00000000-0005-0000-0000-000091150000}"/>
    <cellStyle name="Normal 6 2 3" xfId="5524" xr:uid="{00000000-0005-0000-0000-000092150000}"/>
    <cellStyle name="Normal 6 2 3 2" xfId="5525" xr:uid="{00000000-0005-0000-0000-000093150000}"/>
    <cellStyle name="Normal 6 2 3 2 2" xfId="5526" xr:uid="{00000000-0005-0000-0000-000094150000}"/>
    <cellStyle name="Normal 6 2 3 2 2 2" xfId="5527" xr:uid="{00000000-0005-0000-0000-000095150000}"/>
    <cellStyle name="Normal 6 2 3 2 2_3. Chng in credit spreads" xfId="5528" xr:uid="{00000000-0005-0000-0000-000096150000}"/>
    <cellStyle name="Normal 6 2 3 2 3" xfId="5529" xr:uid="{00000000-0005-0000-0000-000097150000}"/>
    <cellStyle name="Normal 6 2 3 2 3 2" xfId="5530" xr:uid="{00000000-0005-0000-0000-000098150000}"/>
    <cellStyle name="Normal 6 2 3 2 3_3. Chng in credit spreads" xfId="5531" xr:uid="{00000000-0005-0000-0000-000099150000}"/>
    <cellStyle name="Normal 6 2 3 2 4" xfId="5532" xr:uid="{00000000-0005-0000-0000-00009A150000}"/>
    <cellStyle name="Normal 6 2 3 2_3. Chng in credit spreads" xfId="5533" xr:uid="{00000000-0005-0000-0000-00009B150000}"/>
    <cellStyle name="Normal 6 2 3 3" xfId="5534" xr:uid="{00000000-0005-0000-0000-00009C150000}"/>
    <cellStyle name="Normal 6 2 3 3 2" xfId="5535" xr:uid="{00000000-0005-0000-0000-00009D150000}"/>
    <cellStyle name="Normal 6 2 3 3_3. Chng in credit spreads" xfId="5536" xr:uid="{00000000-0005-0000-0000-00009E150000}"/>
    <cellStyle name="Normal 6 2 3 4" xfId="5537" xr:uid="{00000000-0005-0000-0000-00009F150000}"/>
    <cellStyle name="Normal 6 2 3 4 2" xfId="5538" xr:uid="{00000000-0005-0000-0000-0000A0150000}"/>
    <cellStyle name="Normal 6 2 3 4_3. Chng in credit spreads" xfId="5539" xr:uid="{00000000-0005-0000-0000-0000A1150000}"/>
    <cellStyle name="Normal 6 2 3 5" xfId="5540" xr:uid="{00000000-0005-0000-0000-0000A2150000}"/>
    <cellStyle name="Normal 6 2 3_3. Chng in credit spreads" xfId="5541" xr:uid="{00000000-0005-0000-0000-0000A3150000}"/>
    <cellStyle name="Normal 6 2 4" xfId="5542" xr:uid="{00000000-0005-0000-0000-0000A4150000}"/>
    <cellStyle name="Normal 6 2 4 2" xfId="5543" xr:uid="{00000000-0005-0000-0000-0000A5150000}"/>
    <cellStyle name="Normal 6 2 4 2 2" xfId="5544" xr:uid="{00000000-0005-0000-0000-0000A6150000}"/>
    <cellStyle name="Normal 6 2 4 2_3. Chng in credit spreads" xfId="5545" xr:uid="{00000000-0005-0000-0000-0000A7150000}"/>
    <cellStyle name="Normal 6 2 4 3" xfId="5546" xr:uid="{00000000-0005-0000-0000-0000A8150000}"/>
    <cellStyle name="Normal 6 2 4 3 2" xfId="5547" xr:uid="{00000000-0005-0000-0000-0000A9150000}"/>
    <cellStyle name="Normal 6 2 4 3_3. Chng in credit spreads" xfId="5548" xr:uid="{00000000-0005-0000-0000-0000AA150000}"/>
    <cellStyle name="Normal 6 2 4 4" xfId="5549" xr:uid="{00000000-0005-0000-0000-0000AB150000}"/>
    <cellStyle name="Normal 6 2 4_3. Chng in credit spreads" xfId="5550" xr:uid="{00000000-0005-0000-0000-0000AC150000}"/>
    <cellStyle name="Normal 6 2 5" xfId="5551" xr:uid="{00000000-0005-0000-0000-0000AD150000}"/>
    <cellStyle name="Normal 6 2 5 2" xfId="5552" xr:uid="{00000000-0005-0000-0000-0000AE150000}"/>
    <cellStyle name="Normal 6 2 5_3. Chng in credit spreads" xfId="5553" xr:uid="{00000000-0005-0000-0000-0000AF150000}"/>
    <cellStyle name="Normal 6 2 6" xfId="5554" xr:uid="{00000000-0005-0000-0000-0000B0150000}"/>
    <cellStyle name="Normal 6 2 6 2" xfId="5555" xr:uid="{00000000-0005-0000-0000-0000B1150000}"/>
    <cellStyle name="Normal 6 2 6_3. Chng in credit spreads" xfId="5556" xr:uid="{00000000-0005-0000-0000-0000B2150000}"/>
    <cellStyle name="Normal 6 2_3. Chng in credit spreads" xfId="5557" xr:uid="{00000000-0005-0000-0000-0000B3150000}"/>
    <cellStyle name="Normal 6 3" xfId="5558" xr:uid="{00000000-0005-0000-0000-0000B4150000}"/>
    <cellStyle name="Normal 6 3 2" xfId="5559" xr:uid="{00000000-0005-0000-0000-0000B5150000}"/>
    <cellStyle name="Normal 6 3 2 2" xfId="5560" xr:uid="{00000000-0005-0000-0000-0000B6150000}"/>
    <cellStyle name="Normal 6 3 2 2 2" xfId="5561" xr:uid="{00000000-0005-0000-0000-0000B7150000}"/>
    <cellStyle name="Normal 6 3 2 2 2 2" xfId="5562" xr:uid="{00000000-0005-0000-0000-0000B8150000}"/>
    <cellStyle name="Normal 6 3 2 2 2_3. Chng in credit spreads" xfId="5563" xr:uid="{00000000-0005-0000-0000-0000B9150000}"/>
    <cellStyle name="Normal 6 3 2 2 3" xfId="5564" xr:uid="{00000000-0005-0000-0000-0000BA150000}"/>
    <cellStyle name="Normal 6 3 2 2 3 2" xfId="5565" xr:uid="{00000000-0005-0000-0000-0000BB150000}"/>
    <cellStyle name="Normal 6 3 2 2 3_3. Chng in credit spreads" xfId="5566" xr:uid="{00000000-0005-0000-0000-0000BC150000}"/>
    <cellStyle name="Normal 6 3 2 2 4" xfId="5567" xr:uid="{00000000-0005-0000-0000-0000BD150000}"/>
    <cellStyle name="Normal 6 3 2 2_3. Chng in credit spreads" xfId="5568" xr:uid="{00000000-0005-0000-0000-0000BE150000}"/>
    <cellStyle name="Normal 6 3 2 3" xfId="5569" xr:uid="{00000000-0005-0000-0000-0000BF150000}"/>
    <cellStyle name="Normal 6 3 2 3 2" xfId="5570" xr:uid="{00000000-0005-0000-0000-0000C0150000}"/>
    <cellStyle name="Normal 6 3 2 3_3. Chng in credit spreads" xfId="5571" xr:uid="{00000000-0005-0000-0000-0000C1150000}"/>
    <cellStyle name="Normal 6 3 2 4" xfId="5572" xr:uid="{00000000-0005-0000-0000-0000C2150000}"/>
    <cellStyle name="Normal 6 3 2 4 2" xfId="5573" xr:uid="{00000000-0005-0000-0000-0000C3150000}"/>
    <cellStyle name="Normal 6 3 2 4_3. Chng in credit spreads" xfId="5574" xr:uid="{00000000-0005-0000-0000-0000C4150000}"/>
    <cellStyle name="Normal 6 3 2 5" xfId="5575" xr:uid="{00000000-0005-0000-0000-0000C5150000}"/>
    <cellStyle name="Normal 6 3 2_3. Chng in credit spreads" xfId="5576" xr:uid="{00000000-0005-0000-0000-0000C6150000}"/>
    <cellStyle name="Normal 6 3 3" xfId="5577" xr:uid="{00000000-0005-0000-0000-0000C7150000}"/>
    <cellStyle name="Normal 6 3 3 2" xfId="5578" xr:uid="{00000000-0005-0000-0000-0000C8150000}"/>
    <cellStyle name="Normal 6 3 3 2 2" xfId="5579" xr:uid="{00000000-0005-0000-0000-0000C9150000}"/>
    <cellStyle name="Normal 6 3 3 2 2 2" xfId="5580" xr:uid="{00000000-0005-0000-0000-0000CA150000}"/>
    <cellStyle name="Normal 6 3 3 2 2_3. Chng in credit spreads" xfId="5581" xr:uid="{00000000-0005-0000-0000-0000CB150000}"/>
    <cellStyle name="Normal 6 3 3 2 3" xfId="5582" xr:uid="{00000000-0005-0000-0000-0000CC150000}"/>
    <cellStyle name="Normal 6 3 3 2 3 2" xfId="5583" xr:uid="{00000000-0005-0000-0000-0000CD150000}"/>
    <cellStyle name="Normal 6 3 3 2 3_3. Chng in credit spreads" xfId="5584" xr:uid="{00000000-0005-0000-0000-0000CE150000}"/>
    <cellStyle name="Normal 6 3 3 2 4" xfId="5585" xr:uid="{00000000-0005-0000-0000-0000CF150000}"/>
    <cellStyle name="Normal 6 3 3 2_3. Chng in credit spreads" xfId="5586" xr:uid="{00000000-0005-0000-0000-0000D0150000}"/>
    <cellStyle name="Normal 6 3 3 3" xfId="5587" xr:uid="{00000000-0005-0000-0000-0000D1150000}"/>
    <cellStyle name="Normal 6 3 3 3 2" xfId="5588" xr:uid="{00000000-0005-0000-0000-0000D2150000}"/>
    <cellStyle name="Normal 6 3 3 3_3. Chng in credit spreads" xfId="5589" xr:uid="{00000000-0005-0000-0000-0000D3150000}"/>
    <cellStyle name="Normal 6 3 3 4" xfId="5590" xr:uid="{00000000-0005-0000-0000-0000D4150000}"/>
    <cellStyle name="Normal 6 3 3 4 2" xfId="5591" xr:uid="{00000000-0005-0000-0000-0000D5150000}"/>
    <cellStyle name="Normal 6 3 3 4_3. Chng in credit spreads" xfId="5592" xr:uid="{00000000-0005-0000-0000-0000D6150000}"/>
    <cellStyle name="Normal 6 3 3 5" xfId="5593" xr:uid="{00000000-0005-0000-0000-0000D7150000}"/>
    <cellStyle name="Normal 6 3 3_3. Chng in credit spreads" xfId="5594" xr:uid="{00000000-0005-0000-0000-0000D8150000}"/>
    <cellStyle name="Normal 6 3 4" xfId="5595" xr:uid="{00000000-0005-0000-0000-0000D9150000}"/>
    <cellStyle name="Normal 6 3 4 2" xfId="5596" xr:uid="{00000000-0005-0000-0000-0000DA150000}"/>
    <cellStyle name="Normal 6 3 4 2 2" xfId="5597" xr:uid="{00000000-0005-0000-0000-0000DB150000}"/>
    <cellStyle name="Normal 6 3 4 2_3. Chng in credit spreads" xfId="5598" xr:uid="{00000000-0005-0000-0000-0000DC150000}"/>
    <cellStyle name="Normal 6 3 4 3" xfId="5599" xr:uid="{00000000-0005-0000-0000-0000DD150000}"/>
    <cellStyle name="Normal 6 3 4 3 2" xfId="5600" xr:uid="{00000000-0005-0000-0000-0000DE150000}"/>
    <cellStyle name="Normal 6 3 4 3_3. Chng in credit spreads" xfId="5601" xr:uid="{00000000-0005-0000-0000-0000DF150000}"/>
    <cellStyle name="Normal 6 3 4 4" xfId="5602" xr:uid="{00000000-0005-0000-0000-0000E0150000}"/>
    <cellStyle name="Normal 6 3 4_3. Chng in credit spreads" xfId="5603" xr:uid="{00000000-0005-0000-0000-0000E1150000}"/>
    <cellStyle name="Normal 6 3 5" xfId="5604" xr:uid="{00000000-0005-0000-0000-0000E2150000}"/>
    <cellStyle name="Normal 6 3 5 2" xfId="5605" xr:uid="{00000000-0005-0000-0000-0000E3150000}"/>
    <cellStyle name="Normal 6 3 5_3. Chng in credit spreads" xfId="5606" xr:uid="{00000000-0005-0000-0000-0000E4150000}"/>
    <cellStyle name="Normal 6 3 6" xfId="5607" xr:uid="{00000000-0005-0000-0000-0000E5150000}"/>
    <cellStyle name="Normal 6 3 6 2" xfId="5608" xr:uid="{00000000-0005-0000-0000-0000E6150000}"/>
    <cellStyle name="Normal 6 3 6_3. Chng in credit spreads" xfId="5609" xr:uid="{00000000-0005-0000-0000-0000E7150000}"/>
    <cellStyle name="Normal 6 3_3. Chng in credit spreads" xfId="5610" xr:uid="{00000000-0005-0000-0000-0000E8150000}"/>
    <cellStyle name="Normal 6 4" xfId="5611" xr:uid="{00000000-0005-0000-0000-0000E9150000}"/>
    <cellStyle name="Normal 6 4 2" xfId="5612" xr:uid="{00000000-0005-0000-0000-0000EA150000}"/>
    <cellStyle name="Normal 6 4 2 2" xfId="5613" xr:uid="{00000000-0005-0000-0000-0000EB150000}"/>
    <cellStyle name="Normal 6 4 2 2 2" xfId="5614" xr:uid="{00000000-0005-0000-0000-0000EC150000}"/>
    <cellStyle name="Normal 6 4 2 2_3. Chng in credit spreads" xfId="5615" xr:uid="{00000000-0005-0000-0000-0000ED150000}"/>
    <cellStyle name="Normal 6 4 2 3" xfId="5616" xr:uid="{00000000-0005-0000-0000-0000EE150000}"/>
    <cellStyle name="Normal 6 4 2 3 2" xfId="5617" xr:uid="{00000000-0005-0000-0000-0000EF150000}"/>
    <cellStyle name="Normal 6 4 2 3_3. Chng in credit spreads" xfId="5618" xr:uid="{00000000-0005-0000-0000-0000F0150000}"/>
    <cellStyle name="Normal 6 4 2 4" xfId="5619" xr:uid="{00000000-0005-0000-0000-0000F1150000}"/>
    <cellStyle name="Normal 6 4 2_3. Chng in credit spreads" xfId="5620" xr:uid="{00000000-0005-0000-0000-0000F2150000}"/>
    <cellStyle name="Normal 6 4 3" xfId="5621" xr:uid="{00000000-0005-0000-0000-0000F3150000}"/>
    <cellStyle name="Normal 6 4 3 2" xfId="5622" xr:uid="{00000000-0005-0000-0000-0000F4150000}"/>
    <cellStyle name="Normal 6 4 3_3. Chng in credit spreads" xfId="5623" xr:uid="{00000000-0005-0000-0000-0000F5150000}"/>
    <cellStyle name="Normal 6 4 4" xfId="5624" xr:uid="{00000000-0005-0000-0000-0000F6150000}"/>
    <cellStyle name="Normal 6 4 4 2" xfId="5625" xr:uid="{00000000-0005-0000-0000-0000F7150000}"/>
    <cellStyle name="Normal 6 4 4_3. Chng in credit spreads" xfId="5626" xr:uid="{00000000-0005-0000-0000-0000F8150000}"/>
    <cellStyle name="Normal 6 4_3. Chng in credit spreads" xfId="5627" xr:uid="{00000000-0005-0000-0000-0000F9150000}"/>
    <cellStyle name="Normal 6 5" xfId="5628" xr:uid="{00000000-0005-0000-0000-0000FA150000}"/>
    <cellStyle name="Normal 6 5 2" xfId="5629" xr:uid="{00000000-0005-0000-0000-0000FB150000}"/>
    <cellStyle name="Normal 6 5 2 2" xfId="5630" xr:uid="{00000000-0005-0000-0000-0000FC150000}"/>
    <cellStyle name="Normal 6 5 2 2 2" xfId="5631" xr:uid="{00000000-0005-0000-0000-0000FD150000}"/>
    <cellStyle name="Normal 6 5 2 2_3. Chng in credit spreads" xfId="5632" xr:uid="{00000000-0005-0000-0000-0000FE150000}"/>
    <cellStyle name="Normal 6 5 2 3" xfId="5633" xr:uid="{00000000-0005-0000-0000-0000FF150000}"/>
    <cellStyle name="Normal 6 5 2 3 2" xfId="5634" xr:uid="{00000000-0005-0000-0000-000000160000}"/>
    <cellStyle name="Normal 6 5 2 3_3. Chng in credit spreads" xfId="5635" xr:uid="{00000000-0005-0000-0000-000001160000}"/>
    <cellStyle name="Normal 6 5 2 4" xfId="5636" xr:uid="{00000000-0005-0000-0000-000002160000}"/>
    <cellStyle name="Normal 6 5 2_3. Chng in credit spreads" xfId="5637" xr:uid="{00000000-0005-0000-0000-000003160000}"/>
    <cellStyle name="Normal 6 5 3" xfId="5638" xr:uid="{00000000-0005-0000-0000-000004160000}"/>
    <cellStyle name="Normal 6 5 3 2" xfId="5639" xr:uid="{00000000-0005-0000-0000-000005160000}"/>
    <cellStyle name="Normal 6 5 3_3. Chng in credit spreads" xfId="5640" xr:uid="{00000000-0005-0000-0000-000006160000}"/>
    <cellStyle name="Normal 6 5 4" xfId="5641" xr:uid="{00000000-0005-0000-0000-000007160000}"/>
    <cellStyle name="Normal 6 5 4 2" xfId="5642" xr:uid="{00000000-0005-0000-0000-000008160000}"/>
    <cellStyle name="Normal 6 5 4_3. Chng in credit spreads" xfId="5643" xr:uid="{00000000-0005-0000-0000-000009160000}"/>
    <cellStyle name="Normal 6 5 5" xfId="5644" xr:uid="{00000000-0005-0000-0000-00000A160000}"/>
    <cellStyle name="Normal 6 5_3. Chng in credit spreads" xfId="5645" xr:uid="{00000000-0005-0000-0000-00000B160000}"/>
    <cellStyle name="Normal 6 6" xfId="5646" xr:uid="{00000000-0005-0000-0000-00000C160000}"/>
    <cellStyle name="Normal 6 6 2" xfId="5647" xr:uid="{00000000-0005-0000-0000-00000D160000}"/>
    <cellStyle name="Normal 6 6 2 2" xfId="5648" xr:uid="{00000000-0005-0000-0000-00000E160000}"/>
    <cellStyle name="Normal 6 6 2_3. Chng in credit spreads" xfId="5649" xr:uid="{00000000-0005-0000-0000-00000F160000}"/>
    <cellStyle name="Normal 6 6 3" xfId="5650" xr:uid="{00000000-0005-0000-0000-000010160000}"/>
    <cellStyle name="Normal 6 6 3 2" xfId="5651" xr:uid="{00000000-0005-0000-0000-000011160000}"/>
    <cellStyle name="Normal 6 6 3_3. Chng in credit spreads" xfId="5652" xr:uid="{00000000-0005-0000-0000-000012160000}"/>
    <cellStyle name="Normal 6 6 4" xfId="5653" xr:uid="{00000000-0005-0000-0000-000013160000}"/>
    <cellStyle name="Normal 6 6_3. Chng in credit spreads" xfId="5654" xr:uid="{00000000-0005-0000-0000-000014160000}"/>
    <cellStyle name="Normal 6 7" xfId="5655" xr:uid="{00000000-0005-0000-0000-000015160000}"/>
    <cellStyle name="Normal 6 7 2" xfId="5656" xr:uid="{00000000-0005-0000-0000-000016160000}"/>
    <cellStyle name="Normal 6 7_3. Chng in credit spreads" xfId="5657" xr:uid="{00000000-0005-0000-0000-000017160000}"/>
    <cellStyle name="Normal 6 8" xfId="5658" xr:uid="{00000000-0005-0000-0000-000018160000}"/>
    <cellStyle name="Normal 6 8 2" xfId="5659" xr:uid="{00000000-0005-0000-0000-000019160000}"/>
    <cellStyle name="Normal 6 8_3. Chng in credit spreads" xfId="5660" xr:uid="{00000000-0005-0000-0000-00001A160000}"/>
    <cellStyle name="Normal 6 9" xfId="5661" xr:uid="{00000000-0005-0000-0000-00001B160000}"/>
    <cellStyle name="Normal 6 9 2" xfId="5662" xr:uid="{00000000-0005-0000-0000-00001C160000}"/>
    <cellStyle name="Normal 6 9_3. Chng in credit spreads" xfId="5663" xr:uid="{00000000-0005-0000-0000-00001D160000}"/>
    <cellStyle name="Normal 6_3. Chng in credit spreads" xfId="5664" xr:uid="{00000000-0005-0000-0000-00001E160000}"/>
    <cellStyle name="Normal 7" xfId="5665" xr:uid="{00000000-0005-0000-0000-00001F160000}"/>
    <cellStyle name="Normal 7 2" xfId="5666" xr:uid="{00000000-0005-0000-0000-000020160000}"/>
    <cellStyle name="Normal 7 3" xfId="5667" xr:uid="{00000000-0005-0000-0000-000021160000}"/>
    <cellStyle name="Normal 7 4" xfId="5668" xr:uid="{00000000-0005-0000-0000-000022160000}"/>
    <cellStyle name="Normal 7_3. Chng in credit spreads" xfId="5669" xr:uid="{00000000-0005-0000-0000-000023160000}"/>
    <cellStyle name="Normal 79" xfId="5670" xr:uid="{00000000-0005-0000-0000-000024160000}"/>
    <cellStyle name="Normal 79 2" xfId="5671" xr:uid="{00000000-0005-0000-0000-000025160000}"/>
    <cellStyle name="Normal 8" xfId="5672" xr:uid="{00000000-0005-0000-0000-000026160000}"/>
    <cellStyle name="Normal 8 2" xfId="5673" xr:uid="{00000000-0005-0000-0000-000027160000}"/>
    <cellStyle name="Normal 8 2 2" xfId="5674" xr:uid="{00000000-0005-0000-0000-000028160000}"/>
    <cellStyle name="Normal 8 2_3. Chng in credit spreads" xfId="5675" xr:uid="{00000000-0005-0000-0000-000029160000}"/>
    <cellStyle name="Normal 8 3" xfId="5676" xr:uid="{00000000-0005-0000-0000-00002A160000}"/>
    <cellStyle name="Normal 8 3 2" xfId="5677" xr:uid="{00000000-0005-0000-0000-00002B160000}"/>
    <cellStyle name="Normal 8 3 2 2" xfId="5678" xr:uid="{00000000-0005-0000-0000-00002C160000}"/>
    <cellStyle name="Normal 8 3 2 2 2" xfId="5679" xr:uid="{00000000-0005-0000-0000-00002D160000}"/>
    <cellStyle name="Normal 8 3 2 2_3. Chng in credit spreads" xfId="5680" xr:uid="{00000000-0005-0000-0000-00002E160000}"/>
    <cellStyle name="Normal 8 3 2 3" xfId="5681" xr:uid="{00000000-0005-0000-0000-00002F160000}"/>
    <cellStyle name="Normal 8 3 2 3 2" xfId="5682" xr:uid="{00000000-0005-0000-0000-000030160000}"/>
    <cellStyle name="Normal 8 3 2 3_3. Chng in credit spreads" xfId="5683" xr:uid="{00000000-0005-0000-0000-000031160000}"/>
    <cellStyle name="Normal 8 3 2 4" xfId="5684" xr:uid="{00000000-0005-0000-0000-000032160000}"/>
    <cellStyle name="Normal 8 3 2_3. Chng in credit spreads" xfId="5685" xr:uid="{00000000-0005-0000-0000-000033160000}"/>
    <cellStyle name="Normal 8 3 3" xfId="5686" xr:uid="{00000000-0005-0000-0000-000034160000}"/>
    <cellStyle name="Normal 8 3 3 2" xfId="5687" xr:uid="{00000000-0005-0000-0000-000035160000}"/>
    <cellStyle name="Normal 8 3 3_3. Chng in credit spreads" xfId="5688" xr:uid="{00000000-0005-0000-0000-000036160000}"/>
    <cellStyle name="Normal 8 3 4" xfId="5689" xr:uid="{00000000-0005-0000-0000-000037160000}"/>
    <cellStyle name="Normal 8 3 4 2" xfId="5690" xr:uid="{00000000-0005-0000-0000-000038160000}"/>
    <cellStyle name="Normal 8 3 4_3. Chng in credit spreads" xfId="5691" xr:uid="{00000000-0005-0000-0000-000039160000}"/>
    <cellStyle name="Normal 8 3_3. Chng in credit spreads" xfId="5692" xr:uid="{00000000-0005-0000-0000-00003A160000}"/>
    <cellStyle name="Normal 8 4" xfId="5693" xr:uid="{00000000-0005-0000-0000-00003B160000}"/>
    <cellStyle name="Normal 8 4 2" xfId="5694" xr:uid="{00000000-0005-0000-0000-00003C160000}"/>
    <cellStyle name="Normal 8 4 2 2" xfId="5695" xr:uid="{00000000-0005-0000-0000-00003D160000}"/>
    <cellStyle name="Normal 8 4 2 2 2" xfId="5696" xr:uid="{00000000-0005-0000-0000-00003E160000}"/>
    <cellStyle name="Normal 8 4 2 2_3. Chng in credit spreads" xfId="5697" xr:uid="{00000000-0005-0000-0000-00003F160000}"/>
    <cellStyle name="Normal 8 4 2 3" xfId="5698" xr:uid="{00000000-0005-0000-0000-000040160000}"/>
    <cellStyle name="Normal 8 4 2 3 2" xfId="5699" xr:uid="{00000000-0005-0000-0000-000041160000}"/>
    <cellStyle name="Normal 8 4 2 3_3. Chng in credit spreads" xfId="5700" xr:uid="{00000000-0005-0000-0000-000042160000}"/>
    <cellStyle name="Normal 8 4 2 4" xfId="5701" xr:uid="{00000000-0005-0000-0000-000043160000}"/>
    <cellStyle name="Normal 8 4 2_3. Chng in credit spreads" xfId="5702" xr:uid="{00000000-0005-0000-0000-000044160000}"/>
    <cellStyle name="Normal 8 4 3" xfId="5703" xr:uid="{00000000-0005-0000-0000-000045160000}"/>
    <cellStyle name="Normal 8 4 3 2" xfId="5704" xr:uid="{00000000-0005-0000-0000-000046160000}"/>
    <cellStyle name="Normal 8 4 3_3. Chng in credit spreads" xfId="5705" xr:uid="{00000000-0005-0000-0000-000047160000}"/>
    <cellStyle name="Normal 8 4 4" xfId="5706" xr:uid="{00000000-0005-0000-0000-000048160000}"/>
    <cellStyle name="Normal 8 4 4 2" xfId="5707" xr:uid="{00000000-0005-0000-0000-000049160000}"/>
    <cellStyle name="Normal 8 4 4_3. Chng in credit spreads" xfId="5708" xr:uid="{00000000-0005-0000-0000-00004A160000}"/>
    <cellStyle name="Normal 8 4 5" xfId="5709" xr:uid="{00000000-0005-0000-0000-00004B160000}"/>
    <cellStyle name="Normal 8 4_3. Chng in credit spreads" xfId="5710" xr:uid="{00000000-0005-0000-0000-00004C160000}"/>
    <cellStyle name="Normal 8 5" xfId="5711" xr:uid="{00000000-0005-0000-0000-00004D160000}"/>
    <cellStyle name="Normal 8 5 2" xfId="5712" xr:uid="{00000000-0005-0000-0000-00004E160000}"/>
    <cellStyle name="Normal 8 5 2 2" xfId="5713" xr:uid="{00000000-0005-0000-0000-00004F160000}"/>
    <cellStyle name="Normal 8 5 2_3. Chng in credit spreads" xfId="5714" xr:uid="{00000000-0005-0000-0000-000050160000}"/>
    <cellStyle name="Normal 8 5 3" xfId="5715" xr:uid="{00000000-0005-0000-0000-000051160000}"/>
    <cellStyle name="Normal 8 5 3 2" xfId="5716" xr:uid="{00000000-0005-0000-0000-000052160000}"/>
    <cellStyle name="Normal 8 5 3_3. Chng in credit spreads" xfId="5717" xr:uid="{00000000-0005-0000-0000-000053160000}"/>
    <cellStyle name="Normal 8 5 4" xfId="5718" xr:uid="{00000000-0005-0000-0000-000054160000}"/>
    <cellStyle name="Normal 8 5_3. Chng in credit spreads" xfId="5719" xr:uid="{00000000-0005-0000-0000-000055160000}"/>
    <cellStyle name="Normal 8 6" xfId="5720" xr:uid="{00000000-0005-0000-0000-000056160000}"/>
    <cellStyle name="Normal 8 6 2" xfId="5721" xr:uid="{00000000-0005-0000-0000-000057160000}"/>
    <cellStyle name="Normal 8 6_3. Chng in credit spreads" xfId="5722" xr:uid="{00000000-0005-0000-0000-000058160000}"/>
    <cellStyle name="Normal 8 7" xfId="5723" xr:uid="{00000000-0005-0000-0000-000059160000}"/>
    <cellStyle name="Normal 8 7 2" xfId="5724" xr:uid="{00000000-0005-0000-0000-00005A160000}"/>
    <cellStyle name="Normal 8 7_3. Chng in credit spreads" xfId="5725" xr:uid="{00000000-0005-0000-0000-00005B160000}"/>
    <cellStyle name="Normal 8 8" xfId="5726" xr:uid="{00000000-0005-0000-0000-00005C160000}"/>
    <cellStyle name="Normal 8 8 2" xfId="5727" xr:uid="{00000000-0005-0000-0000-00005D160000}"/>
    <cellStyle name="Normal 8 8_3. Chng in credit spreads" xfId="5728" xr:uid="{00000000-0005-0000-0000-00005E160000}"/>
    <cellStyle name="Normal 8 9" xfId="5729" xr:uid="{00000000-0005-0000-0000-00005F160000}"/>
    <cellStyle name="Normal 8_3. Chng in credit spreads" xfId="5730" xr:uid="{00000000-0005-0000-0000-000060160000}"/>
    <cellStyle name="Normal 9" xfId="5731" xr:uid="{00000000-0005-0000-0000-000061160000}"/>
    <cellStyle name="Normal 9 2" xfId="5732" xr:uid="{00000000-0005-0000-0000-000062160000}"/>
    <cellStyle name="Normal 9 2 2" xfId="5733" xr:uid="{00000000-0005-0000-0000-000063160000}"/>
    <cellStyle name="Normal 9 2_3. Chng in credit spreads" xfId="5734" xr:uid="{00000000-0005-0000-0000-000064160000}"/>
    <cellStyle name="Normal 9 3" xfId="5735" xr:uid="{00000000-0005-0000-0000-000065160000}"/>
    <cellStyle name="Normal 9 3 2" xfId="5736" xr:uid="{00000000-0005-0000-0000-000066160000}"/>
    <cellStyle name="Normal 9 3_3. Chng in credit spreads" xfId="5737" xr:uid="{00000000-0005-0000-0000-000067160000}"/>
    <cellStyle name="Normal 9 4" xfId="5738" xr:uid="{00000000-0005-0000-0000-000068160000}"/>
    <cellStyle name="Normal 9_3. Chng in credit spreads" xfId="5739" xr:uid="{00000000-0005-0000-0000-000069160000}"/>
    <cellStyle name="Normal Cells" xfId="5740" xr:uid="{00000000-0005-0000-0000-00006A160000}"/>
    <cellStyle name="Normal Cells 2" xfId="5741" xr:uid="{00000000-0005-0000-0000-00006B160000}"/>
    <cellStyle name="Normal Cells 2 2" xfId="5742" xr:uid="{00000000-0005-0000-0000-00006C160000}"/>
    <cellStyle name="Normal Cells 2 3" xfId="5743" xr:uid="{00000000-0005-0000-0000-00006D160000}"/>
    <cellStyle name="Normal Cells 2_3. Chng in credit spreads" xfId="5744" xr:uid="{00000000-0005-0000-0000-00006E160000}"/>
    <cellStyle name="Normal Cells 3" xfId="5745" xr:uid="{00000000-0005-0000-0000-00006F160000}"/>
    <cellStyle name="Normal Cells 3 2" xfId="5746" xr:uid="{00000000-0005-0000-0000-000070160000}"/>
    <cellStyle name="Normal Cells 3_3. Chng in credit spreads" xfId="5747" xr:uid="{00000000-0005-0000-0000-000071160000}"/>
    <cellStyle name="Normal Cells_1" xfId="5748" xr:uid="{00000000-0005-0000-0000-000072160000}"/>
    <cellStyle name="Normal ej noll" xfId="5749" xr:uid="{00000000-0005-0000-0000-000073160000}"/>
    <cellStyle name="Normal ej noll låst" xfId="5750" xr:uid="{00000000-0005-0000-0000-000074160000}"/>
    <cellStyle name="Normal ej noll_3. Chng in credit spreads" xfId="5751" xr:uid="{00000000-0005-0000-0000-000075160000}"/>
    <cellStyle name="Normal_DNB Group" xfId="5046" xr:uid="{00000000-0005-0000-0000-000076160000}"/>
    <cellStyle name="Normal2" xfId="5752" xr:uid="{00000000-0005-0000-0000-000077160000}"/>
    <cellStyle name="Normale_BP Mod2" xfId="5753" xr:uid="{00000000-0005-0000-0000-000078160000}"/>
    <cellStyle name="NormalGB" xfId="5754" xr:uid="{00000000-0005-0000-0000-000079160000}"/>
    <cellStyle name="Normalny_2007 10 11 nazwy departamentów i skróty" xfId="5755" xr:uid="{00000000-0005-0000-0000-00007A160000}"/>
    <cellStyle name="Note 2" xfId="5756" xr:uid="{00000000-0005-0000-0000-00007B160000}"/>
    <cellStyle name="Note 2 2" xfId="5757" xr:uid="{00000000-0005-0000-0000-00007C160000}"/>
    <cellStyle name="Note 2_3. Chng in credit spreads" xfId="5758" xr:uid="{00000000-0005-0000-0000-00007D160000}"/>
    <cellStyle name="Note 3" xfId="5759" xr:uid="{00000000-0005-0000-0000-00007E160000}"/>
    <cellStyle name="Notes" xfId="5760" xr:uid="{00000000-0005-0000-0000-00007F160000}"/>
    <cellStyle name="Notes 2" xfId="5761" xr:uid="{00000000-0005-0000-0000-000080160000}"/>
    <cellStyle name="Notes_3. Chng in credit spreads" xfId="5762" xr:uid="{00000000-0005-0000-0000-000081160000}"/>
    <cellStyle name="number" xfId="5763" xr:uid="{00000000-0005-0000-0000-000082160000}"/>
    <cellStyle name="Nøytral" xfId="5764" xr:uid="{00000000-0005-0000-0000-000083160000}"/>
    <cellStyle name="Nøytral 2" xfId="5765" xr:uid="{00000000-0005-0000-0000-000084160000}"/>
    <cellStyle name="Nøytral 3" xfId="5766" xr:uid="{00000000-0005-0000-0000-000085160000}"/>
    <cellStyle name="Nøytral_7. Other MTM adjustments" xfId="5767" xr:uid="{00000000-0005-0000-0000-000086160000}"/>
    <cellStyle name="Obliczenia" xfId="5768" xr:uid="{00000000-0005-0000-0000-000087160000}"/>
    <cellStyle name="Output 2" xfId="5769" xr:uid="{00000000-0005-0000-0000-000088160000}"/>
    <cellStyle name="Output 3" xfId="5770" xr:uid="{00000000-0005-0000-0000-000089160000}"/>
    <cellStyle name="Overskrift 1" xfId="5771" xr:uid="{00000000-0005-0000-0000-00008A160000}"/>
    <cellStyle name="Overskrift 1 2" xfId="5772" xr:uid="{00000000-0005-0000-0000-00008B160000}"/>
    <cellStyle name="Overskrift 1 3" xfId="5773" xr:uid="{00000000-0005-0000-0000-00008C160000}"/>
    <cellStyle name="Overskrift 1_7. Other MTM adjustments" xfId="5774" xr:uid="{00000000-0005-0000-0000-00008D160000}"/>
    <cellStyle name="Overskrift 2" xfId="5775" xr:uid="{00000000-0005-0000-0000-00008E160000}"/>
    <cellStyle name="Overskrift 2 2" xfId="5776" xr:uid="{00000000-0005-0000-0000-00008F160000}"/>
    <cellStyle name="Overskrift 2 3" xfId="5777" xr:uid="{00000000-0005-0000-0000-000090160000}"/>
    <cellStyle name="Overskrift 2_7. Other MTM adjustments" xfId="5778" xr:uid="{00000000-0005-0000-0000-000091160000}"/>
    <cellStyle name="Overskrift 3" xfId="5779" xr:uid="{00000000-0005-0000-0000-000092160000}"/>
    <cellStyle name="Overskrift 3 2" xfId="5780" xr:uid="{00000000-0005-0000-0000-000093160000}"/>
    <cellStyle name="Overskrift 3 3" xfId="5781" xr:uid="{00000000-0005-0000-0000-000094160000}"/>
    <cellStyle name="Overskrift 3_7. Other MTM adjustments" xfId="5782" xr:uid="{00000000-0005-0000-0000-000095160000}"/>
    <cellStyle name="Overskrift 4" xfId="5783" xr:uid="{00000000-0005-0000-0000-000096160000}"/>
    <cellStyle name="Overskrift 4 2" xfId="5784" xr:uid="{00000000-0005-0000-0000-000097160000}"/>
    <cellStyle name="Overskrift 4 3" xfId="5785" xr:uid="{00000000-0005-0000-0000-000098160000}"/>
    <cellStyle name="Overskrift 4_7. Other MTM adjustments" xfId="5786" xr:uid="{00000000-0005-0000-0000-000099160000}"/>
    <cellStyle name="Page header" xfId="5787" xr:uid="{00000000-0005-0000-0000-00009A160000}"/>
    <cellStyle name="Page header 2" xfId="5788" xr:uid="{00000000-0005-0000-0000-00009B160000}"/>
    <cellStyle name="Page header 2 2" xfId="5789" xr:uid="{00000000-0005-0000-0000-00009C160000}"/>
    <cellStyle name="Page header 2_3. Chng in credit spreads" xfId="5790" xr:uid="{00000000-0005-0000-0000-00009D160000}"/>
    <cellStyle name="Page header 3" xfId="5791" xr:uid="{00000000-0005-0000-0000-00009E160000}"/>
    <cellStyle name="Page header 3 2" xfId="5792" xr:uid="{00000000-0005-0000-0000-00009F160000}"/>
    <cellStyle name="Page header 3_3. Chng in credit spreads" xfId="5793" xr:uid="{00000000-0005-0000-0000-0000A0160000}"/>
    <cellStyle name="Page header_1" xfId="5794" xr:uid="{00000000-0005-0000-0000-0000A1160000}"/>
    <cellStyle name="Page Heading Large" xfId="5795" xr:uid="{00000000-0005-0000-0000-0000A2160000}"/>
    <cellStyle name="Page Heading Small" xfId="5796" xr:uid="{00000000-0005-0000-0000-0000A3160000}"/>
    <cellStyle name="Page Number" xfId="5797" xr:uid="{00000000-0005-0000-0000-0000A4160000}"/>
    <cellStyle name="Paryškinimas 1" xfId="5798" xr:uid="{00000000-0005-0000-0000-0000A5160000}"/>
    <cellStyle name="Paryškinimas 2" xfId="5799" xr:uid="{00000000-0005-0000-0000-0000A6160000}"/>
    <cellStyle name="Paryškinimas 3" xfId="5800" xr:uid="{00000000-0005-0000-0000-0000A7160000}"/>
    <cellStyle name="Paryškinimas 4" xfId="5801" xr:uid="{00000000-0005-0000-0000-0000A8160000}"/>
    <cellStyle name="Paryškinimas 5" xfId="5802" xr:uid="{00000000-0005-0000-0000-0000A9160000}"/>
    <cellStyle name="Paryškinimas 6" xfId="5803" xr:uid="{00000000-0005-0000-0000-0000AA160000}"/>
    <cellStyle name="Pastaba" xfId="5804" xr:uid="{00000000-0005-0000-0000-0000AB160000}"/>
    <cellStyle name="Pastaba 2" xfId="5805" xr:uid="{00000000-0005-0000-0000-0000AC160000}"/>
    <cellStyle name="Pastaba_3. Chng in credit spreads" xfId="5806" xr:uid="{00000000-0005-0000-0000-0000AD160000}"/>
    <cellStyle name="Pavadinimas" xfId="5807" xr:uid="{00000000-0005-0000-0000-0000AE160000}"/>
    <cellStyle name="pb_page_heading_LS" xfId="5808" xr:uid="{00000000-0005-0000-0000-0000AF160000}"/>
    <cellStyle name="Percent [0]" xfId="5809" xr:uid="{00000000-0005-0000-0000-0000B0160000}"/>
    <cellStyle name="Percent [1]" xfId="5810" xr:uid="{00000000-0005-0000-0000-0000B1160000}"/>
    <cellStyle name="Percent [1] 2" xfId="5811" xr:uid="{00000000-0005-0000-0000-0000B2160000}"/>
    <cellStyle name="Percent [1]_3. Chng in credit spreads" xfId="5812" xr:uid="{00000000-0005-0000-0000-0000B3160000}"/>
    <cellStyle name="Percent [2]" xfId="5813" xr:uid="{00000000-0005-0000-0000-0000B4160000}"/>
    <cellStyle name="Percent [2] 2" xfId="5814" xr:uid="{00000000-0005-0000-0000-0000B5160000}"/>
    <cellStyle name="Percent [2]_3. Chng in credit spreads" xfId="5815" xr:uid="{00000000-0005-0000-0000-0000B6160000}"/>
    <cellStyle name="Percent 2" xfId="8" xr:uid="{00000000-0005-0000-0000-0000B7160000}"/>
    <cellStyle name="Percent 3" xfId="5816" xr:uid="{00000000-0005-0000-0000-0000B8160000}"/>
    <cellStyle name="Percent 4" xfId="5817" xr:uid="{00000000-0005-0000-0000-0000B9160000}"/>
    <cellStyle name="Percent Hard" xfId="5818" xr:uid="{00000000-0005-0000-0000-0000BA160000}"/>
    <cellStyle name="Percent Hard 2" xfId="5819" xr:uid="{00000000-0005-0000-0000-0000BB160000}"/>
    <cellStyle name="Percent Hard_CVA" xfId="5820" xr:uid="{00000000-0005-0000-0000-0000BC160000}"/>
    <cellStyle name="Percent*" xfId="5821" xr:uid="{00000000-0005-0000-0000-0000BD160000}"/>
    <cellStyle name="Percentneg" xfId="5822" xr:uid="{00000000-0005-0000-0000-0000BE160000}"/>
    <cellStyle name="Percentneg 2" xfId="5823" xr:uid="{00000000-0005-0000-0000-0000BF160000}"/>
    <cellStyle name="Percentneg_3. Chng in credit spreads" xfId="5824" xr:uid="{00000000-0005-0000-0000-0000C0160000}"/>
    <cellStyle name="Percentuale_INV2" xfId="5825" xr:uid="{00000000-0005-0000-0000-0000C1160000}"/>
    <cellStyle name="Price" xfId="5826" xr:uid="{00000000-0005-0000-0000-0000C2160000}"/>
    <cellStyle name="Profit figure" xfId="5827" xr:uid="{00000000-0005-0000-0000-0000C3160000}"/>
    <cellStyle name="Profit figure 2" xfId="5828" xr:uid="{00000000-0005-0000-0000-0000C4160000}"/>
    <cellStyle name="Profit figure_3. Chng in credit spreads" xfId="5829" xr:uid="{00000000-0005-0000-0000-0000C5160000}"/>
    <cellStyle name="Prosent 10" xfId="5830" xr:uid="{00000000-0005-0000-0000-0000C6160000}"/>
    <cellStyle name="Prosent 10 2" xfId="5831" xr:uid="{00000000-0005-0000-0000-0000C7160000}"/>
    <cellStyle name="Prosent 10 2 2" xfId="5832" xr:uid="{00000000-0005-0000-0000-0000C8160000}"/>
    <cellStyle name="Prosent 10 2_3. Chng in credit spreads" xfId="5833" xr:uid="{00000000-0005-0000-0000-0000C9160000}"/>
    <cellStyle name="Prosent 10 3" xfId="5834" xr:uid="{00000000-0005-0000-0000-0000CA160000}"/>
    <cellStyle name="Prosent 10_3. Chng in credit spreads" xfId="5835" xr:uid="{00000000-0005-0000-0000-0000CB160000}"/>
    <cellStyle name="Prosent 11" xfId="5836" xr:uid="{00000000-0005-0000-0000-0000CC160000}"/>
    <cellStyle name="Prosent 11 2" xfId="5837" xr:uid="{00000000-0005-0000-0000-0000CD160000}"/>
    <cellStyle name="Prosent 11_3. Chng in credit spreads" xfId="5838" xr:uid="{00000000-0005-0000-0000-0000CE160000}"/>
    <cellStyle name="Prosent 12" xfId="5839" xr:uid="{00000000-0005-0000-0000-0000CF160000}"/>
    <cellStyle name="Prosent 12 2" xfId="5840" xr:uid="{00000000-0005-0000-0000-0000D0160000}"/>
    <cellStyle name="Prosent 12 2 2" xfId="5841" xr:uid="{00000000-0005-0000-0000-0000D1160000}"/>
    <cellStyle name="Prosent 12 2 2 2" xfId="5842" xr:uid="{00000000-0005-0000-0000-0000D2160000}"/>
    <cellStyle name="Prosent 12 2 2 2 2" xfId="5843" xr:uid="{00000000-0005-0000-0000-0000D3160000}"/>
    <cellStyle name="Prosent 12 2 2 2 3" xfId="5844" xr:uid="{00000000-0005-0000-0000-0000D4160000}"/>
    <cellStyle name="Prosent 12 2 2 2_3. Chng in credit spreads" xfId="5845" xr:uid="{00000000-0005-0000-0000-0000D5160000}"/>
    <cellStyle name="Prosent 12 2 2 3" xfId="5846" xr:uid="{00000000-0005-0000-0000-0000D6160000}"/>
    <cellStyle name="Prosent 12 2 2 4" xfId="5847" xr:uid="{00000000-0005-0000-0000-0000D7160000}"/>
    <cellStyle name="Prosent 12 2 2_3. Chng in credit spreads" xfId="5848" xr:uid="{00000000-0005-0000-0000-0000D8160000}"/>
    <cellStyle name="Prosent 12 2 3" xfId="5849" xr:uid="{00000000-0005-0000-0000-0000D9160000}"/>
    <cellStyle name="Prosent 12 2 3 2" xfId="5850" xr:uid="{00000000-0005-0000-0000-0000DA160000}"/>
    <cellStyle name="Prosent 12 2 3 2 2" xfId="5851" xr:uid="{00000000-0005-0000-0000-0000DB160000}"/>
    <cellStyle name="Prosent 12 2 3 2 3" xfId="5852" xr:uid="{00000000-0005-0000-0000-0000DC160000}"/>
    <cellStyle name="Prosent 12 2 3 2_3. Chng in credit spreads" xfId="5853" xr:uid="{00000000-0005-0000-0000-0000DD160000}"/>
    <cellStyle name="Prosent 12 2 3 3" xfId="5854" xr:uid="{00000000-0005-0000-0000-0000DE160000}"/>
    <cellStyle name="Prosent 12 2 3 4" xfId="5855" xr:uid="{00000000-0005-0000-0000-0000DF160000}"/>
    <cellStyle name="Prosent 12 2 3_3. Chng in credit spreads" xfId="5856" xr:uid="{00000000-0005-0000-0000-0000E0160000}"/>
    <cellStyle name="Prosent 12 2 4" xfId="5857" xr:uid="{00000000-0005-0000-0000-0000E1160000}"/>
    <cellStyle name="Prosent 12 2 4 2" xfId="5858" xr:uid="{00000000-0005-0000-0000-0000E2160000}"/>
    <cellStyle name="Prosent 12 2 4 3" xfId="5859" xr:uid="{00000000-0005-0000-0000-0000E3160000}"/>
    <cellStyle name="Prosent 12 2 4_3. Chng in credit spreads" xfId="5860" xr:uid="{00000000-0005-0000-0000-0000E4160000}"/>
    <cellStyle name="Prosent 12 2 5" xfId="5861" xr:uid="{00000000-0005-0000-0000-0000E5160000}"/>
    <cellStyle name="Prosent 12 2 6" xfId="5862" xr:uid="{00000000-0005-0000-0000-0000E6160000}"/>
    <cellStyle name="Prosent 12 2_3. Chng in credit spreads" xfId="5863" xr:uid="{00000000-0005-0000-0000-0000E7160000}"/>
    <cellStyle name="Prosent 12 3" xfId="5864" xr:uid="{00000000-0005-0000-0000-0000E8160000}"/>
    <cellStyle name="Prosent 12 3 2" xfId="5865" xr:uid="{00000000-0005-0000-0000-0000E9160000}"/>
    <cellStyle name="Prosent 12 3 2 2" xfId="5866" xr:uid="{00000000-0005-0000-0000-0000EA160000}"/>
    <cellStyle name="Prosent 12 3 2 2 2" xfId="5867" xr:uid="{00000000-0005-0000-0000-0000EB160000}"/>
    <cellStyle name="Prosent 12 3 2 2 3" xfId="5868" xr:uid="{00000000-0005-0000-0000-0000EC160000}"/>
    <cellStyle name="Prosent 12 3 2 2_3. Chng in credit spreads" xfId="5869" xr:uid="{00000000-0005-0000-0000-0000ED160000}"/>
    <cellStyle name="Prosent 12 3 2 3" xfId="5870" xr:uid="{00000000-0005-0000-0000-0000EE160000}"/>
    <cellStyle name="Prosent 12 3 2 4" xfId="5871" xr:uid="{00000000-0005-0000-0000-0000EF160000}"/>
    <cellStyle name="Prosent 12 3 2_3. Chng in credit spreads" xfId="5872" xr:uid="{00000000-0005-0000-0000-0000F0160000}"/>
    <cellStyle name="Prosent 12 3 3" xfId="5873" xr:uid="{00000000-0005-0000-0000-0000F1160000}"/>
    <cellStyle name="Prosent 12 3 3 2" xfId="5874" xr:uid="{00000000-0005-0000-0000-0000F2160000}"/>
    <cellStyle name="Prosent 12 3 3 2 2" xfId="5875" xr:uid="{00000000-0005-0000-0000-0000F3160000}"/>
    <cellStyle name="Prosent 12 3 3 2 3" xfId="5876" xr:uid="{00000000-0005-0000-0000-0000F4160000}"/>
    <cellStyle name="Prosent 12 3 3 2_3. Chng in credit spreads" xfId="5877" xr:uid="{00000000-0005-0000-0000-0000F5160000}"/>
    <cellStyle name="Prosent 12 3 3 3" xfId="5878" xr:uid="{00000000-0005-0000-0000-0000F6160000}"/>
    <cellStyle name="Prosent 12 3 3 4" xfId="5879" xr:uid="{00000000-0005-0000-0000-0000F7160000}"/>
    <cellStyle name="Prosent 12 3 3_3. Chng in credit spreads" xfId="5880" xr:uid="{00000000-0005-0000-0000-0000F8160000}"/>
    <cellStyle name="Prosent 12 3 4" xfId="5881" xr:uid="{00000000-0005-0000-0000-0000F9160000}"/>
    <cellStyle name="Prosent 12 3 4 2" xfId="5882" xr:uid="{00000000-0005-0000-0000-0000FA160000}"/>
    <cellStyle name="Prosent 12 3 4 3" xfId="5883" xr:uid="{00000000-0005-0000-0000-0000FB160000}"/>
    <cellStyle name="Prosent 12 3 4_3. Chng in credit spreads" xfId="5884" xr:uid="{00000000-0005-0000-0000-0000FC160000}"/>
    <cellStyle name="Prosent 12 3 5" xfId="5885" xr:uid="{00000000-0005-0000-0000-0000FD160000}"/>
    <cellStyle name="Prosent 12 3 6" xfId="5886" xr:uid="{00000000-0005-0000-0000-0000FE160000}"/>
    <cellStyle name="Prosent 12 3_3. Chng in credit spreads" xfId="5887" xr:uid="{00000000-0005-0000-0000-0000FF160000}"/>
    <cellStyle name="Prosent 12 4" xfId="5888" xr:uid="{00000000-0005-0000-0000-000000170000}"/>
    <cellStyle name="Prosent 12 4 2" xfId="5889" xr:uid="{00000000-0005-0000-0000-000001170000}"/>
    <cellStyle name="Prosent 12 4 2 2" xfId="5890" xr:uid="{00000000-0005-0000-0000-000002170000}"/>
    <cellStyle name="Prosent 12 4 2 3" xfId="5891" xr:uid="{00000000-0005-0000-0000-000003170000}"/>
    <cellStyle name="Prosent 12 4 2_3. Chng in credit spreads" xfId="5892" xr:uid="{00000000-0005-0000-0000-000004170000}"/>
    <cellStyle name="Prosent 12 4 3" xfId="5893" xr:uid="{00000000-0005-0000-0000-000005170000}"/>
    <cellStyle name="Prosent 12 4 4" xfId="5894" xr:uid="{00000000-0005-0000-0000-000006170000}"/>
    <cellStyle name="Prosent 12 4_3. Chng in credit spreads" xfId="5895" xr:uid="{00000000-0005-0000-0000-000007170000}"/>
    <cellStyle name="Prosent 12 5" xfId="5896" xr:uid="{00000000-0005-0000-0000-000008170000}"/>
    <cellStyle name="Prosent 12 5 2" xfId="5897" xr:uid="{00000000-0005-0000-0000-000009170000}"/>
    <cellStyle name="Prosent 12 5 2 2" xfId="5898" xr:uid="{00000000-0005-0000-0000-00000A170000}"/>
    <cellStyle name="Prosent 12 5 2 3" xfId="5899" xr:uid="{00000000-0005-0000-0000-00000B170000}"/>
    <cellStyle name="Prosent 12 5 2_3. Chng in credit spreads" xfId="5900" xr:uid="{00000000-0005-0000-0000-00000C170000}"/>
    <cellStyle name="Prosent 12 5 3" xfId="5901" xr:uid="{00000000-0005-0000-0000-00000D170000}"/>
    <cellStyle name="Prosent 12 5 4" xfId="5902" xr:uid="{00000000-0005-0000-0000-00000E170000}"/>
    <cellStyle name="Prosent 12 5_3. Chng in credit spreads" xfId="5903" xr:uid="{00000000-0005-0000-0000-00000F170000}"/>
    <cellStyle name="Prosent 12 6" xfId="5904" xr:uid="{00000000-0005-0000-0000-000010170000}"/>
    <cellStyle name="Prosent 12 6 2" xfId="5905" xr:uid="{00000000-0005-0000-0000-000011170000}"/>
    <cellStyle name="Prosent 12 6 3" xfId="5906" xr:uid="{00000000-0005-0000-0000-000012170000}"/>
    <cellStyle name="Prosent 12 6_3. Chng in credit spreads" xfId="5907" xr:uid="{00000000-0005-0000-0000-000013170000}"/>
    <cellStyle name="Prosent 12 7" xfId="5908" xr:uid="{00000000-0005-0000-0000-000014170000}"/>
    <cellStyle name="Prosent 12 8" xfId="5909" xr:uid="{00000000-0005-0000-0000-000015170000}"/>
    <cellStyle name="Prosent 12_3. Chng in credit spreads" xfId="5910" xr:uid="{00000000-0005-0000-0000-000016170000}"/>
    <cellStyle name="Prosent 13" xfId="5911" xr:uid="{00000000-0005-0000-0000-000017170000}"/>
    <cellStyle name="Prosent 13 2" xfId="5912" xr:uid="{00000000-0005-0000-0000-000018170000}"/>
    <cellStyle name="Prosent 13_3. Chng in credit spreads" xfId="5913" xr:uid="{00000000-0005-0000-0000-000019170000}"/>
    <cellStyle name="Prosent 14" xfId="5914" xr:uid="{00000000-0005-0000-0000-00001A170000}"/>
    <cellStyle name="Prosent 15" xfId="5915" xr:uid="{00000000-0005-0000-0000-00001B170000}"/>
    <cellStyle name="Prosent 15 2" xfId="5916" xr:uid="{00000000-0005-0000-0000-00001C170000}"/>
    <cellStyle name="Prosent 15 2 2" xfId="5917" xr:uid="{00000000-0005-0000-0000-00001D170000}"/>
    <cellStyle name="Prosent 15 2 2 2" xfId="5918" xr:uid="{00000000-0005-0000-0000-00001E170000}"/>
    <cellStyle name="Prosent 15 2 2 3" xfId="5919" xr:uid="{00000000-0005-0000-0000-00001F170000}"/>
    <cellStyle name="Prosent 15 2 2_3. Chng in credit spreads" xfId="5920" xr:uid="{00000000-0005-0000-0000-000020170000}"/>
    <cellStyle name="Prosent 15 2 3" xfId="5921" xr:uid="{00000000-0005-0000-0000-000021170000}"/>
    <cellStyle name="Prosent 15 2 4" xfId="5922" xr:uid="{00000000-0005-0000-0000-000022170000}"/>
    <cellStyle name="Prosent 15 2_3. Chng in credit spreads" xfId="5923" xr:uid="{00000000-0005-0000-0000-000023170000}"/>
    <cellStyle name="Prosent 15 3" xfId="5924" xr:uid="{00000000-0005-0000-0000-000024170000}"/>
    <cellStyle name="Prosent 15 3 2" xfId="5925" xr:uid="{00000000-0005-0000-0000-000025170000}"/>
    <cellStyle name="Prosent 15 3 2 2" xfId="5926" xr:uid="{00000000-0005-0000-0000-000026170000}"/>
    <cellStyle name="Prosent 15 3 2 3" xfId="5927" xr:uid="{00000000-0005-0000-0000-000027170000}"/>
    <cellStyle name="Prosent 15 3 2_3. Chng in credit spreads" xfId="5928" xr:uid="{00000000-0005-0000-0000-000028170000}"/>
    <cellStyle name="Prosent 15 3 3" xfId="5929" xr:uid="{00000000-0005-0000-0000-000029170000}"/>
    <cellStyle name="Prosent 15 3 4" xfId="5930" xr:uid="{00000000-0005-0000-0000-00002A170000}"/>
    <cellStyle name="Prosent 15 3_3. Chng in credit spreads" xfId="5931" xr:uid="{00000000-0005-0000-0000-00002B170000}"/>
    <cellStyle name="Prosent 15 4" xfId="5932" xr:uid="{00000000-0005-0000-0000-00002C170000}"/>
    <cellStyle name="Prosent 15 4 2" xfId="5933" xr:uid="{00000000-0005-0000-0000-00002D170000}"/>
    <cellStyle name="Prosent 15 4 3" xfId="5934" xr:uid="{00000000-0005-0000-0000-00002E170000}"/>
    <cellStyle name="Prosent 15 4_3. Chng in credit spreads" xfId="5935" xr:uid="{00000000-0005-0000-0000-00002F170000}"/>
    <cellStyle name="Prosent 15 5" xfId="5936" xr:uid="{00000000-0005-0000-0000-000030170000}"/>
    <cellStyle name="Prosent 15 6" xfId="5937" xr:uid="{00000000-0005-0000-0000-000031170000}"/>
    <cellStyle name="Prosent 15_3. Chng in credit spreads" xfId="5938" xr:uid="{00000000-0005-0000-0000-000032170000}"/>
    <cellStyle name="Prosent 16" xfId="5939" xr:uid="{00000000-0005-0000-0000-000033170000}"/>
    <cellStyle name="Prosent 16 2" xfId="5940" xr:uid="{00000000-0005-0000-0000-000034170000}"/>
    <cellStyle name="Prosent 16 3" xfId="5941" xr:uid="{00000000-0005-0000-0000-000035170000}"/>
    <cellStyle name="Prosent 16_3. Chng in credit spreads" xfId="5942" xr:uid="{00000000-0005-0000-0000-000036170000}"/>
    <cellStyle name="Prosent 17" xfId="5943" xr:uid="{00000000-0005-0000-0000-000037170000}"/>
    <cellStyle name="Prosent 17 2" xfId="5944" xr:uid="{00000000-0005-0000-0000-000038170000}"/>
    <cellStyle name="Prosent 17_3. Chng in credit spreads" xfId="5945" xr:uid="{00000000-0005-0000-0000-000039170000}"/>
    <cellStyle name="Prosent 18" xfId="5946" xr:uid="{00000000-0005-0000-0000-00003A170000}"/>
    <cellStyle name="Prosent 18 2" xfId="5947" xr:uid="{00000000-0005-0000-0000-00003B170000}"/>
    <cellStyle name="Prosent 18 2 2" xfId="5948" xr:uid="{00000000-0005-0000-0000-00003C170000}"/>
    <cellStyle name="Prosent 18 2 3" xfId="5949" xr:uid="{00000000-0005-0000-0000-00003D170000}"/>
    <cellStyle name="Prosent 18 2_3. Chng in credit spreads" xfId="5950" xr:uid="{00000000-0005-0000-0000-00003E170000}"/>
    <cellStyle name="Prosent 18 3" xfId="5951" xr:uid="{00000000-0005-0000-0000-00003F170000}"/>
    <cellStyle name="Prosent 18 4" xfId="5952" xr:uid="{00000000-0005-0000-0000-000040170000}"/>
    <cellStyle name="Prosent 18_3. Chng in credit spreads" xfId="5953" xr:uid="{00000000-0005-0000-0000-000041170000}"/>
    <cellStyle name="Prosent 19" xfId="5954" xr:uid="{00000000-0005-0000-0000-000042170000}"/>
    <cellStyle name="Prosent 2" xfId="5955" xr:uid="{00000000-0005-0000-0000-000043170000}"/>
    <cellStyle name="Prosent 2 10" xfId="5956" xr:uid="{00000000-0005-0000-0000-000044170000}"/>
    <cellStyle name="Prosent 2 10 2" xfId="5957" xr:uid="{00000000-0005-0000-0000-000045170000}"/>
    <cellStyle name="Prosent 2 10 2 2" xfId="5958" xr:uid="{00000000-0005-0000-0000-000046170000}"/>
    <cellStyle name="Prosent 2 10 2_3. Chng in credit spreads" xfId="5959" xr:uid="{00000000-0005-0000-0000-000047170000}"/>
    <cellStyle name="Prosent 2 10 3" xfId="5960" xr:uid="{00000000-0005-0000-0000-000048170000}"/>
    <cellStyle name="Prosent 2 10 3 2" xfId="5961" xr:uid="{00000000-0005-0000-0000-000049170000}"/>
    <cellStyle name="Prosent 2 10 3_3. Chng in credit spreads" xfId="5962" xr:uid="{00000000-0005-0000-0000-00004A170000}"/>
    <cellStyle name="Prosent 2 10 4" xfId="5963" xr:uid="{00000000-0005-0000-0000-00004B170000}"/>
    <cellStyle name="Prosent 2 10_3. Chng in credit spreads" xfId="5964" xr:uid="{00000000-0005-0000-0000-00004C170000}"/>
    <cellStyle name="Prosent 2 11" xfId="5965" xr:uid="{00000000-0005-0000-0000-00004D170000}"/>
    <cellStyle name="Prosent 2 11 2" xfId="5966" xr:uid="{00000000-0005-0000-0000-00004E170000}"/>
    <cellStyle name="Prosent 2 11 3" xfId="5967" xr:uid="{00000000-0005-0000-0000-00004F170000}"/>
    <cellStyle name="Prosent 2 11_3. Chng in credit spreads" xfId="5968" xr:uid="{00000000-0005-0000-0000-000050170000}"/>
    <cellStyle name="Prosent 2 12" xfId="5969" xr:uid="{00000000-0005-0000-0000-000051170000}"/>
    <cellStyle name="Prosent 2 12 2" xfId="5970" xr:uid="{00000000-0005-0000-0000-000052170000}"/>
    <cellStyle name="Prosent 2 12_3. Chng in credit spreads" xfId="5971" xr:uid="{00000000-0005-0000-0000-000053170000}"/>
    <cellStyle name="Prosent 2 13" xfId="5972" xr:uid="{00000000-0005-0000-0000-000054170000}"/>
    <cellStyle name="Prosent 2 13 2" xfId="5973" xr:uid="{00000000-0005-0000-0000-000055170000}"/>
    <cellStyle name="Prosent 2 13_3. Chng in credit spreads" xfId="5974" xr:uid="{00000000-0005-0000-0000-000056170000}"/>
    <cellStyle name="Prosent 2 2" xfId="5975" xr:uid="{00000000-0005-0000-0000-000057170000}"/>
    <cellStyle name="Prosent 2 2 2" xfId="5976" xr:uid="{00000000-0005-0000-0000-000058170000}"/>
    <cellStyle name="Prosent 2 2 2 2" xfId="5977" xr:uid="{00000000-0005-0000-0000-000059170000}"/>
    <cellStyle name="Prosent 2 2 2 2 2" xfId="5978" xr:uid="{00000000-0005-0000-0000-00005A170000}"/>
    <cellStyle name="Prosent 2 2 2 2 2 2" xfId="5979" xr:uid="{00000000-0005-0000-0000-00005B170000}"/>
    <cellStyle name="Prosent 2 2 2 2 2_3. Chng in credit spreads" xfId="5980" xr:uid="{00000000-0005-0000-0000-00005C170000}"/>
    <cellStyle name="Prosent 2 2 2 2 3" xfId="5981" xr:uid="{00000000-0005-0000-0000-00005D170000}"/>
    <cellStyle name="Prosent 2 2 2 2 3 2" xfId="5982" xr:uid="{00000000-0005-0000-0000-00005E170000}"/>
    <cellStyle name="Prosent 2 2 2 2 3_3. Chng in credit spreads" xfId="5983" xr:uid="{00000000-0005-0000-0000-00005F170000}"/>
    <cellStyle name="Prosent 2 2 2 2 4" xfId="5984" xr:uid="{00000000-0005-0000-0000-000060170000}"/>
    <cellStyle name="Prosent 2 2 2 2 4 2" xfId="5985" xr:uid="{00000000-0005-0000-0000-000061170000}"/>
    <cellStyle name="Prosent 2 2 2 2 4_3. Chng in credit spreads" xfId="5986" xr:uid="{00000000-0005-0000-0000-000062170000}"/>
    <cellStyle name="Prosent 2 2 2 2 5" xfId="5987" xr:uid="{00000000-0005-0000-0000-000063170000}"/>
    <cellStyle name="Prosent 2 2 2 2_3. Chng in credit spreads" xfId="5988" xr:uid="{00000000-0005-0000-0000-000064170000}"/>
    <cellStyle name="Prosent 2 2 2 3" xfId="5989" xr:uid="{00000000-0005-0000-0000-000065170000}"/>
    <cellStyle name="Prosent 2 2 2 3 2" xfId="5990" xr:uid="{00000000-0005-0000-0000-000066170000}"/>
    <cellStyle name="Prosent 2 2 2 3 3" xfId="5991" xr:uid="{00000000-0005-0000-0000-000067170000}"/>
    <cellStyle name="Prosent 2 2 2 3_3. Chng in credit spreads" xfId="5992" xr:uid="{00000000-0005-0000-0000-000068170000}"/>
    <cellStyle name="Prosent 2 2 2 4" xfId="5993" xr:uid="{00000000-0005-0000-0000-000069170000}"/>
    <cellStyle name="Prosent 2 2 2 4 2" xfId="5994" xr:uid="{00000000-0005-0000-0000-00006A170000}"/>
    <cellStyle name="Prosent 2 2 2 4_3. Chng in credit spreads" xfId="5995" xr:uid="{00000000-0005-0000-0000-00006B170000}"/>
    <cellStyle name="Prosent 2 2 2 5" xfId="5996" xr:uid="{00000000-0005-0000-0000-00006C170000}"/>
    <cellStyle name="Prosent 2 2 2 5 2" xfId="5997" xr:uid="{00000000-0005-0000-0000-00006D170000}"/>
    <cellStyle name="Prosent 2 2 2 5_3. Chng in credit spreads" xfId="5998" xr:uid="{00000000-0005-0000-0000-00006E170000}"/>
    <cellStyle name="Prosent 2 2 2 6" xfId="5999" xr:uid="{00000000-0005-0000-0000-00006F170000}"/>
    <cellStyle name="Prosent 2 2 2 6 2" xfId="6000" xr:uid="{00000000-0005-0000-0000-000070170000}"/>
    <cellStyle name="Prosent 2 2 2 6_3. Chng in credit spreads" xfId="6001" xr:uid="{00000000-0005-0000-0000-000071170000}"/>
    <cellStyle name="Prosent 2 2 2_3. Chng in credit spreads" xfId="6002" xr:uid="{00000000-0005-0000-0000-000072170000}"/>
    <cellStyle name="Prosent 2 2 3" xfId="6003" xr:uid="{00000000-0005-0000-0000-000073170000}"/>
    <cellStyle name="Prosent 2 2 3 2" xfId="6004" xr:uid="{00000000-0005-0000-0000-000074170000}"/>
    <cellStyle name="Prosent 2 2 3 2 2" xfId="6005" xr:uid="{00000000-0005-0000-0000-000075170000}"/>
    <cellStyle name="Prosent 2 2 3 2 2 2" xfId="6006" xr:uid="{00000000-0005-0000-0000-000076170000}"/>
    <cellStyle name="Prosent 2 2 3 2 2_3. Chng in credit spreads" xfId="6007" xr:uid="{00000000-0005-0000-0000-000077170000}"/>
    <cellStyle name="Prosent 2 2 3 2 3" xfId="6008" xr:uid="{00000000-0005-0000-0000-000078170000}"/>
    <cellStyle name="Prosent 2 2 3 2 3 2" xfId="6009" xr:uid="{00000000-0005-0000-0000-000079170000}"/>
    <cellStyle name="Prosent 2 2 3 2 3_3. Chng in credit spreads" xfId="6010" xr:uid="{00000000-0005-0000-0000-00007A170000}"/>
    <cellStyle name="Prosent 2 2 3 2 4" xfId="6011" xr:uid="{00000000-0005-0000-0000-00007B170000}"/>
    <cellStyle name="Prosent 2 2 3 2 4 2" xfId="6012" xr:uid="{00000000-0005-0000-0000-00007C170000}"/>
    <cellStyle name="Prosent 2 2 3 2 4_3. Chng in credit spreads" xfId="6013" xr:uid="{00000000-0005-0000-0000-00007D170000}"/>
    <cellStyle name="Prosent 2 2 3 2 5" xfId="6014" xr:uid="{00000000-0005-0000-0000-00007E170000}"/>
    <cellStyle name="Prosent 2 2 3 2_3. Chng in credit spreads" xfId="6015" xr:uid="{00000000-0005-0000-0000-00007F170000}"/>
    <cellStyle name="Prosent 2 2 3 3" xfId="6016" xr:uid="{00000000-0005-0000-0000-000080170000}"/>
    <cellStyle name="Prosent 2 2 3 3 2" xfId="6017" xr:uid="{00000000-0005-0000-0000-000081170000}"/>
    <cellStyle name="Prosent 2 2 3 3_3. Chng in credit spreads" xfId="6018" xr:uid="{00000000-0005-0000-0000-000082170000}"/>
    <cellStyle name="Prosent 2 2 3 4" xfId="6019" xr:uid="{00000000-0005-0000-0000-000083170000}"/>
    <cellStyle name="Prosent 2 2 3 4 2" xfId="6020" xr:uid="{00000000-0005-0000-0000-000084170000}"/>
    <cellStyle name="Prosent 2 2 3 4_3. Chng in credit spreads" xfId="6021" xr:uid="{00000000-0005-0000-0000-000085170000}"/>
    <cellStyle name="Prosent 2 2 3 5" xfId="6022" xr:uid="{00000000-0005-0000-0000-000086170000}"/>
    <cellStyle name="Prosent 2 2 3 5 2" xfId="6023" xr:uid="{00000000-0005-0000-0000-000087170000}"/>
    <cellStyle name="Prosent 2 2 3 5_3. Chng in credit spreads" xfId="6024" xr:uid="{00000000-0005-0000-0000-000088170000}"/>
    <cellStyle name="Prosent 2 2 3 6" xfId="6025" xr:uid="{00000000-0005-0000-0000-000089170000}"/>
    <cellStyle name="Prosent 2 2 3_3. Chng in credit spreads" xfId="6026" xr:uid="{00000000-0005-0000-0000-00008A170000}"/>
    <cellStyle name="Prosent 2 2 4" xfId="6027" xr:uid="{00000000-0005-0000-0000-00008B170000}"/>
    <cellStyle name="Prosent 2 2 4 2" xfId="6028" xr:uid="{00000000-0005-0000-0000-00008C170000}"/>
    <cellStyle name="Prosent 2 2 4 2 2" xfId="6029" xr:uid="{00000000-0005-0000-0000-00008D170000}"/>
    <cellStyle name="Prosent 2 2 4 2 2 2" xfId="6030" xr:uid="{00000000-0005-0000-0000-00008E170000}"/>
    <cellStyle name="Prosent 2 2 4 2 2_3. Chng in credit spreads" xfId="6031" xr:uid="{00000000-0005-0000-0000-00008F170000}"/>
    <cellStyle name="Prosent 2 2 4 2 3" xfId="6032" xr:uid="{00000000-0005-0000-0000-000090170000}"/>
    <cellStyle name="Prosent 2 2 4 2 3 2" xfId="6033" xr:uid="{00000000-0005-0000-0000-000091170000}"/>
    <cellStyle name="Prosent 2 2 4 2 3_3. Chng in credit spreads" xfId="6034" xr:uid="{00000000-0005-0000-0000-000092170000}"/>
    <cellStyle name="Prosent 2 2 4 2 4" xfId="6035" xr:uid="{00000000-0005-0000-0000-000093170000}"/>
    <cellStyle name="Prosent 2 2 4 2_3. Chng in credit spreads" xfId="6036" xr:uid="{00000000-0005-0000-0000-000094170000}"/>
    <cellStyle name="Prosent 2 2 4 3" xfId="6037" xr:uid="{00000000-0005-0000-0000-000095170000}"/>
    <cellStyle name="Prosent 2 2 4 3 2" xfId="6038" xr:uid="{00000000-0005-0000-0000-000096170000}"/>
    <cellStyle name="Prosent 2 2 4 3_3. Chng in credit spreads" xfId="6039" xr:uid="{00000000-0005-0000-0000-000097170000}"/>
    <cellStyle name="Prosent 2 2 4 4" xfId="6040" xr:uid="{00000000-0005-0000-0000-000098170000}"/>
    <cellStyle name="Prosent 2 2 4 4 2" xfId="6041" xr:uid="{00000000-0005-0000-0000-000099170000}"/>
    <cellStyle name="Prosent 2 2 4 4_3. Chng in credit spreads" xfId="6042" xr:uid="{00000000-0005-0000-0000-00009A170000}"/>
    <cellStyle name="Prosent 2 2 4 5" xfId="6043" xr:uid="{00000000-0005-0000-0000-00009B170000}"/>
    <cellStyle name="Prosent 2 2 4 5 2" xfId="6044" xr:uid="{00000000-0005-0000-0000-00009C170000}"/>
    <cellStyle name="Prosent 2 2 4 5_3. Chng in credit spreads" xfId="6045" xr:uid="{00000000-0005-0000-0000-00009D170000}"/>
    <cellStyle name="Prosent 2 2 4 6" xfId="6046" xr:uid="{00000000-0005-0000-0000-00009E170000}"/>
    <cellStyle name="Prosent 2 2 4_3. Chng in credit spreads" xfId="6047" xr:uid="{00000000-0005-0000-0000-00009F170000}"/>
    <cellStyle name="Prosent 2 2 5" xfId="6048" xr:uid="{00000000-0005-0000-0000-0000A0170000}"/>
    <cellStyle name="Prosent 2 2 5 2" xfId="6049" xr:uid="{00000000-0005-0000-0000-0000A1170000}"/>
    <cellStyle name="Prosent 2 2 5 2 2" xfId="6050" xr:uid="{00000000-0005-0000-0000-0000A2170000}"/>
    <cellStyle name="Prosent 2 2 5 2_3. Chng in credit spreads" xfId="6051" xr:uid="{00000000-0005-0000-0000-0000A3170000}"/>
    <cellStyle name="Prosent 2 2 5 3" xfId="6052" xr:uid="{00000000-0005-0000-0000-0000A4170000}"/>
    <cellStyle name="Prosent 2 2 5 3 2" xfId="6053" xr:uid="{00000000-0005-0000-0000-0000A5170000}"/>
    <cellStyle name="Prosent 2 2 5 3_3. Chng in credit spreads" xfId="6054" xr:uid="{00000000-0005-0000-0000-0000A6170000}"/>
    <cellStyle name="Prosent 2 2 5 4" xfId="6055" xr:uid="{00000000-0005-0000-0000-0000A7170000}"/>
    <cellStyle name="Prosent 2 2 5 4 2" xfId="6056" xr:uid="{00000000-0005-0000-0000-0000A8170000}"/>
    <cellStyle name="Prosent 2 2 5 4_3. Chng in credit spreads" xfId="6057" xr:uid="{00000000-0005-0000-0000-0000A9170000}"/>
    <cellStyle name="Prosent 2 2 5 5" xfId="6058" xr:uid="{00000000-0005-0000-0000-0000AA170000}"/>
    <cellStyle name="Prosent 2 2 5_3. Chng in credit spreads" xfId="6059" xr:uid="{00000000-0005-0000-0000-0000AB170000}"/>
    <cellStyle name="Prosent 2 2 6" xfId="6060" xr:uid="{00000000-0005-0000-0000-0000AC170000}"/>
    <cellStyle name="Prosent 2 2 6 2" xfId="6061" xr:uid="{00000000-0005-0000-0000-0000AD170000}"/>
    <cellStyle name="Prosent 2 2 6 3" xfId="6062" xr:uid="{00000000-0005-0000-0000-0000AE170000}"/>
    <cellStyle name="Prosent 2 2 6_3. Chng in credit spreads" xfId="6063" xr:uid="{00000000-0005-0000-0000-0000AF170000}"/>
    <cellStyle name="Prosent 2 2 7" xfId="6064" xr:uid="{00000000-0005-0000-0000-0000B0170000}"/>
    <cellStyle name="Prosent 2 2 7 2" xfId="6065" xr:uid="{00000000-0005-0000-0000-0000B1170000}"/>
    <cellStyle name="Prosent 2 2 7_3. Chng in credit spreads" xfId="6066" xr:uid="{00000000-0005-0000-0000-0000B2170000}"/>
    <cellStyle name="Prosent 2 2 8" xfId="6067" xr:uid="{00000000-0005-0000-0000-0000B3170000}"/>
    <cellStyle name="Prosent 2 2 8 2" xfId="6068" xr:uid="{00000000-0005-0000-0000-0000B4170000}"/>
    <cellStyle name="Prosent 2 2 8_3. Chng in credit spreads" xfId="6069" xr:uid="{00000000-0005-0000-0000-0000B5170000}"/>
    <cellStyle name="Prosent 2 2_3. Chng in credit spreads" xfId="6070" xr:uid="{00000000-0005-0000-0000-0000B6170000}"/>
    <cellStyle name="Prosent 2 3" xfId="6071" xr:uid="{00000000-0005-0000-0000-0000B7170000}"/>
    <cellStyle name="Prosent 2 3 2" xfId="6072" xr:uid="{00000000-0005-0000-0000-0000B8170000}"/>
    <cellStyle name="Prosent 2 3 2 2" xfId="6073" xr:uid="{00000000-0005-0000-0000-0000B9170000}"/>
    <cellStyle name="Prosent 2 3 2 2 2" xfId="6074" xr:uid="{00000000-0005-0000-0000-0000BA170000}"/>
    <cellStyle name="Prosent 2 3 2 2 2 2" xfId="6075" xr:uid="{00000000-0005-0000-0000-0000BB170000}"/>
    <cellStyle name="Prosent 2 3 2 2 2_3. Chng in credit spreads" xfId="6076" xr:uid="{00000000-0005-0000-0000-0000BC170000}"/>
    <cellStyle name="Prosent 2 3 2 2 3" xfId="6077" xr:uid="{00000000-0005-0000-0000-0000BD170000}"/>
    <cellStyle name="Prosent 2 3 2 2 3 2" xfId="6078" xr:uid="{00000000-0005-0000-0000-0000BE170000}"/>
    <cellStyle name="Prosent 2 3 2 2 3_3. Chng in credit spreads" xfId="6079" xr:uid="{00000000-0005-0000-0000-0000BF170000}"/>
    <cellStyle name="Prosent 2 3 2 2 4" xfId="6080" xr:uid="{00000000-0005-0000-0000-0000C0170000}"/>
    <cellStyle name="Prosent 2 3 2 2 4 2" xfId="6081" xr:uid="{00000000-0005-0000-0000-0000C1170000}"/>
    <cellStyle name="Prosent 2 3 2 2 4_3. Chng in credit spreads" xfId="6082" xr:uid="{00000000-0005-0000-0000-0000C2170000}"/>
    <cellStyle name="Prosent 2 3 2 2 5" xfId="6083" xr:uid="{00000000-0005-0000-0000-0000C3170000}"/>
    <cellStyle name="Prosent 2 3 2 2_3. Chng in credit spreads" xfId="6084" xr:uid="{00000000-0005-0000-0000-0000C4170000}"/>
    <cellStyle name="Prosent 2 3 2 3" xfId="6085" xr:uid="{00000000-0005-0000-0000-0000C5170000}"/>
    <cellStyle name="Prosent 2 3 2 3 2" xfId="6086" xr:uid="{00000000-0005-0000-0000-0000C6170000}"/>
    <cellStyle name="Prosent 2 3 2 3_3. Chng in credit spreads" xfId="6087" xr:uid="{00000000-0005-0000-0000-0000C7170000}"/>
    <cellStyle name="Prosent 2 3 2 4" xfId="6088" xr:uid="{00000000-0005-0000-0000-0000C8170000}"/>
    <cellStyle name="Prosent 2 3 2 4 2" xfId="6089" xr:uid="{00000000-0005-0000-0000-0000C9170000}"/>
    <cellStyle name="Prosent 2 3 2 4_3. Chng in credit spreads" xfId="6090" xr:uid="{00000000-0005-0000-0000-0000CA170000}"/>
    <cellStyle name="Prosent 2 3 2 5" xfId="6091" xr:uid="{00000000-0005-0000-0000-0000CB170000}"/>
    <cellStyle name="Prosent 2 3 2 5 2" xfId="6092" xr:uid="{00000000-0005-0000-0000-0000CC170000}"/>
    <cellStyle name="Prosent 2 3 2 5_3. Chng in credit spreads" xfId="6093" xr:uid="{00000000-0005-0000-0000-0000CD170000}"/>
    <cellStyle name="Prosent 2 3 2 6" xfId="6094" xr:uid="{00000000-0005-0000-0000-0000CE170000}"/>
    <cellStyle name="Prosent 2 3 2 6 2" xfId="6095" xr:uid="{00000000-0005-0000-0000-0000CF170000}"/>
    <cellStyle name="Prosent 2 3 2 6_3. Chng in credit spreads" xfId="6096" xr:uid="{00000000-0005-0000-0000-0000D0170000}"/>
    <cellStyle name="Prosent 2 3 2_3. Chng in credit spreads" xfId="6097" xr:uid="{00000000-0005-0000-0000-0000D1170000}"/>
    <cellStyle name="Prosent 2 3 3" xfId="6098" xr:uid="{00000000-0005-0000-0000-0000D2170000}"/>
    <cellStyle name="Prosent 2 3 3 2" xfId="6099" xr:uid="{00000000-0005-0000-0000-0000D3170000}"/>
    <cellStyle name="Prosent 2 3 3 2 2" xfId="6100" xr:uid="{00000000-0005-0000-0000-0000D4170000}"/>
    <cellStyle name="Prosent 2 3 3 2 2 2" xfId="6101" xr:uid="{00000000-0005-0000-0000-0000D5170000}"/>
    <cellStyle name="Prosent 2 3 3 2 2_3. Chng in credit spreads" xfId="6102" xr:uid="{00000000-0005-0000-0000-0000D6170000}"/>
    <cellStyle name="Prosent 2 3 3 2 3" xfId="6103" xr:uid="{00000000-0005-0000-0000-0000D7170000}"/>
    <cellStyle name="Prosent 2 3 3 2 3 2" xfId="6104" xr:uid="{00000000-0005-0000-0000-0000D8170000}"/>
    <cellStyle name="Prosent 2 3 3 2 3_3. Chng in credit spreads" xfId="6105" xr:uid="{00000000-0005-0000-0000-0000D9170000}"/>
    <cellStyle name="Prosent 2 3 3 2 4" xfId="6106" xr:uid="{00000000-0005-0000-0000-0000DA170000}"/>
    <cellStyle name="Prosent 2 3 3 2 4 2" xfId="6107" xr:uid="{00000000-0005-0000-0000-0000DB170000}"/>
    <cellStyle name="Prosent 2 3 3 2 4_3. Chng in credit spreads" xfId="6108" xr:uid="{00000000-0005-0000-0000-0000DC170000}"/>
    <cellStyle name="Prosent 2 3 3 2 5" xfId="6109" xr:uid="{00000000-0005-0000-0000-0000DD170000}"/>
    <cellStyle name="Prosent 2 3 3 2_3. Chng in credit spreads" xfId="6110" xr:uid="{00000000-0005-0000-0000-0000DE170000}"/>
    <cellStyle name="Prosent 2 3 3 3" xfId="6111" xr:uid="{00000000-0005-0000-0000-0000DF170000}"/>
    <cellStyle name="Prosent 2 3 3 3 2" xfId="6112" xr:uid="{00000000-0005-0000-0000-0000E0170000}"/>
    <cellStyle name="Prosent 2 3 3 3_3. Chng in credit spreads" xfId="6113" xr:uid="{00000000-0005-0000-0000-0000E1170000}"/>
    <cellStyle name="Prosent 2 3 3 4" xfId="6114" xr:uid="{00000000-0005-0000-0000-0000E2170000}"/>
    <cellStyle name="Prosent 2 3 3 4 2" xfId="6115" xr:uid="{00000000-0005-0000-0000-0000E3170000}"/>
    <cellStyle name="Prosent 2 3 3 4_3. Chng in credit spreads" xfId="6116" xr:uid="{00000000-0005-0000-0000-0000E4170000}"/>
    <cellStyle name="Prosent 2 3 3 5" xfId="6117" xr:uid="{00000000-0005-0000-0000-0000E5170000}"/>
    <cellStyle name="Prosent 2 3 3 5 2" xfId="6118" xr:uid="{00000000-0005-0000-0000-0000E6170000}"/>
    <cellStyle name="Prosent 2 3 3 5_3. Chng in credit spreads" xfId="6119" xr:uid="{00000000-0005-0000-0000-0000E7170000}"/>
    <cellStyle name="Prosent 2 3 3 6" xfId="6120" xr:uid="{00000000-0005-0000-0000-0000E8170000}"/>
    <cellStyle name="Prosent 2 3 3_3. Chng in credit spreads" xfId="6121" xr:uid="{00000000-0005-0000-0000-0000E9170000}"/>
    <cellStyle name="Prosent 2 3 4" xfId="6122" xr:uid="{00000000-0005-0000-0000-0000EA170000}"/>
    <cellStyle name="Prosent 2 3 4 2" xfId="6123" xr:uid="{00000000-0005-0000-0000-0000EB170000}"/>
    <cellStyle name="Prosent 2 3 4 2 2" xfId="6124" xr:uid="{00000000-0005-0000-0000-0000EC170000}"/>
    <cellStyle name="Prosent 2 3 4 2_3. Chng in credit spreads" xfId="6125" xr:uid="{00000000-0005-0000-0000-0000ED170000}"/>
    <cellStyle name="Prosent 2 3 4 3" xfId="6126" xr:uid="{00000000-0005-0000-0000-0000EE170000}"/>
    <cellStyle name="Prosent 2 3 4 3 2" xfId="6127" xr:uid="{00000000-0005-0000-0000-0000EF170000}"/>
    <cellStyle name="Prosent 2 3 4 3_3. Chng in credit spreads" xfId="6128" xr:uid="{00000000-0005-0000-0000-0000F0170000}"/>
    <cellStyle name="Prosent 2 3 4 4" xfId="6129" xr:uid="{00000000-0005-0000-0000-0000F1170000}"/>
    <cellStyle name="Prosent 2 3 4 4 2" xfId="6130" xr:uid="{00000000-0005-0000-0000-0000F2170000}"/>
    <cellStyle name="Prosent 2 3 4 4_3. Chng in credit spreads" xfId="6131" xr:uid="{00000000-0005-0000-0000-0000F3170000}"/>
    <cellStyle name="Prosent 2 3 4 5" xfId="6132" xr:uid="{00000000-0005-0000-0000-0000F4170000}"/>
    <cellStyle name="Prosent 2 3 4_3. Chng in credit spreads" xfId="6133" xr:uid="{00000000-0005-0000-0000-0000F5170000}"/>
    <cellStyle name="Prosent 2 3 5" xfId="6134" xr:uid="{00000000-0005-0000-0000-0000F6170000}"/>
    <cellStyle name="Prosent 2 3 5 2" xfId="6135" xr:uid="{00000000-0005-0000-0000-0000F7170000}"/>
    <cellStyle name="Prosent 2 3 5 3" xfId="6136" xr:uid="{00000000-0005-0000-0000-0000F8170000}"/>
    <cellStyle name="Prosent 2 3 5_3. Chng in credit spreads" xfId="6137" xr:uid="{00000000-0005-0000-0000-0000F9170000}"/>
    <cellStyle name="Prosent 2 3 6" xfId="6138" xr:uid="{00000000-0005-0000-0000-0000FA170000}"/>
    <cellStyle name="Prosent 2 3 6 2" xfId="6139" xr:uid="{00000000-0005-0000-0000-0000FB170000}"/>
    <cellStyle name="Prosent 2 3 6_3. Chng in credit spreads" xfId="6140" xr:uid="{00000000-0005-0000-0000-0000FC170000}"/>
    <cellStyle name="Prosent 2 3 7" xfId="6141" xr:uid="{00000000-0005-0000-0000-0000FD170000}"/>
    <cellStyle name="Prosent 2 3 7 2" xfId="6142" xr:uid="{00000000-0005-0000-0000-0000FE170000}"/>
    <cellStyle name="Prosent 2 3 7_3. Chng in credit spreads" xfId="6143" xr:uid="{00000000-0005-0000-0000-0000FF170000}"/>
    <cellStyle name="Prosent 2 3 8" xfId="6144" xr:uid="{00000000-0005-0000-0000-000000180000}"/>
    <cellStyle name="Prosent 2 3 8 2" xfId="6145" xr:uid="{00000000-0005-0000-0000-000001180000}"/>
    <cellStyle name="Prosent 2 3 8_3. Chng in credit spreads" xfId="6146" xr:uid="{00000000-0005-0000-0000-000002180000}"/>
    <cellStyle name="Prosent 2 3_3. Chng in credit spreads" xfId="6147" xr:uid="{00000000-0005-0000-0000-000003180000}"/>
    <cellStyle name="Prosent 2 4" xfId="6148" xr:uid="{00000000-0005-0000-0000-000004180000}"/>
    <cellStyle name="Prosent 2 4 2" xfId="6149" xr:uid="{00000000-0005-0000-0000-000005180000}"/>
    <cellStyle name="Prosent 2 4 2 2" xfId="6150" xr:uid="{00000000-0005-0000-0000-000006180000}"/>
    <cellStyle name="Prosent 2 4 2 2 2" xfId="6151" xr:uid="{00000000-0005-0000-0000-000007180000}"/>
    <cellStyle name="Prosent 2 4 2 2_3. Chng in credit spreads" xfId="6152" xr:uid="{00000000-0005-0000-0000-000008180000}"/>
    <cellStyle name="Prosent 2 4 2 3" xfId="6153" xr:uid="{00000000-0005-0000-0000-000009180000}"/>
    <cellStyle name="Prosent 2 4 2 3 2" xfId="6154" xr:uid="{00000000-0005-0000-0000-00000A180000}"/>
    <cellStyle name="Prosent 2 4 2 3_3. Chng in credit spreads" xfId="6155" xr:uid="{00000000-0005-0000-0000-00000B180000}"/>
    <cellStyle name="Prosent 2 4 2 4" xfId="6156" xr:uid="{00000000-0005-0000-0000-00000C180000}"/>
    <cellStyle name="Prosent 2 4 2 4 2" xfId="6157" xr:uid="{00000000-0005-0000-0000-00000D180000}"/>
    <cellStyle name="Prosent 2 4 2 4_3. Chng in credit spreads" xfId="6158" xr:uid="{00000000-0005-0000-0000-00000E180000}"/>
    <cellStyle name="Prosent 2 4 2 5" xfId="6159" xr:uid="{00000000-0005-0000-0000-00000F180000}"/>
    <cellStyle name="Prosent 2 4 2_3. Chng in credit spreads" xfId="6160" xr:uid="{00000000-0005-0000-0000-000010180000}"/>
    <cellStyle name="Prosent 2 4 3" xfId="6161" xr:uid="{00000000-0005-0000-0000-000011180000}"/>
    <cellStyle name="Prosent 2 4 3 2" xfId="6162" xr:uid="{00000000-0005-0000-0000-000012180000}"/>
    <cellStyle name="Prosent 2 4 3_3. Chng in credit spreads" xfId="6163" xr:uid="{00000000-0005-0000-0000-000013180000}"/>
    <cellStyle name="Prosent 2 4 4" xfId="6164" xr:uid="{00000000-0005-0000-0000-000014180000}"/>
    <cellStyle name="Prosent 2 4 4 2" xfId="6165" xr:uid="{00000000-0005-0000-0000-000015180000}"/>
    <cellStyle name="Prosent 2 4 4_3. Chng in credit spreads" xfId="6166" xr:uid="{00000000-0005-0000-0000-000016180000}"/>
    <cellStyle name="Prosent 2 4 5" xfId="6167" xr:uid="{00000000-0005-0000-0000-000017180000}"/>
    <cellStyle name="Prosent 2 4 5 2" xfId="6168" xr:uid="{00000000-0005-0000-0000-000018180000}"/>
    <cellStyle name="Prosent 2 4 5_3. Chng in credit spreads" xfId="6169" xr:uid="{00000000-0005-0000-0000-000019180000}"/>
    <cellStyle name="Prosent 2 4 6" xfId="6170" xr:uid="{00000000-0005-0000-0000-00001A180000}"/>
    <cellStyle name="Prosent 2 4 6 2" xfId="6171" xr:uid="{00000000-0005-0000-0000-00001B180000}"/>
    <cellStyle name="Prosent 2 4 6_3. Chng in credit spreads" xfId="6172" xr:uid="{00000000-0005-0000-0000-00001C180000}"/>
    <cellStyle name="Prosent 2 4_3. Chng in credit spreads" xfId="6173" xr:uid="{00000000-0005-0000-0000-00001D180000}"/>
    <cellStyle name="Prosent 2 5" xfId="6174" xr:uid="{00000000-0005-0000-0000-00001E180000}"/>
    <cellStyle name="Prosent 2 5 2" xfId="6175" xr:uid="{00000000-0005-0000-0000-00001F180000}"/>
    <cellStyle name="Prosent 2 5 2 2" xfId="6176" xr:uid="{00000000-0005-0000-0000-000020180000}"/>
    <cellStyle name="Prosent 2 5 2 2 2" xfId="6177" xr:uid="{00000000-0005-0000-0000-000021180000}"/>
    <cellStyle name="Prosent 2 5 2 2_3. Chng in credit spreads" xfId="6178" xr:uid="{00000000-0005-0000-0000-000022180000}"/>
    <cellStyle name="Prosent 2 5 2 3" xfId="6179" xr:uid="{00000000-0005-0000-0000-000023180000}"/>
    <cellStyle name="Prosent 2 5 2 3 2" xfId="6180" xr:uid="{00000000-0005-0000-0000-000024180000}"/>
    <cellStyle name="Prosent 2 5 2 3_3. Chng in credit spreads" xfId="6181" xr:uid="{00000000-0005-0000-0000-000025180000}"/>
    <cellStyle name="Prosent 2 5 2 4" xfId="6182" xr:uid="{00000000-0005-0000-0000-000026180000}"/>
    <cellStyle name="Prosent 2 5 2 4 2" xfId="6183" xr:uid="{00000000-0005-0000-0000-000027180000}"/>
    <cellStyle name="Prosent 2 5 2 4_3. Chng in credit spreads" xfId="6184" xr:uid="{00000000-0005-0000-0000-000028180000}"/>
    <cellStyle name="Prosent 2 5 2 5" xfId="6185" xr:uid="{00000000-0005-0000-0000-000029180000}"/>
    <cellStyle name="Prosent 2 5 2_3. Chng in credit spreads" xfId="6186" xr:uid="{00000000-0005-0000-0000-00002A180000}"/>
    <cellStyle name="Prosent 2 5 3" xfId="6187" xr:uid="{00000000-0005-0000-0000-00002B180000}"/>
    <cellStyle name="Prosent 2 5 3 2" xfId="6188" xr:uid="{00000000-0005-0000-0000-00002C180000}"/>
    <cellStyle name="Prosent 2 5 3_3. Chng in credit spreads" xfId="6189" xr:uid="{00000000-0005-0000-0000-00002D180000}"/>
    <cellStyle name="Prosent 2 5 4" xfId="6190" xr:uid="{00000000-0005-0000-0000-00002E180000}"/>
    <cellStyle name="Prosent 2 5 4 2" xfId="6191" xr:uid="{00000000-0005-0000-0000-00002F180000}"/>
    <cellStyle name="Prosent 2 5 4_3. Chng in credit spreads" xfId="6192" xr:uid="{00000000-0005-0000-0000-000030180000}"/>
    <cellStyle name="Prosent 2 5 5" xfId="6193" xr:uid="{00000000-0005-0000-0000-000031180000}"/>
    <cellStyle name="Prosent 2 5 5 2" xfId="6194" xr:uid="{00000000-0005-0000-0000-000032180000}"/>
    <cellStyle name="Prosent 2 5 5_3. Chng in credit spreads" xfId="6195" xr:uid="{00000000-0005-0000-0000-000033180000}"/>
    <cellStyle name="Prosent 2 5 6" xfId="6196" xr:uid="{00000000-0005-0000-0000-000034180000}"/>
    <cellStyle name="Prosent 2 5 6 2" xfId="6197" xr:uid="{00000000-0005-0000-0000-000035180000}"/>
    <cellStyle name="Prosent 2 5 6_3. Chng in credit spreads" xfId="6198" xr:uid="{00000000-0005-0000-0000-000036180000}"/>
    <cellStyle name="Prosent 2 5_3. Chng in credit spreads" xfId="6199" xr:uid="{00000000-0005-0000-0000-000037180000}"/>
    <cellStyle name="Prosent 2 6" xfId="6200" xr:uid="{00000000-0005-0000-0000-000038180000}"/>
    <cellStyle name="Prosent 2 6 2" xfId="6201" xr:uid="{00000000-0005-0000-0000-000039180000}"/>
    <cellStyle name="Prosent 2 6 2 2" xfId="6202" xr:uid="{00000000-0005-0000-0000-00003A180000}"/>
    <cellStyle name="Prosent 2 6 2 2 2" xfId="6203" xr:uid="{00000000-0005-0000-0000-00003B180000}"/>
    <cellStyle name="Prosent 2 6 2 2_3. Chng in credit spreads" xfId="6204" xr:uid="{00000000-0005-0000-0000-00003C180000}"/>
    <cellStyle name="Prosent 2 6 2 3" xfId="6205" xr:uid="{00000000-0005-0000-0000-00003D180000}"/>
    <cellStyle name="Prosent 2 6 2 3 2" xfId="6206" xr:uid="{00000000-0005-0000-0000-00003E180000}"/>
    <cellStyle name="Prosent 2 6 2 3_3. Chng in credit spreads" xfId="6207" xr:uid="{00000000-0005-0000-0000-00003F180000}"/>
    <cellStyle name="Prosent 2 6 2 4" xfId="6208" xr:uid="{00000000-0005-0000-0000-000040180000}"/>
    <cellStyle name="Prosent 2 6 2 4 2" xfId="6209" xr:uid="{00000000-0005-0000-0000-000041180000}"/>
    <cellStyle name="Prosent 2 6 2 4_3. Chng in credit spreads" xfId="6210" xr:uid="{00000000-0005-0000-0000-000042180000}"/>
    <cellStyle name="Prosent 2 6 2 5" xfId="6211" xr:uid="{00000000-0005-0000-0000-000043180000}"/>
    <cellStyle name="Prosent 2 6 2_3. Chng in credit spreads" xfId="6212" xr:uid="{00000000-0005-0000-0000-000044180000}"/>
    <cellStyle name="Prosent 2 6 3" xfId="6213" xr:uid="{00000000-0005-0000-0000-000045180000}"/>
    <cellStyle name="Prosent 2 6 3 2" xfId="6214" xr:uid="{00000000-0005-0000-0000-000046180000}"/>
    <cellStyle name="Prosent 2 6 3_3. Chng in credit spreads" xfId="6215" xr:uid="{00000000-0005-0000-0000-000047180000}"/>
    <cellStyle name="Prosent 2 6 4" xfId="6216" xr:uid="{00000000-0005-0000-0000-000048180000}"/>
    <cellStyle name="Prosent 2 6 4 2" xfId="6217" xr:uid="{00000000-0005-0000-0000-000049180000}"/>
    <cellStyle name="Prosent 2 6 4_3. Chng in credit spreads" xfId="6218" xr:uid="{00000000-0005-0000-0000-00004A180000}"/>
    <cellStyle name="Prosent 2 6 5" xfId="6219" xr:uid="{00000000-0005-0000-0000-00004B180000}"/>
    <cellStyle name="Prosent 2 6 5 2" xfId="6220" xr:uid="{00000000-0005-0000-0000-00004C180000}"/>
    <cellStyle name="Prosent 2 6 5_3. Chng in credit spreads" xfId="6221" xr:uid="{00000000-0005-0000-0000-00004D180000}"/>
    <cellStyle name="Prosent 2 6 6" xfId="6222" xr:uid="{00000000-0005-0000-0000-00004E180000}"/>
    <cellStyle name="Prosent 2 6_3. Chng in credit spreads" xfId="6223" xr:uid="{00000000-0005-0000-0000-00004F180000}"/>
    <cellStyle name="Prosent 2 7" xfId="6224" xr:uid="{00000000-0005-0000-0000-000050180000}"/>
    <cellStyle name="Prosent 2 7 2" xfId="6225" xr:uid="{00000000-0005-0000-0000-000051180000}"/>
    <cellStyle name="Prosent 2 7 2 2" xfId="6226" xr:uid="{00000000-0005-0000-0000-000052180000}"/>
    <cellStyle name="Prosent 2 7 2 2 2" xfId="6227" xr:uid="{00000000-0005-0000-0000-000053180000}"/>
    <cellStyle name="Prosent 2 7 2 2_3. Chng in credit spreads" xfId="6228" xr:uid="{00000000-0005-0000-0000-000054180000}"/>
    <cellStyle name="Prosent 2 7 2 3" xfId="6229" xr:uid="{00000000-0005-0000-0000-000055180000}"/>
    <cellStyle name="Prosent 2 7 2 3 2" xfId="6230" xr:uid="{00000000-0005-0000-0000-000056180000}"/>
    <cellStyle name="Prosent 2 7 2 3_3. Chng in credit spreads" xfId="6231" xr:uid="{00000000-0005-0000-0000-000057180000}"/>
    <cellStyle name="Prosent 2 7 2 4" xfId="6232" xr:uid="{00000000-0005-0000-0000-000058180000}"/>
    <cellStyle name="Prosent 2 7 2_3. Chng in credit spreads" xfId="6233" xr:uid="{00000000-0005-0000-0000-000059180000}"/>
    <cellStyle name="Prosent 2 7 3" xfId="6234" xr:uid="{00000000-0005-0000-0000-00005A180000}"/>
    <cellStyle name="Prosent 2 7 3 2" xfId="6235" xr:uid="{00000000-0005-0000-0000-00005B180000}"/>
    <cellStyle name="Prosent 2 7 3_3. Chng in credit spreads" xfId="6236" xr:uid="{00000000-0005-0000-0000-00005C180000}"/>
    <cellStyle name="Prosent 2 7 4" xfId="6237" xr:uid="{00000000-0005-0000-0000-00005D180000}"/>
    <cellStyle name="Prosent 2 7 4 2" xfId="6238" xr:uid="{00000000-0005-0000-0000-00005E180000}"/>
    <cellStyle name="Prosent 2 7 4_3. Chng in credit spreads" xfId="6239" xr:uid="{00000000-0005-0000-0000-00005F180000}"/>
    <cellStyle name="Prosent 2 7 5" xfId="6240" xr:uid="{00000000-0005-0000-0000-000060180000}"/>
    <cellStyle name="Prosent 2 7 5 2" xfId="6241" xr:uid="{00000000-0005-0000-0000-000061180000}"/>
    <cellStyle name="Prosent 2 7 5_3. Chng in credit spreads" xfId="6242" xr:uid="{00000000-0005-0000-0000-000062180000}"/>
    <cellStyle name="Prosent 2 7 6" xfId="6243" xr:uid="{00000000-0005-0000-0000-000063180000}"/>
    <cellStyle name="Prosent 2 7_3. Chng in credit spreads" xfId="6244" xr:uid="{00000000-0005-0000-0000-000064180000}"/>
    <cellStyle name="Prosent 2 8" xfId="6245" xr:uid="{00000000-0005-0000-0000-000065180000}"/>
    <cellStyle name="Prosent 2 8 2" xfId="6246" xr:uid="{00000000-0005-0000-0000-000066180000}"/>
    <cellStyle name="Prosent 2 8 3" xfId="6247" xr:uid="{00000000-0005-0000-0000-000067180000}"/>
    <cellStyle name="Prosent 2 8 4" xfId="6248" xr:uid="{00000000-0005-0000-0000-000068180000}"/>
    <cellStyle name="Prosent 2 8 5" xfId="6249" xr:uid="{00000000-0005-0000-0000-000069180000}"/>
    <cellStyle name="Prosent 2 8_3. Chng in credit spreads" xfId="6250" xr:uid="{00000000-0005-0000-0000-00006A180000}"/>
    <cellStyle name="Prosent 2 9" xfId="6251" xr:uid="{00000000-0005-0000-0000-00006B180000}"/>
    <cellStyle name="Prosent 2 9 2" xfId="6252" xr:uid="{00000000-0005-0000-0000-00006C180000}"/>
    <cellStyle name="Prosent 2 9 2 2" xfId="6253" xr:uid="{00000000-0005-0000-0000-00006D180000}"/>
    <cellStyle name="Prosent 2 9 2_3. Chng in credit spreads" xfId="6254" xr:uid="{00000000-0005-0000-0000-00006E180000}"/>
    <cellStyle name="Prosent 2 9 3" xfId="6255" xr:uid="{00000000-0005-0000-0000-00006F180000}"/>
    <cellStyle name="Prosent 2 9 3 2" xfId="6256" xr:uid="{00000000-0005-0000-0000-000070180000}"/>
    <cellStyle name="Prosent 2 9 3_3. Chng in credit spreads" xfId="6257" xr:uid="{00000000-0005-0000-0000-000071180000}"/>
    <cellStyle name="Prosent 2 9 4" xfId="6258" xr:uid="{00000000-0005-0000-0000-000072180000}"/>
    <cellStyle name="Prosent 2 9_3. Chng in credit spreads" xfId="6259" xr:uid="{00000000-0005-0000-0000-000073180000}"/>
    <cellStyle name="Prosent 2_3. Chng in credit spreads" xfId="6260" xr:uid="{00000000-0005-0000-0000-000074180000}"/>
    <cellStyle name="Prosent 20" xfId="6261" xr:uid="{00000000-0005-0000-0000-000075180000}"/>
    <cellStyle name="Prosent 3" xfId="6262" xr:uid="{00000000-0005-0000-0000-000076180000}"/>
    <cellStyle name="Prosent 3 2" xfId="6263" xr:uid="{00000000-0005-0000-0000-000077180000}"/>
    <cellStyle name="Prosent 3 2 2" xfId="6264" xr:uid="{00000000-0005-0000-0000-000078180000}"/>
    <cellStyle name="Prosent 3 2_3. Chng in credit spreads" xfId="6265" xr:uid="{00000000-0005-0000-0000-000079180000}"/>
    <cellStyle name="Prosent 3 3" xfId="6266" xr:uid="{00000000-0005-0000-0000-00007A180000}"/>
    <cellStyle name="Prosent 3 3 2" xfId="6267" xr:uid="{00000000-0005-0000-0000-00007B180000}"/>
    <cellStyle name="Prosent 3 3 3" xfId="6268" xr:uid="{00000000-0005-0000-0000-00007C180000}"/>
    <cellStyle name="Prosent 3 3_3. Chng in credit spreads" xfId="6269" xr:uid="{00000000-0005-0000-0000-00007D180000}"/>
    <cellStyle name="Prosent 3_3. Chng in credit spreads" xfId="6270" xr:uid="{00000000-0005-0000-0000-00007E180000}"/>
    <cellStyle name="Prosent 4" xfId="6271" xr:uid="{00000000-0005-0000-0000-00007F180000}"/>
    <cellStyle name="Prosent 4 2" xfId="6272" xr:uid="{00000000-0005-0000-0000-000080180000}"/>
    <cellStyle name="Prosent 4 2 2" xfId="6273" xr:uid="{00000000-0005-0000-0000-000081180000}"/>
    <cellStyle name="Prosent 4 2 3" xfId="6274" xr:uid="{00000000-0005-0000-0000-000082180000}"/>
    <cellStyle name="Prosent 4 2_3. Chng in credit spreads" xfId="6275" xr:uid="{00000000-0005-0000-0000-000083180000}"/>
    <cellStyle name="Prosent 4 3" xfId="6276" xr:uid="{00000000-0005-0000-0000-000084180000}"/>
    <cellStyle name="Prosent 4_3. Chng in credit spreads" xfId="6277" xr:uid="{00000000-0005-0000-0000-000085180000}"/>
    <cellStyle name="Prosent 5" xfId="6278" xr:uid="{00000000-0005-0000-0000-000086180000}"/>
    <cellStyle name="Prosent 5 2" xfId="6279" xr:uid="{00000000-0005-0000-0000-000087180000}"/>
    <cellStyle name="Prosent 5 2 2" xfId="6280" xr:uid="{00000000-0005-0000-0000-000088180000}"/>
    <cellStyle name="Prosent 5 2_3. Chng in credit spreads" xfId="6281" xr:uid="{00000000-0005-0000-0000-000089180000}"/>
    <cellStyle name="Prosent 5 3" xfId="6282" xr:uid="{00000000-0005-0000-0000-00008A180000}"/>
    <cellStyle name="Prosent 5 4" xfId="6283" xr:uid="{00000000-0005-0000-0000-00008B180000}"/>
    <cellStyle name="Prosent 5_3. Chng in credit spreads" xfId="6284" xr:uid="{00000000-0005-0000-0000-00008C180000}"/>
    <cellStyle name="Prosent 6" xfId="6285" xr:uid="{00000000-0005-0000-0000-00008D180000}"/>
    <cellStyle name="Prosent 6 2" xfId="6286" xr:uid="{00000000-0005-0000-0000-00008E180000}"/>
    <cellStyle name="Prosent 6_3. Chng in credit spreads" xfId="6287" xr:uid="{00000000-0005-0000-0000-00008F180000}"/>
    <cellStyle name="Prosent 7" xfId="6288" xr:uid="{00000000-0005-0000-0000-000090180000}"/>
    <cellStyle name="Prosent 7 2" xfId="6289" xr:uid="{00000000-0005-0000-0000-000091180000}"/>
    <cellStyle name="Prosent 7 2 2" xfId="6290" xr:uid="{00000000-0005-0000-0000-000092180000}"/>
    <cellStyle name="Prosent 7 2_3. Chng in credit spreads" xfId="6291" xr:uid="{00000000-0005-0000-0000-000093180000}"/>
    <cellStyle name="Prosent 7 3" xfId="6292" xr:uid="{00000000-0005-0000-0000-000094180000}"/>
    <cellStyle name="Prosent 7 4" xfId="6293" xr:uid="{00000000-0005-0000-0000-000095180000}"/>
    <cellStyle name="Prosent 7 5" xfId="6294" xr:uid="{00000000-0005-0000-0000-000096180000}"/>
    <cellStyle name="Prosent 7_3. Chng in credit spreads" xfId="6295" xr:uid="{00000000-0005-0000-0000-000097180000}"/>
    <cellStyle name="Prosent 8" xfId="6296" xr:uid="{00000000-0005-0000-0000-000098180000}"/>
    <cellStyle name="Prosent 8 2" xfId="6297" xr:uid="{00000000-0005-0000-0000-000099180000}"/>
    <cellStyle name="Prosent 8 2 2" xfId="6298" xr:uid="{00000000-0005-0000-0000-00009A180000}"/>
    <cellStyle name="Prosent 8 2_3. Chng in credit spreads" xfId="6299" xr:uid="{00000000-0005-0000-0000-00009B180000}"/>
    <cellStyle name="Prosent 8 3" xfId="6300" xr:uid="{00000000-0005-0000-0000-00009C180000}"/>
    <cellStyle name="Prosent 8_3. Chng in credit spreads" xfId="6301" xr:uid="{00000000-0005-0000-0000-00009D180000}"/>
    <cellStyle name="Prosent 9" xfId="6302" xr:uid="{00000000-0005-0000-0000-00009E180000}"/>
    <cellStyle name="Prosent 9 2" xfId="6303" xr:uid="{00000000-0005-0000-0000-00009F180000}"/>
    <cellStyle name="Prosent 9 3" xfId="6304" xr:uid="{00000000-0005-0000-0000-0000A0180000}"/>
    <cellStyle name="Prosent 9 4" xfId="6305" xr:uid="{00000000-0005-0000-0000-0000A1180000}"/>
    <cellStyle name="Prosent 9_3. Chng in credit spreads" xfId="6306" xr:uid="{00000000-0005-0000-0000-0000A2180000}"/>
    <cellStyle name="Radrubrik" xfId="6307" xr:uid="{00000000-0005-0000-0000-0000A3180000}"/>
    <cellStyle name="Radtext" xfId="6308" xr:uid="{00000000-0005-0000-0000-0000A4180000}"/>
    <cellStyle name="RaekkeNiv1" xfId="6309" xr:uid="{00000000-0005-0000-0000-0000A5180000}"/>
    <cellStyle name="RaekkeNiv1 2" xfId="6310" xr:uid="{00000000-0005-0000-0000-0000A6180000}"/>
    <cellStyle name="RaekkeNiv1 2 2" xfId="6311" xr:uid="{00000000-0005-0000-0000-0000A7180000}"/>
    <cellStyle name="RaekkeNiv1 2_3. Chng in credit spreads" xfId="6312" xr:uid="{00000000-0005-0000-0000-0000A8180000}"/>
    <cellStyle name="RaekkeNiv1_3. Chng in credit spreads" xfId="6313" xr:uid="{00000000-0005-0000-0000-0000A9180000}"/>
    <cellStyle name="RaekkeNiv2" xfId="6314" xr:uid="{00000000-0005-0000-0000-0000AA180000}"/>
    <cellStyle name="RaekkeNiv2 2" xfId="6315" xr:uid="{00000000-0005-0000-0000-0000AB180000}"/>
    <cellStyle name="RaekkeNiv2 2 2" xfId="6316" xr:uid="{00000000-0005-0000-0000-0000AC180000}"/>
    <cellStyle name="RaekkeNiv2 2_3. Chng in credit spreads" xfId="6317" xr:uid="{00000000-0005-0000-0000-0000AD180000}"/>
    <cellStyle name="RaekkeNiv2_3. Chng in credit spreads" xfId="6318" xr:uid="{00000000-0005-0000-0000-0000AE180000}"/>
    <cellStyle name="RaekkeNiv3" xfId="6319" xr:uid="{00000000-0005-0000-0000-0000AF180000}"/>
    <cellStyle name="RaekkeNiv3 2" xfId="6320" xr:uid="{00000000-0005-0000-0000-0000B0180000}"/>
    <cellStyle name="RaekkeNiv3 2 2" xfId="6321" xr:uid="{00000000-0005-0000-0000-0000B1180000}"/>
    <cellStyle name="RaekkeNiv3 2_3. Chng in credit spreads" xfId="6322" xr:uid="{00000000-0005-0000-0000-0000B2180000}"/>
    <cellStyle name="RaekkeNiv3_3. Chng in credit spreads" xfId="6323" xr:uid="{00000000-0005-0000-0000-0000B3180000}"/>
    <cellStyle name="RaekkeNiv4" xfId="6324" xr:uid="{00000000-0005-0000-0000-0000B4180000}"/>
    <cellStyle name="RaekkeNiv4 2" xfId="6325" xr:uid="{00000000-0005-0000-0000-0000B5180000}"/>
    <cellStyle name="RaekkeNiv4 2 2" xfId="6326" xr:uid="{00000000-0005-0000-0000-0000B6180000}"/>
    <cellStyle name="RaekkeNiv4 2_3. Chng in credit spreads" xfId="6327" xr:uid="{00000000-0005-0000-0000-0000B7180000}"/>
    <cellStyle name="RaekkeNiv4_3. Chng in credit spreads" xfId="6328" xr:uid="{00000000-0005-0000-0000-0000B8180000}"/>
    <cellStyle name="Ratio" xfId="6329" xr:uid="{00000000-0005-0000-0000-0000B9180000}"/>
    <cellStyle name="Resultat" xfId="6330" xr:uid="{00000000-0005-0000-0000-0000BA180000}"/>
    <cellStyle name="Reuters Cells" xfId="6331" xr:uid="{00000000-0005-0000-0000-0000BB180000}"/>
    <cellStyle name="Reuters Cells 2" xfId="6332" xr:uid="{00000000-0005-0000-0000-0000BC180000}"/>
    <cellStyle name="Reuters Cells 2 2" xfId="6333" xr:uid="{00000000-0005-0000-0000-0000BD180000}"/>
    <cellStyle name="Reuters Cells 2 3" xfId="6334" xr:uid="{00000000-0005-0000-0000-0000BE180000}"/>
    <cellStyle name="Reuters Cells 2_3. Chng in credit spreads" xfId="6335" xr:uid="{00000000-0005-0000-0000-0000BF180000}"/>
    <cellStyle name="Reuters Cells 3" xfId="6336" xr:uid="{00000000-0005-0000-0000-0000C0180000}"/>
    <cellStyle name="Reuters Cells 3 2" xfId="6337" xr:uid="{00000000-0005-0000-0000-0000C1180000}"/>
    <cellStyle name="Reuters Cells 3_3. Chng in credit spreads" xfId="6338" xr:uid="{00000000-0005-0000-0000-0000C2180000}"/>
    <cellStyle name="Reuters Cells_3. Chng in credit spreads" xfId="6339" xr:uid="{00000000-0005-0000-0000-0000C3180000}"/>
    <cellStyle name="Rubrik1" xfId="6340" xr:uid="{00000000-0005-0000-0000-0000C4180000}"/>
    <cellStyle name="Salomon Logo" xfId="6341" xr:uid="{00000000-0005-0000-0000-0000C5180000}"/>
    <cellStyle name="ScotchRule" xfId="6342" xr:uid="{00000000-0005-0000-0000-0000C6180000}"/>
    <cellStyle name="Shaded" xfId="6343" xr:uid="{00000000-0005-0000-0000-0000C7180000}"/>
    <cellStyle name="ShadedCells_Database" xfId="6344" xr:uid="{00000000-0005-0000-0000-0000C8180000}"/>
    <cellStyle name="SimCorp_Data" xfId="6345" xr:uid="{00000000-0005-0000-0000-0000C9180000}"/>
    <cellStyle name="Single Accounting" xfId="6346" xr:uid="{00000000-0005-0000-0000-0000CA180000}"/>
    <cellStyle name="Skaičiavimas" xfId="6347" xr:uid="{00000000-0005-0000-0000-0000CB180000}"/>
    <cellStyle name="Standard_01d Geographische Märkte" xfId="6348" xr:uid="{00000000-0005-0000-0000-0000CD180000}"/>
    <cellStyle name="Standaard_Blad1" xfId="6349" xr:uid="{00000000-0005-0000-0000-0000CC180000}"/>
    <cellStyle name="Stil 1" xfId="6350" xr:uid="{00000000-0005-0000-0000-0000CE180000}"/>
    <cellStyle name="Stil 1 10" xfId="6351" xr:uid="{00000000-0005-0000-0000-0000CF180000}"/>
    <cellStyle name="Stil 1 11" xfId="6352" xr:uid="{00000000-0005-0000-0000-0000D0180000}"/>
    <cellStyle name="Stil 1 12" xfId="6353" xr:uid="{00000000-0005-0000-0000-0000D1180000}"/>
    <cellStyle name="Stil 1 13" xfId="6354" xr:uid="{00000000-0005-0000-0000-0000D2180000}"/>
    <cellStyle name="Stil 1 14" xfId="6355" xr:uid="{00000000-0005-0000-0000-0000D3180000}"/>
    <cellStyle name="Stil 1 2" xfId="6356" xr:uid="{00000000-0005-0000-0000-0000D4180000}"/>
    <cellStyle name="Stil 1 2 2" xfId="6357" xr:uid="{00000000-0005-0000-0000-0000D5180000}"/>
    <cellStyle name="Stil 1 2 2 2" xfId="6358" xr:uid="{00000000-0005-0000-0000-0000D6180000}"/>
    <cellStyle name="Stil 1 2 2 2 2" xfId="6359" xr:uid="{00000000-0005-0000-0000-0000D7180000}"/>
    <cellStyle name="Stil 1 2 2 2_3. Chng in credit spreads" xfId="6360" xr:uid="{00000000-0005-0000-0000-0000D8180000}"/>
    <cellStyle name="Stil 1 2 2 3" xfId="6361" xr:uid="{00000000-0005-0000-0000-0000D9180000}"/>
    <cellStyle name="Stil 1 2 2_3. Chng in credit spreads" xfId="6362" xr:uid="{00000000-0005-0000-0000-0000DA180000}"/>
    <cellStyle name="Stil 1 2 3" xfId="6363" xr:uid="{00000000-0005-0000-0000-0000DB180000}"/>
    <cellStyle name="Stil 1 2 3 2" xfId="6364" xr:uid="{00000000-0005-0000-0000-0000DC180000}"/>
    <cellStyle name="Stil 1 2 3 3" xfId="6365" xr:uid="{00000000-0005-0000-0000-0000DD180000}"/>
    <cellStyle name="Stil 1 2 3_3. Chng in credit spreads" xfId="6366" xr:uid="{00000000-0005-0000-0000-0000DE180000}"/>
    <cellStyle name="Stil 1 2 4" xfId="6367" xr:uid="{00000000-0005-0000-0000-0000DF180000}"/>
    <cellStyle name="Stil 1 2 4 2" xfId="6368" xr:uid="{00000000-0005-0000-0000-0000E0180000}"/>
    <cellStyle name="Stil 1 2 4_3. Chng in credit spreads" xfId="6369" xr:uid="{00000000-0005-0000-0000-0000E1180000}"/>
    <cellStyle name="Stil 1 2_3. Chng in credit spreads" xfId="6370" xr:uid="{00000000-0005-0000-0000-0000E2180000}"/>
    <cellStyle name="Stil 1 3" xfId="6371" xr:uid="{00000000-0005-0000-0000-0000E3180000}"/>
    <cellStyle name="Stil 1 3 2" xfId="6372" xr:uid="{00000000-0005-0000-0000-0000E4180000}"/>
    <cellStyle name="Stil 1 3 2 2" xfId="6373" xr:uid="{00000000-0005-0000-0000-0000E5180000}"/>
    <cellStyle name="Stil 1 3 2 3" xfId="6374" xr:uid="{00000000-0005-0000-0000-0000E6180000}"/>
    <cellStyle name="Stil 1 3 2_3. Chng in credit spreads" xfId="6375" xr:uid="{00000000-0005-0000-0000-0000E7180000}"/>
    <cellStyle name="Stil 1 3 3" xfId="6376" xr:uid="{00000000-0005-0000-0000-0000E8180000}"/>
    <cellStyle name="Stil 1 3 3 2" xfId="6377" xr:uid="{00000000-0005-0000-0000-0000E9180000}"/>
    <cellStyle name="Stil 1 3 3 3" xfId="6378" xr:uid="{00000000-0005-0000-0000-0000EA180000}"/>
    <cellStyle name="Stil 1 3 3 4" xfId="6379" xr:uid="{00000000-0005-0000-0000-0000EB180000}"/>
    <cellStyle name="Stil 1 3 3_3. Chng in credit spreads" xfId="6380" xr:uid="{00000000-0005-0000-0000-0000EC180000}"/>
    <cellStyle name="Stil 1 3 4" xfId="6381" xr:uid="{00000000-0005-0000-0000-0000ED180000}"/>
    <cellStyle name="Stil 1 3_3. Chng in credit spreads" xfId="6382" xr:uid="{00000000-0005-0000-0000-0000EE180000}"/>
    <cellStyle name="Stil 1 4" xfId="6383" xr:uid="{00000000-0005-0000-0000-0000EF180000}"/>
    <cellStyle name="Stil 1 4 2" xfId="6384" xr:uid="{00000000-0005-0000-0000-0000F0180000}"/>
    <cellStyle name="Stil 1 4 2 2" xfId="6385" xr:uid="{00000000-0005-0000-0000-0000F1180000}"/>
    <cellStyle name="Stil 1 4 2 3" xfId="6386" xr:uid="{00000000-0005-0000-0000-0000F2180000}"/>
    <cellStyle name="Stil 1 4 2_3. Chng in credit spreads" xfId="6387" xr:uid="{00000000-0005-0000-0000-0000F3180000}"/>
    <cellStyle name="Stil 1 4 3" xfId="6388" xr:uid="{00000000-0005-0000-0000-0000F4180000}"/>
    <cellStyle name="Stil 1 4 4" xfId="6389" xr:uid="{00000000-0005-0000-0000-0000F5180000}"/>
    <cellStyle name="Stil 1 4_3. Chng in credit spreads" xfId="6390" xr:uid="{00000000-0005-0000-0000-0000F6180000}"/>
    <cellStyle name="Stil 1 5" xfId="6391" xr:uid="{00000000-0005-0000-0000-0000F7180000}"/>
    <cellStyle name="Stil 1 5 2" xfId="6392" xr:uid="{00000000-0005-0000-0000-0000F8180000}"/>
    <cellStyle name="Stil 1 5 2 2" xfId="6393" xr:uid="{00000000-0005-0000-0000-0000F9180000}"/>
    <cellStyle name="Stil 1 5 2_3. Chng in credit spreads" xfId="6394" xr:uid="{00000000-0005-0000-0000-0000FA180000}"/>
    <cellStyle name="Stil 1 5 3" xfId="6395" xr:uid="{00000000-0005-0000-0000-0000FB180000}"/>
    <cellStyle name="Stil 1 5_3. Chng in credit spreads" xfId="6396" xr:uid="{00000000-0005-0000-0000-0000FC180000}"/>
    <cellStyle name="Stil 1 6" xfId="6397" xr:uid="{00000000-0005-0000-0000-0000FD180000}"/>
    <cellStyle name="Stil 1 6 2" xfId="6398" xr:uid="{00000000-0005-0000-0000-0000FE180000}"/>
    <cellStyle name="Stil 1 6 2 2" xfId="6399" xr:uid="{00000000-0005-0000-0000-0000FF180000}"/>
    <cellStyle name="Stil 1 6 2_3. Chng in credit spreads" xfId="6400" xr:uid="{00000000-0005-0000-0000-000000190000}"/>
    <cellStyle name="Stil 1 6_3. Chng in credit spreads" xfId="6401" xr:uid="{00000000-0005-0000-0000-000001190000}"/>
    <cellStyle name="Stil 1 7" xfId="6402" xr:uid="{00000000-0005-0000-0000-000002190000}"/>
    <cellStyle name="Stil 1 7 2" xfId="6403" xr:uid="{00000000-0005-0000-0000-000003190000}"/>
    <cellStyle name="Stil 1 7 2 2" xfId="6404" xr:uid="{00000000-0005-0000-0000-000004190000}"/>
    <cellStyle name="Stil 1 7 2_3. Chng in credit spreads" xfId="6405" xr:uid="{00000000-0005-0000-0000-000005190000}"/>
    <cellStyle name="Stil 1 7 3" xfId="6406" xr:uid="{00000000-0005-0000-0000-000006190000}"/>
    <cellStyle name="Stil 1 7 4" xfId="6407" xr:uid="{00000000-0005-0000-0000-000007190000}"/>
    <cellStyle name="Stil 1 7 5" xfId="6408" xr:uid="{00000000-0005-0000-0000-000008190000}"/>
    <cellStyle name="Stil 1 7_3. Chng in credit spreads" xfId="6409" xr:uid="{00000000-0005-0000-0000-000009190000}"/>
    <cellStyle name="Stil 1 8" xfId="6410" xr:uid="{00000000-0005-0000-0000-00000A190000}"/>
    <cellStyle name="Stil 1 8 2" xfId="6411" xr:uid="{00000000-0005-0000-0000-00000B190000}"/>
    <cellStyle name="Stil 1 8 3" xfId="6412" xr:uid="{00000000-0005-0000-0000-00000C190000}"/>
    <cellStyle name="Stil 1 8_3. Chng in credit spreads" xfId="6413" xr:uid="{00000000-0005-0000-0000-00000D190000}"/>
    <cellStyle name="Stil 1 9" xfId="6414" xr:uid="{00000000-0005-0000-0000-00000E190000}"/>
    <cellStyle name="Stil 1_3. Chng in credit spreads" xfId="6415" xr:uid="{00000000-0005-0000-0000-00000F190000}"/>
    <cellStyle name="Stil 10" xfId="6416" xr:uid="{00000000-0005-0000-0000-000010190000}"/>
    <cellStyle name="Stil 10 2" xfId="6417" xr:uid="{00000000-0005-0000-0000-000011190000}"/>
    <cellStyle name="Stil 10_3. Chng in credit spreads" xfId="6418" xr:uid="{00000000-0005-0000-0000-000012190000}"/>
    <cellStyle name="Stil 11" xfId="6419" xr:uid="{00000000-0005-0000-0000-000013190000}"/>
    <cellStyle name="Stil 11 2" xfId="6420" xr:uid="{00000000-0005-0000-0000-000014190000}"/>
    <cellStyle name="Stil 11_3. Chng in credit spreads" xfId="6421" xr:uid="{00000000-0005-0000-0000-000015190000}"/>
    <cellStyle name="Stil 12" xfId="6422" xr:uid="{00000000-0005-0000-0000-000016190000}"/>
    <cellStyle name="Stil 12 2" xfId="6423" xr:uid="{00000000-0005-0000-0000-000017190000}"/>
    <cellStyle name="Stil 12_3. Chng in credit spreads" xfId="6424" xr:uid="{00000000-0005-0000-0000-000018190000}"/>
    <cellStyle name="Stil 13" xfId="6425" xr:uid="{00000000-0005-0000-0000-000019190000}"/>
    <cellStyle name="Stil 14" xfId="6426" xr:uid="{00000000-0005-0000-0000-00001A190000}"/>
    <cellStyle name="Stil 14 2" xfId="6427" xr:uid="{00000000-0005-0000-0000-00001B190000}"/>
    <cellStyle name="Stil 14_3. Chng in credit spreads" xfId="6428" xr:uid="{00000000-0005-0000-0000-00001C190000}"/>
    <cellStyle name="Stil 15" xfId="6429" xr:uid="{00000000-0005-0000-0000-00001D190000}"/>
    <cellStyle name="Stil 15 2" xfId="6430" xr:uid="{00000000-0005-0000-0000-00001E190000}"/>
    <cellStyle name="Stil 15_3. Chng in credit spreads" xfId="6431" xr:uid="{00000000-0005-0000-0000-00001F190000}"/>
    <cellStyle name="Stil 16" xfId="6432" xr:uid="{00000000-0005-0000-0000-000020190000}"/>
    <cellStyle name="Stil 16 2" xfId="6433" xr:uid="{00000000-0005-0000-0000-000021190000}"/>
    <cellStyle name="Stil 16_3. Chng in credit spreads" xfId="6434" xr:uid="{00000000-0005-0000-0000-000022190000}"/>
    <cellStyle name="Stil 17" xfId="6435" xr:uid="{00000000-0005-0000-0000-000023190000}"/>
    <cellStyle name="Stil 17 2" xfId="6436" xr:uid="{00000000-0005-0000-0000-000024190000}"/>
    <cellStyle name="Stil 17_3. Chng in credit spreads" xfId="6437" xr:uid="{00000000-0005-0000-0000-000025190000}"/>
    <cellStyle name="Stil 18" xfId="6438" xr:uid="{00000000-0005-0000-0000-000026190000}"/>
    <cellStyle name="Stil 18 2" xfId="6439" xr:uid="{00000000-0005-0000-0000-000027190000}"/>
    <cellStyle name="Stil 18_3. Chng in credit spreads" xfId="6440" xr:uid="{00000000-0005-0000-0000-000028190000}"/>
    <cellStyle name="Stil 19" xfId="6441" xr:uid="{00000000-0005-0000-0000-000029190000}"/>
    <cellStyle name="Stil 19 2" xfId="6442" xr:uid="{00000000-0005-0000-0000-00002A190000}"/>
    <cellStyle name="Stil 19_3. Chng in credit spreads" xfId="6443" xr:uid="{00000000-0005-0000-0000-00002B190000}"/>
    <cellStyle name="Stil 2" xfId="6444" xr:uid="{00000000-0005-0000-0000-00002C190000}"/>
    <cellStyle name="Stil 2 2" xfId="6445" xr:uid="{00000000-0005-0000-0000-00002D190000}"/>
    <cellStyle name="Stil 2_3. Chng in credit spreads" xfId="6446" xr:uid="{00000000-0005-0000-0000-00002E190000}"/>
    <cellStyle name="Stil 20" xfId="6447" xr:uid="{00000000-0005-0000-0000-00002F190000}"/>
    <cellStyle name="Stil 20 2" xfId="6448" xr:uid="{00000000-0005-0000-0000-000030190000}"/>
    <cellStyle name="Stil 20_3. Chng in credit spreads" xfId="6449" xr:uid="{00000000-0005-0000-0000-000031190000}"/>
    <cellStyle name="Stil 21" xfId="6450" xr:uid="{00000000-0005-0000-0000-000032190000}"/>
    <cellStyle name="Stil 21 2" xfId="6451" xr:uid="{00000000-0005-0000-0000-000033190000}"/>
    <cellStyle name="Stil 21_3. Chng in credit spreads" xfId="6452" xr:uid="{00000000-0005-0000-0000-000034190000}"/>
    <cellStyle name="Stil 22" xfId="6453" xr:uid="{00000000-0005-0000-0000-000035190000}"/>
    <cellStyle name="Stil 22 2" xfId="6454" xr:uid="{00000000-0005-0000-0000-000036190000}"/>
    <cellStyle name="Stil 22_3. Chng in credit spreads" xfId="6455" xr:uid="{00000000-0005-0000-0000-000037190000}"/>
    <cellStyle name="Stil 23" xfId="6456" xr:uid="{00000000-0005-0000-0000-000038190000}"/>
    <cellStyle name="Stil 23 2" xfId="6457" xr:uid="{00000000-0005-0000-0000-000039190000}"/>
    <cellStyle name="Stil 23_3. Chng in credit spreads" xfId="6458" xr:uid="{00000000-0005-0000-0000-00003A190000}"/>
    <cellStyle name="Stil 24" xfId="6459" xr:uid="{00000000-0005-0000-0000-00003B190000}"/>
    <cellStyle name="Stil 24 2" xfId="6460" xr:uid="{00000000-0005-0000-0000-00003C190000}"/>
    <cellStyle name="Stil 24_3. Chng in credit spreads" xfId="6461" xr:uid="{00000000-0005-0000-0000-00003D190000}"/>
    <cellStyle name="Stil 25" xfId="6462" xr:uid="{00000000-0005-0000-0000-00003E190000}"/>
    <cellStyle name="Stil 25 2" xfId="6463" xr:uid="{00000000-0005-0000-0000-00003F190000}"/>
    <cellStyle name="Stil 25_3. Chng in credit spreads" xfId="6464" xr:uid="{00000000-0005-0000-0000-000040190000}"/>
    <cellStyle name="Stil 26" xfId="6465" xr:uid="{00000000-0005-0000-0000-000041190000}"/>
    <cellStyle name="Stil 26 2" xfId="6466" xr:uid="{00000000-0005-0000-0000-000042190000}"/>
    <cellStyle name="Stil 26_3. Chng in credit spreads" xfId="6467" xr:uid="{00000000-0005-0000-0000-000043190000}"/>
    <cellStyle name="Stil 27" xfId="6468" xr:uid="{00000000-0005-0000-0000-000044190000}"/>
    <cellStyle name="Stil 27 2" xfId="6469" xr:uid="{00000000-0005-0000-0000-000045190000}"/>
    <cellStyle name="Stil 27_3. Chng in credit spreads" xfId="6470" xr:uid="{00000000-0005-0000-0000-000046190000}"/>
    <cellStyle name="Stil 28" xfId="6471" xr:uid="{00000000-0005-0000-0000-000047190000}"/>
    <cellStyle name="Stil 29" xfId="6472" xr:uid="{00000000-0005-0000-0000-000048190000}"/>
    <cellStyle name="Stil 3" xfId="6473" xr:uid="{00000000-0005-0000-0000-000049190000}"/>
    <cellStyle name="Stil 3 2" xfId="6474" xr:uid="{00000000-0005-0000-0000-00004A190000}"/>
    <cellStyle name="Stil 3_3. Chng in credit spreads" xfId="6475" xr:uid="{00000000-0005-0000-0000-00004B190000}"/>
    <cellStyle name="Stil 30" xfId="6476" xr:uid="{00000000-0005-0000-0000-00004C190000}"/>
    <cellStyle name="Stil 30 2" xfId="6477" xr:uid="{00000000-0005-0000-0000-00004D190000}"/>
    <cellStyle name="Stil 30_3. Chng in credit spreads" xfId="6478" xr:uid="{00000000-0005-0000-0000-00004E190000}"/>
    <cellStyle name="Stil 31" xfId="6479" xr:uid="{00000000-0005-0000-0000-00004F190000}"/>
    <cellStyle name="Stil 31 2" xfId="6480" xr:uid="{00000000-0005-0000-0000-000050190000}"/>
    <cellStyle name="Stil 31_3. Chng in credit spreads" xfId="6481" xr:uid="{00000000-0005-0000-0000-000051190000}"/>
    <cellStyle name="Stil 32" xfId="6482" xr:uid="{00000000-0005-0000-0000-000052190000}"/>
    <cellStyle name="Stil 32 2" xfId="6483" xr:uid="{00000000-0005-0000-0000-000053190000}"/>
    <cellStyle name="Stil 32_3. Chng in credit spreads" xfId="6484" xr:uid="{00000000-0005-0000-0000-000054190000}"/>
    <cellStyle name="Stil 33" xfId="6485" xr:uid="{00000000-0005-0000-0000-000055190000}"/>
    <cellStyle name="Stil 33 2" xfId="6486" xr:uid="{00000000-0005-0000-0000-000056190000}"/>
    <cellStyle name="Stil 33_3. Chng in credit spreads" xfId="6487" xr:uid="{00000000-0005-0000-0000-000057190000}"/>
    <cellStyle name="Stil 34" xfId="6488" xr:uid="{00000000-0005-0000-0000-000058190000}"/>
    <cellStyle name="Stil 34 2" xfId="6489" xr:uid="{00000000-0005-0000-0000-000059190000}"/>
    <cellStyle name="Stil 34_3. Chng in credit spreads" xfId="6490" xr:uid="{00000000-0005-0000-0000-00005A190000}"/>
    <cellStyle name="Stil 35" xfId="6491" xr:uid="{00000000-0005-0000-0000-00005B190000}"/>
    <cellStyle name="Stil 35 2" xfId="6492" xr:uid="{00000000-0005-0000-0000-00005C190000}"/>
    <cellStyle name="Stil 35_3. Chng in credit spreads" xfId="6493" xr:uid="{00000000-0005-0000-0000-00005D190000}"/>
    <cellStyle name="Stil 36" xfId="6494" xr:uid="{00000000-0005-0000-0000-00005E190000}"/>
    <cellStyle name="Stil 36 2" xfId="6495" xr:uid="{00000000-0005-0000-0000-00005F190000}"/>
    <cellStyle name="Stil 36_3. Chng in credit spreads" xfId="6496" xr:uid="{00000000-0005-0000-0000-000060190000}"/>
    <cellStyle name="Stil 37" xfId="6497" xr:uid="{00000000-0005-0000-0000-000061190000}"/>
    <cellStyle name="Stil 37 2" xfId="6498" xr:uid="{00000000-0005-0000-0000-000062190000}"/>
    <cellStyle name="Stil 37_3. Chng in credit spreads" xfId="6499" xr:uid="{00000000-0005-0000-0000-000063190000}"/>
    <cellStyle name="Stil 38" xfId="6500" xr:uid="{00000000-0005-0000-0000-000064190000}"/>
    <cellStyle name="Stil 38 2" xfId="6501" xr:uid="{00000000-0005-0000-0000-000065190000}"/>
    <cellStyle name="Stil 38_3. Chng in credit spreads" xfId="6502" xr:uid="{00000000-0005-0000-0000-000066190000}"/>
    <cellStyle name="Stil 39" xfId="6503" xr:uid="{00000000-0005-0000-0000-000067190000}"/>
    <cellStyle name="Stil 4" xfId="6504" xr:uid="{00000000-0005-0000-0000-000068190000}"/>
    <cellStyle name="Stil 4 2" xfId="6505" xr:uid="{00000000-0005-0000-0000-000069190000}"/>
    <cellStyle name="Stil 4_3. Chng in credit spreads" xfId="6506" xr:uid="{00000000-0005-0000-0000-00006A190000}"/>
    <cellStyle name="Stil 40" xfId="6507" xr:uid="{00000000-0005-0000-0000-00006B190000}"/>
    <cellStyle name="Stil 41" xfId="6508" xr:uid="{00000000-0005-0000-0000-00006C190000}"/>
    <cellStyle name="Stil 42" xfId="6509" xr:uid="{00000000-0005-0000-0000-00006D190000}"/>
    <cellStyle name="Stil 43" xfId="6510" xr:uid="{00000000-0005-0000-0000-00006E190000}"/>
    <cellStyle name="Stil 44" xfId="6511" xr:uid="{00000000-0005-0000-0000-00006F190000}"/>
    <cellStyle name="Stil 45" xfId="6512" xr:uid="{00000000-0005-0000-0000-000070190000}"/>
    <cellStyle name="Stil 45 2" xfId="6513" xr:uid="{00000000-0005-0000-0000-000071190000}"/>
    <cellStyle name="Stil 45_3. Chng in credit spreads" xfId="6514" xr:uid="{00000000-0005-0000-0000-000072190000}"/>
    <cellStyle name="Stil 46" xfId="6515" xr:uid="{00000000-0005-0000-0000-000073190000}"/>
    <cellStyle name="Stil 46 2" xfId="6516" xr:uid="{00000000-0005-0000-0000-000074190000}"/>
    <cellStyle name="Stil 46_3. Chng in credit spreads" xfId="6517" xr:uid="{00000000-0005-0000-0000-000075190000}"/>
    <cellStyle name="Stil 47" xfId="6518" xr:uid="{00000000-0005-0000-0000-000076190000}"/>
    <cellStyle name="Stil 47 2" xfId="6519" xr:uid="{00000000-0005-0000-0000-000077190000}"/>
    <cellStyle name="Stil 47_3. Chng in credit spreads" xfId="6520" xr:uid="{00000000-0005-0000-0000-000078190000}"/>
    <cellStyle name="Stil 48" xfId="6521" xr:uid="{00000000-0005-0000-0000-000079190000}"/>
    <cellStyle name="Stil 48 2" xfId="6522" xr:uid="{00000000-0005-0000-0000-00007A190000}"/>
    <cellStyle name="Stil 48_3. Chng in credit spreads" xfId="6523" xr:uid="{00000000-0005-0000-0000-00007B190000}"/>
    <cellStyle name="Stil 49" xfId="6524" xr:uid="{00000000-0005-0000-0000-00007C190000}"/>
    <cellStyle name="Stil 5" xfId="6525" xr:uid="{00000000-0005-0000-0000-00007D190000}"/>
    <cellStyle name="Stil 5 2" xfId="6526" xr:uid="{00000000-0005-0000-0000-00007E190000}"/>
    <cellStyle name="Stil 5_3. Chng in credit spreads" xfId="6527" xr:uid="{00000000-0005-0000-0000-00007F190000}"/>
    <cellStyle name="Stil 50" xfId="6528" xr:uid="{00000000-0005-0000-0000-000080190000}"/>
    <cellStyle name="Stil 51" xfId="6529" xr:uid="{00000000-0005-0000-0000-000081190000}"/>
    <cellStyle name="Stil 51 2" xfId="6530" xr:uid="{00000000-0005-0000-0000-000082190000}"/>
    <cellStyle name="Stil 51_3. Chng in credit spreads" xfId="6531" xr:uid="{00000000-0005-0000-0000-000083190000}"/>
    <cellStyle name="Stil 52" xfId="6532" xr:uid="{00000000-0005-0000-0000-000084190000}"/>
    <cellStyle name="Stil 52 2" xfId="6533" xr:uid="{00000000-0005-0000-0000-000085190000}"/>
    <cellStyle name="Stil 52_3. Chng in credit spreads" xfId="6534" xr:uid="{00000000-0005-0000-0000-000086190000}"/>
    <cellStyle name="Stil 53" xfId="6535" xr:uid="{00000000-0005-0000-0000-000087190000}"/>
    <cellStyle name="Stil 53 2" xfId="6536" xr:uid="{00000000-0005-0000-0000-000088190000}"/>
    <cellStyle name="Stil 53_3. Chng in credit spreads" xfId="6537" xr:uid="{00000000-0005-0000-0000-000089190000}"/>
    <cellStyle name="Stil 54" xfId="6538" xr:uid="{00000000-0005-0000-0000-00008A190000}"/>
    <cellStyle name="Stil 54 2" xfId="6539" xr:uid="{00000000-0005-0000-0000-00008B190000}"/>
    <cellStyle name="Stil 54_3. Chng in credit spreads" xfId="6540" xr:uid="{00000000-0005-0000-0000-00008C190000}"/>
    <cellStyle name="Stil 55" xfId="6541" xr:uid="{00000000-0005-0000-0000-00008D190000}"/>
    <cellStyle name="Stil 56" xfId="6542" xr:uid="{00000000-0005-0000-0000-00008E190000}"/>
    <cellStyle name="Stil 57" xfId="6543" xr:uid="{00000000-0005-0000-0000-00008F190000}"/>
    <cellStyle name="Stil 58" xfId="6544" xr:uid="{00000000-0005-0000-0000-000090190000}"/>
    <cellStyle name="Stil 6" xfId="6545" xr:uid="{00000000-0005-0000-0000-000091190000}"/>
    <cellStyle name="Stil 6 2" xfId="6546" xr:uid="{00000000-0005-0000-0000-000092190000}"/>
    <cellStyle name="Stil 6_3. Chng in credit spreads" xfId="6547" xr:uid="{00000000-0005-0000-0000-000093190000}"/>
    <cellStyle name="Stil 7" xfId="6548" xr:uid="{00000000-0005-0000-0000-000094190000}"/>
    <cellStyle name="Stil 7 2" xfId="6549" xr:uid="{00000000-0005-0000-0000-000095190000}"/>
    <cellStyle name="Stil 7_3. Chng in credit spreads" xfId="6550" xr:uid="{00000000-0005-0000-0000-000096190000}"/>
    <cellStyle name="Stil 8" xfId="6551" xr:uid="{00000000-0005-0000-0000-000097190000}"/>
    <cellStyle name="Stil 8 2" xfId="6552" xr:uid="{00000000-0005-0000-0000-000098190000}"/>
    <cellStyle name="Stil 8_3. Chng in credit spreads" xfId="6553" xr:uid="{00000000-0005-0000-0000-000099190000}"/>
    <cellStyle name="Stil 9" xfId="6554" xr:uid="{00000000-0005-0000-0000-00009A190000}"/>
    <cellStyle name="Stil 9 2" xfId="6555" xr:uid="{00000000-0005-0000-0000-00009B190000}"/>
    <cellStyle name="Stil 9_3. Chng in credit spreads" xfId="6556" xr:uid="{00000000-0005-0000-0000-00009C190000}"/>
    <cellStyle name="Style 1" xfId="6557" xr:uid="{00000000-0005-0000-0000-00009D190000}"/>
    <cellStyle name="Style D green" xfId="6558" xr:uid="{00000000-0005-0000-0000-00009E190000}"/>
    <cellStyle name="Style E" xfId="6559" xr:uid="{00000000-0005-0000-0000-00009F190000}"/>
    <cellStyle name="Style H" xfId="6560" xr:uid="{00000000-0005-0000-0000-0000A0190000}"/>
    <cellStyle name="Sub total" xfId="6561" xr:uid="{00000000-0005-0000-0000-0000A1190000}"/>
    <cellStyle name="Sub total 10" xfId="6562" xr:uid="{00000000-0005-0000-0000-0000A2190000}"/>
    <cellStyle name="Sub total 11" xfId="6563" xr:uid="{00000000-0005-0000-0000-0000A3190000}"/>
    <cellStyle name="Sub total 12" xfId="6564" xr:uid="{00000000-0005-0000-0000-0000A4190000}"/>
    <cellStyle name="Sub total 13" xfId="6565" xr:uid="{00000000-0005-0000-0000-0000A5190000}"/>
    <cellStyle name="Sub total 14" xfId="6566" xr:uid="{00000000-0005-0000-0000-0000A6190000}"/>
    <cellStyle name="Sub total 15" xfId="6567" xr:uid="{00000000-0005-0000-0000-0000A7190000}"/>
    <cellStyle name="Sub total 16" xfId="6568" xr:uid="{00000000-0005-0000-0000-0000A8190000}"/>
    <cellStyle name="Sub total 17" xfId="6569" xr:uid="{00000000-0005-0000-0000-0000A9190000}"/>
    <cellStyle name="Sub total 18" xfId="6570" xr:uid="{00000000-0005-0000-0000-0000AA190000}"/>
    <cellStyle name="Sub total 19" xfId="6571" xr:uid="{00000000-0005-0000-0000-0000AB190000}"/>
    <cellStyle name="Sub total 2" xfId="6572" xr:uid="{00000000-0005-0000-0000-0000AC190000}"/>
    <cellStyle name="Sub total 2 2" xfId="6573" xr:uid="{00000000-0005-0000-0000-0000AD190000}"/>
    <cellStyle name="Sub total 2 2 2" xfId="6574" xr:uid="{00000000-0005-0000-0000-0000AE190000}"/>
    <cellStyle name="Sub total 2 2_3. Chng in credit spreads" xfId="6575" xr:uid="{00000000-0005-0000-0000-0000AF190000}"/>
    <cellStyle name="Sub total 2 3" xfId="6576" xr:uid="{00000000-0005-0000-0000-0000B0190000}"/>
    <cellStyle name="Sub total 2_3. Chng in credit spreads" xfId="6577" xr:uid="{00000000-0005-0000-0000-0000B1190000}"/>
    <cellStyle name="Sub total 20" xfId="6578" xr:uid="{00000000-0005-0000-0000-0000B2190000}"/>
    <cellStyle name="Sub total 21" xfId="6579" xr:uid="{00000000-0005-0000-0000-0000B3190000}"/>
    <cellStyle name="Sub total 22" xfId="6580" xr:uid="{00000000-0005-0000-0000-0000B4190000}"/>
    <cellStyle name="Sub total 23" xfId="6581" xr:uid="{00000000-0005-0000-0000-0000B5190000}"/>
    <cellStyle name="Sub total 24" xfId="6582" xr:uid="{00000000-0005-0000-0000-0000B6190000}"/>
    <cellStyle name="Sub total 25" xfId="6583" xr:uid="{00000000-0005-0000-0000-0000B7190000}"/>
    <cellStyle name="Sub total 26" xfId="6584" xr:uid="{00000000-0005-0000-0000-0000B8190000}"/>
    <cellStyle name="Sub total 3" xfId="6585" xr:uid="{00000000-0005-0000-0000-0000B9190000}"/>
    <cellStyle name="Sub total 3 2" xfId="6586" xr:uid="{00000000-0005-0000-0000-0000BA190000}"/>
    <cellStyle name="Sub total 3 2 2" xfId="6587" xr:uid="{00000000-0005-0000-0000-0000BB190000}"/>
    <cellStyle name="Sub total 3 2_3. Chng in credit spreads" xfId="6588" xr:uid="{00000000-0005-0000-0000-0000BC190000}"/>
    <cellStyle name="Sub total 3 3" xfId="6589" xr:uid="{00000000-0005-0000-0000-0000BD190000}"/>
    <cellStyle name="Sub total 3_3. Chng in credit spreads" xfId="6590" xr:uid="{00000000-0005-0000-0000-0000BE190000}"/>
    <cellStyle name="Sub total 4" xfId="6591" xr:uid="{00000000-0005-0000-0000-0000BF190000}"/>
    <cellStyle name="Sub total 5" xfId="6592" xr:uid="{00000000-0005-0000-0000-0000C0190000}"/>
    <cellStyle name="Sub total 6" xfId="6593" xr:uid="{00000000-0005-0000-0000-0000C1190000}"/>
    <cellStyle name="Sub total 7" xfId="6594" xr:uid="{00000000-0005-0000-0000-0000C2190000}"/>
    <cellStyle name="Sub total 8" xfId="6595" xr:uid="{00000000-0005-0000-0000-0000C3190000}"/>
    <cellStyle name="Sub total 9" xfId="6596" xr:uid="{00000000-0005-0000-0000-0000C4190000}"/>
    <cellStyle name="Sub total_1" xfId="6597" xr:uid="{00000000-0005-0000-0000-0000C5190000}"/>
    <cellStyle name="Subtitle" xfId="6598" xr:uid="{00000000-0005-0000-0000-0000C6190000}"/>
    <cellStyle name="Subtitle 2" xfId="6599" xr:uid="{00000000-0005-0000-0000-0000C7190000}"/>
    <cellStyle name="Subtitle_CVA" xfId="6600" xr:uid="{00000000-0005-0000-0000-0000C8190000}"/>
    <cellStyle name="Suma" xfId="6601" xr:uid="{00000000-0005-0000-0000-0000C9190000}"/>
    <cellStyle name="Suma 2" xfId="6602" xr:uid="{00000000-0005-0000-0000-0000CA190000}"/>
    <cellStyle name="Suma_3. Chng in credit spreads" xfId="6603" xr:uid="{00000000-0005-0000-0000-0000CB190000}"/>
    <cellStyle name="Summa" xfId="6604" xr:uid="{00000000-0005-0000-0000-0000CC190000}"/>
    <cellStyle name="Summa 1 låst" xfId="6605" xr:uid="{00000000-0005-0000-0000-0000CD190000}"/>
    <cellStyle name="Summa 2" xfId="6606" xr:uid="{00000000-0005-0000-0000-0000CE190000}"/>
    <cellStyle name="Summa 3" xfId="6607" xr:uid="{00000000-0005-0000-0000-0000CF190000}"/>
    <cellStyle name="Summa 4" xfId="6608" xr:uid="{00000000-0005-0000-0000-0000D0190000}"/>
    <cellStyle name="Summa 5" xfId="6609" xr:uid="{00000000-0005-0000-0000-0000D1190000}"/>
    <cellStyle name="Summa 6" xfId="6610" xr:uid="{00000000-0005-0000-0000-0000D2190000}"/>
    <cellStyle name="Summa 7" xfId="6611" xr:uid="{00000000-0005-0000-0000-0000D3190000}"/>
    <cellStyle name="Summa_3. Chng in credit spreads" xfId="6612" xr:uid="{00000000-0005-0000-0000-0000D4190000}"/>
    <cellStyle name="Summa1 låst" xfId="6613" xr:uid="{00000000-0005-0000-0000-0000D5190000}"/>
    <cellStyle name="Susietas langelis" xfId="6614" xr:uid="{00000000-0005-0000-0000-0000D6190000}"/>
    <cellStyle name="SwitchCell" xfId="6615" xr:uid="{00000000-0005-0000-0000-0000D7190000}"/>
    <cellStyle name="Tabelltittel" xfId="6616" xr:uid="{00000000-0005-0000-0000-0000D8190000}"/>
    <cellStyle name="Table Col Head" xfId="6617" xr:uid="{00000000-0005-0000-0000-0000D9190000}"/>
    <cellStyle name="Table end" xfId="6618" xr:uid="{00000000-0005-0000-0000-0000DA190000}"/>
    <cellStyle name="Table end 2" xfId="6619" xr:uid="{00000000-0005-0000-0000-0000DB190000}"/>
    <cellStyle name="Table end 2 2" xfId="6620" xr:uid="{00000000-0005-0000-0000-0000DC190000}"/>
    <cellStyle name="Table end 2_3. Chng in credit spreads" xfId="6621" xr:uid="{00000000-0005-0000-0000-0000DD190000}"/>
    <cellStyle name="Table end 3" xfId="6622" xr:uid="{00000000-0005-0000-0000-0000DE190000}"/>
    <cellStyle name="Table end 3 2" xfId="6623" xr:uid="{00000000-0005-0000-0000-0000DF190000}"/>
    <cellStyle name="Table end 3_3. Chng in credit spreads" xfId="6624" xr:uid="{00000000-0005-0000-0000-0000E0190000}"/>
    <cellStyle name="Table end_1" xfId="6625" xr:uid="{00000000-0005-0000-0000-0000E1190000}"/>
    <cellStyle name="Table head" xfId="6626" xr:uid="{00000000-0005-0000-0000-0000E2190000}"/>
    <cellStyle name="Table head 2" xfId="6627" xr:uid="{00000000-0005-0000-0000-0000E3190000}"/>
    <cellStyle name="Table head 2 2" xfId="6628" xr:uid="{00000000-0005-0000-0000-0000E4190000}"/>
    <cellStyle name="Table head 2 2 2" xfId="6629" xr:uid="{00000000-0005-0000-0000-0000E5190000}"/>
    <cellStyle name="Table head 2 2_3. Chng in credit spreads" xfId="6630" xr:uid="{00000000-0005-0000-0000-0000E6190000}"/>
    <cellStyle name="Table head 2 3" xfId="6631" xr:uid="{00000000-0005-0000-0000-0000E7190000}"/>
    <cellStyle name="Table head 2_3. Chng in credit spreads" xfId="6632" xr:uid="{00000000-0005-0000-0000-0000E8190000}"/>
    <cellStyle name="Table head 3" xfId="6633" xr:uid="{00000000-0005-0000-0000-0000E9190000}"/>
    <cellStyle name="Table head 3 2" xfId="6634" xr:uid="{00000000-0005-0000-0000-0000EA190000}"/>
    <cellStyle name="Table head 3 2 2" xfId="6635" xr:uid="{00000000-0005-0000-0000-0000EB190000}"/>
    <cellStyle name="Table head 3 2_3. Chng in credit spreads" xfId="6636" xr:uid="{00000000-0005-0000-0000-0000EC190000}"/>
    <cellStyle name="Table head 3 3" xfId="6637" xr:uid="{00000000-0005-0000-0000-0000ED190000}"/>
    <cellStyle name="Table head 3_3. Chng in credit spreads" xfId="6638" xr:uid="{00000000-0005-0000-0000-0000EE190000}"/>
    <cellStyle name="Table head 4" xfId="6639" xr:uid="{00000000-0005-0000-0000-0000EF190000}"/>
    <cellStyle name="Table head 5" xfId="6640" xr:uid="{00000000-0005-0000-0000-0000F0190000}"/>
    <cellStyle name="Table head 6" xfId="6641" xr:uid="{00000000-0005-0000-0000-0000F1190000}"/>
    <cellStyle name="Table head 7" xfId="6642" xr:uid="{00000000-0005-0000-0000-0000F2190000}"/>
    <cellStyle name="Table head 8" xfId="6643" xr:uid="{00000000-0005-0000-0000-0000F3190000}"/>
    <cellStyle name="Table head 9" xfId="6644" xr:uid="{00000000-0005-0000-0000-0000F4190000}"/>
    <cellStyle name="Table Head Aligned" xfId="6645" xr:uid="{00000000-0005-0000-0000-0000F5190000}"/>
    <cellStyle name="Table Head Blue" xfId="6646" xr:uid="{00000000-0005-0000-0000-0000F6190000}"/>
    <cellStyle name="Table Head Green" xfId="6647" xr:uid="{00000000-0005-0000-0000-0000F7190000}"/>
    <cellStyle name="Table Head_03-Egne aksjer 1002" xfId="6648" xr:uid="{00000000-0005-0000-0000-0000F8190000}"/>
    <cellStyle name="Table Heading" xfId="6649" xr:uid="{00000000-0005-0000-0000-0000F9190000}"/>
    <cellStyle name="Table Heading 2" xfId="6650" xr:uid="{00000000-0005-0000-0000-0000FA190000}"/>
    <cellStyle name="Table Heading_CVA" xfId="6651" xr:uid="{00000000-0005-0000-0000-0000FB190000}"/>
    <cellStyle name="Table Source" xfId="6652" xr:uid="{00000000-0005-0000-0000-0000FC190000}"/>
    <cellStyle name="Table Sub Head" xfId="6653" xr:uid="{00000000-0005-0000-0000-0000FD190000}"/>
    <cellStyle name="Table Text" xfId="6654" xr:uid="{00000000-0005-0000-0000-0000FE190000}"/>
    <cellStyle name="table text bold" xfId="6655" xr:uid="{00000000-0005-0000-0000-0000FF190000}"/>
    <cellStyle name="table text bold 2" xfId="6656" xr:uid="{00000000-0005-0000-0000-0000001A0000}"/>
    <cellStyle name="table text bold 2 2" xfId="6657" xr:uid="{00000000-0005-0000-0000-0000011A0000}"/>
    <cellStyle name="table text bold 2_3. Chng in credit spreads" xfId="6658" xr:uid="{00000000-0005-0000-0000-0000021A0000}"/>
    <cellStyle name="table text bold 3" xfId="6659" xr:uid="{00000000-0005-0000-0000-0000031A0000}"/>
    <cellStyle name="table text bold 3 2" xfId="6660" xr:uid="{00000000-0005-0000-0000-0000041A0000}"/>
    <cellStyle name="table text bold 3_3. Chng in credit spreads" xfId="6661" xr:uid="{00000000-0005-0000-0000-0000051A0000}"/>
    <cellStyle name="table text bold green" xfId="6662" xr:uid="{00000000-0005-0000-0000-0000061A0000}"/>
    <cellStyle name="table text bold green 2" xfId="6663" xr:uid="{00000000-0005-0000-0000-0000071A0000}"/>
    <cellStyle name="table text bold green 2 2" xfId="6664" xr:uid="{00000000-0005-0000-0000-0000081A0000}"/>
    <cellStyle name="table text bold green 2_3. Chng in credit spreads" xfId="6665" xr:uid="{00000000-0005-0000-0000-0000091A0000}"/>
    <cellStyle name="table text bold green 3" xfId="6666" xr:uid="{00000000-0005-0000-0000-00000A1A0000}"/>
    <cellStyle name="table text bold green_1" xfId="6667" xr:uid="{00000000-0005-0000-0000-00000B1A0000}"/>
    <cellStyle name="table text bold_1" xfId="6668" xr:uid="{00000000-0005-0000-0000-00000C1A0000}"/>
    <cellStyle name="table text light" xfId="6669" xr:uid="{00000000-0005-0000-0000-00000D1A0000}"/>
    <cellStyle name="table text light 2" xfId="6670" xr:uid="{00000000-0005-0000-0000-00000E1A0000}"/>
    <cellStyle name="table text light 2 2" xfId="6671" xr:uid="{00000000-0005-0000-0000-00000F1A0000}"/>
    <cellStyle name="table text light 2_3. Chng in credit spreads" xfId="6672" xr:uid="{00000000-0005-0000-0000-0000101A0000}"/>
    <cellStyle name="table text light 3" xfId="6673" xr:uid="{00000000-0005-0000-0000-0000111A0000}"/>
    <cellStyle name="table text light 3 2" xfId="6674" xr:uid="{00000000-0005-0000-0000-0000121A0000}"/>
    <cellStyle name="table text light 3_3. Chng in credit spreads" xfId="6675" xr:uid="{00000000-0005-0000-0000-0000131A0000}"/>
    <cellStyle name="table text light_1" xfId="6676" xr:uid="{00000000-0005-0000-0000-0000141A0000}"/>
    <cellStyle name="Table Text_3. Chng in credit spreads" xfId="6677" xr:uid="{00000000-0005-0000-0000-0000151A0000}"/>
    <cellStyle name="Table Title" xfId="6678" xr:uid="{00000000-0005-0000-0000-0000161A0000}"/>
    <cellStyle name="Table Units" xfId="6679" xr:uid="{00000000-0005-0000-0000-0000171A0000}"/>
    <cellStyle name="Table Units 2" xfId="6680" xr:uid="{00000000-0005-0000-0000-0000181A0000}"/>
    <cellStyle name="Table Units_3. Chng in credit spreads" xfId="6681" xr:uid="{00000000-0005-0000-0000-0000191A0000}"/>
    <cellStyle name="Table_Header" xfId="6682" xr:uid="{00000000-0005-0000-0000-00001A1A0000}"/>
    <cellStyle name="TableBorder" xfId="6683" xr:uid="{00000000-0005-0000-0000-00001B1A0000}"/>
    <cellStyle name="TableBorder 2" xfId="6684" xr:uid="{00000000-0005-0000-0000-00001C1A0000}"/>
    <cellStyle name="TableBorder_3. Chng in credit spreads" xfId="6685" xr:uid="{00000000-0005-0000-0000-00001D1A0000}"/>
    <cellStyle name="TableColumnHeader" xfId="6686" xr:uid="{00000000-0005-0000-0000-00001E1A0000}"/>
    <cellStyle name="TableHeading" xfId="6687" xr:uid="{00000000-0005-0000-0000-00001F1A0000}"/>
    <cellStyle name="TableHeading 2" xfId="6688" xr:uid="{00000000-0005-0000-0000-0000201A0000}"/>
    <cellStyle name="TableHeading_3. Chng in credit spreads" xfId="6689" xr:uid="{00000000-0005-0000-0000-0000211A0000}"/>
    <cellStyle name="TableHighlight" xfId="6690" xr:uid="{00000000-0005-0000-0000-0000221A0000}"/>
    <cellStyle name="TableHighlight 2" xfId="6691" xr:uid="{00000000-0005-0000-0000-0000231A0000}"/>
    <cellStyle name="TableHighlight_3. Chng in credit spreads" xfId="6692" xr:uid="{00000000-0005-0000-0000-0000241A0000}"/>
    <cellStyle name="TableNote" xfId="6693" xr:uid="{00000000-0005-0000-0000-0000251A0000}"/>
    <cellStyle name="TableNote 2" xfId="6694" xr:uid="{00000000-0005-0000-0000-0000261A0000}"/>
    <cellStyle name="TableNote_3. Chng in credit spreads" xfId="6695" xr:uid="{00000000-0005-0000-0000-0000271A0000}"/>
    <cellStyle name="Tekst objaśnienia" xfId="6696" xr:uid="{00000000-0005-0000-0000-0000281A0000}"/>
    <cellStyle name="Tekst ostrzeżenia" xfId="6697" xr:uid="{00000000-0005-0000-0000-0000291A0000}"/>
    <cellStyle name="test a style" xfId="6698" xr:uid="{00000000-0005-0000-0000-00002A1A0000}"/>
    <cellStyle name="Text" xfId="6699" xr:uid="{00000000-0005-0000-0000-00002B1A0000}"/>
    <cellStyle name="Text [3]" xfId="6700" xr:uid="{00000000-0005-0000-0000-00002C1A0000}"/>
    <cellStyle name="Text [5]" xfId="6701" xr:uid="{00000000-0005-0000-0000-00002D1A0000}"/>
    <cellStyle name="Text 1" xfId="6702" xr:uid="{00000000-0005-0000-0000-00002E1A0000}"/>
    <cellStyle name="Text 12" xfId="6703" xr:uid="{00000000-0005-0000-0000-00002F1A0000}"/>
    <cellStyle name="Text 2" xfId="6704" xr:uid="{00000000-0005-0000-0000-0000301A0000}"/>
    <cellStyle name="Text 3" xfId="6705" xr:uid="{00000000-0005-0000-0000-0000311A0000}"/>
    <cellStyle name="Text Head 1" xfId="6706" xr:uid="{00000000-0005-0000-0000-0000321A0000}"/>
    <cellStyle name="Text Head 2" xfId="6707" xr:uid="{00000000-0005-0000-0000-0000331A0000}"/>
    <cellStyle name="Text Indent 1" xfId="6708" xr:uid="{00000000-0005-0000-0000-0000341A0000}"/>
    <cellStyle name="Text Indent 2" xfId="6709" xr:uid="{00000000-0005-0000-0000-0000351A0000}"/>
    <cellStyle name="Text_3. Chng in credit spreads" xfId="6710" xr:uid="{00000000-0005-0000-0000-0000361A0000}"/>
    <cellStyle name="Textrubrik" xfId="6711" xr:uid="{00000000-0005-0000-0000-0000371A0000}"/>
    <cellStyle name="Tikrinimo langelis" xfId="6712" xr:uid="{00000000-0005-0000-0000-0000381A0000}"/>
    <cellStyle name="Times 10" xfId="6713" xr:uid="{00000000-0005-0000-0000-0000391A0000}"/>
    <cellStyle name="Times 12" xfId="6714" xr:uid="{00000000-0005-0000-0000-00003A1A0000}"/>
    <cellStyle name="Title 2" xfId="6715" xr:uid="{00000000-0005-0000-0000-00003B1A0000}"/>
    <cellStyle name="Titles" xfId="6716" xr:uid="{00000000-0005-0000-0000-00003C1A0000}"/>
    <cellStyle name="Tittel" xfId="6717" xr:uid="{00000000-0005-0000-0000-00003D1A0000}"/>
    <cellStyle name="Tittel 2" xfId="6718" xr:uid="{00000000-0005-0000-0000-00003E1A0000}"/>
    <cellStyle name="Tittel 3" xfId="6719" xr:uid="{00000000-0005-0000-0000-00003F1A0000}"/>
    <cellStyle name="Tittel_7. Other MTM adjustments" xfId="6720" xr:uid="{00000000-0005-0000-0000-0000401A0000}"/>
    <cellStyle name="TOC" xfId="6721" xr:uid="{00000000-0005-0000-0000-0000411A0000}"/>
    <cellStyle name="TOC 1" xfId="6722" xr:uid="{00000000-0005-0000-0000-0000421A0000}"/>
    <cellStyle name="TOC 2" xfId="6723" xr:uid="{00000000-0005-0000-0000-0000431A0000}"/>
    <cellStyle name="TOC_3. Chng in credit spreads" xfId="6724" xr:uid="{00000000-0005-0000-0000-0000441A0000}"/>
    <cellStyle name="Total 2" xfId="6725" xr:uid="{00000000-0005-0000-0000-0000451A0000}"/>
    <cellStyle name="Total 3" xfId="6726" xr:uid="{00000000-0005-0000-0000-0000461A0000}"/>
    <cellStyle name="Total Currency" xfId="6727" xr:uid="{00000000-0005-0000-0000-0000471A0000}"/>
    <cellStyle name="Total Normal" xfId="6728" xr:uid="{00000000-0005-0000-0000-0000481A0000}"/>
    <cellStyle name="Totalt" xfId="6729" xr:uid="{00000000-0005-0000-0000-0000491A0000}"/>
    <cellStyle name="Totalt 2" xfId="6730" xr:uid="{00000000-0005-0000-0000-00004A1A0000}"/>
    <cellStyle name="Totalt 3" xfId="6731" xr:uid="{00000000-0005-0000-0000-00004B1A0000}"/>
    <cellStyle name="Totalt 3 2" xfId="6732" xr:uid="{00000000-0005-0000-0000-00004C1A0000}"/>
    <cellStyle name="Totalt 3_3. Chng in credit spreads" xfId="6733" xr:uid="{00000000-0005-0000-0000-00004D1A0000}"/>
    <cellStyle name="Totalt_7. Other MTM adjustments" xfId="6734" xr:uid="{00000000-0005-0000-0000-00004E1A0000}"/>
    <cellStyle name="ts" xfId="6735" xr:uid="{00000000-0005-0000-0000-00004F1A0000}"/>
    <cellStyle name="Tusenskille [0] 2" xfId="6736" xr:uid="{00000000-0005-0000-0000-0000501A0000}"/>
    <cellStyle name="Tusenskille [0] 2 2" xfId="6737" xr:uid="{00000000-0005-0000-0000-0000511A0000}"/>
    <cellStyle name="Tusenskille [0] 2 2 2" xfId="6738" xr:uid="{00000000-0005-0000-0000-0000521A0000}"/>
    <cellStyle name="Tusenskille [0] 2 2_3. Chng in credit spreads" xfId="6739" xr:uid="{00000000-0005-0000-0000-0000531A0000}"/>
    <cellStyle name="Tusenskille [0] 2 3" xfId="6740" xr:uid="{00000000-0005-0000-0000-0000541A0000}"/>
    <cellStyle name="Tusenskille [0] 2_3. Chng in credit spreads" xfId="6741" xr:uid="{00000000-0005-0000-0000-0000551A0000}"/>
    <cellStyle name="Tusenskille [0] 3" xfId="6742" xr:uid="{00000000-0005-0000-0000-0000561A0000}"/>
    <cellStyle name="Tusenskille 10" xfId="6743" xr:uid="{00000000-0005-0000-0000-0000571A0000}"/>
    <cellStyle name="Tusenskille 10 2" xfId="6744" xr:uid="{00000000-0005-0000-0000-0000581A0000}"/>
    <cellStyle name="Tusenskille 10 2 2" xfId="6745" xr:uid="{00000000-0005-0000-0000-0000591A0000}"/>
    <cellStyle name="Tusenskille 10 2_3. Chng in credit spreads" xfId="6746" xr:uid="{00000000-0005-0000-0000-00005A1A0000}"/>
    <cellStyle name="Tusenskille 10 3" xfId="6747" xr:uid="{00000000-0005-0000-0000-00005B1A0000}"/>
    <cellStyle name="Tusenskille 10_3. Chng in credit spreads" xfId="6748" xr:uid="{00000000-0005-0000-0000-00005C1A0000}"/>
    <cellStyle name="Tusenskille 11" xfId="6749" xr:uid="{00000000-0005-0000-0000-00005D1A0000}"/>
    <cellStyle name="Tusenskille 11 2" xfId="6750" xr:uid="{00000000-0005-0000-0000-00005E1A0000}"/>
    <cellStyle name="Tusenskille 11_3. Chng in credit spreads" xfId="6751" xr:uid="{00000000-0005-0000-0000-00005F1A0000}"/>
    <cellStyle name="Tusenskille 12" xfId="6752" xr:uid="{00000000-0005-0000-0000-0000601A0000}"/>
    <cellStyle name="Tusenskille 12 2" xfId="6753" xr:uid="{00000000-0005-0000-0000-0000611A0000}"/>
    <cellStyle name="Tusenskille 12_3. Chng in credit spreads" xfId="6754" xr:uid="{00000000-0005-0000-0000-0000621A0000}"/>
    <cellStyle name="Tusenskille 13" xfId="6755" xr:uid="{00000000-0005-0000-0000-0000631A0000}"/>
    <cellStyle name="Tusenskille 13 2" xfId="6756" xr:uid="{00000000-0005-0000-0000-0000641A0000}"/>
    <cellStyle name="Tusenskille 13_3. Chng in credit spreads" xfId="6757" xr:uid="{00000000-0005-0000-0000-0000651A0000}"/>
    <cellStyle name="Tusenskille 14" xfId="6758" xr:uid="{00000000-0005-0000-0000-0000661A0000}"/>
    <cellStyle name="Tusenskille 14 2" xfId="6759" xr:uid="{00000000-0005-0000-0000-0000671A0000}"/>
    <cellStyle name="Tusenskille 14 2 2" xfId="6760" xr:uid="{00000000-0005-0000-0000-0000681A0000}"/>
    <cellStyle name="Tusenskille 14 2 2 2" xfId="6761" xr:uid="{00000000-0005-0000-0000-0000691A0000}"/>
    <cellStyle name="Tusenskille 14 2 2 2 2" xfId="6762" xr:uid="{00000000-0005-0000-0000-00006A1A0000}"/>
    <cellStyle name="Tusenskille 14 2 2 2 3" xfId="6763" xr:uid="{00000000-0005-0000-0000-00006B1A0000}"/>
    <cellStyle name="Tusenskille 14 2 2 2_3. Chng in credit spreads" xfId="6764" xr:uid="{00000000-0005-0000-0000-00006C1A0000}"/>
    <cellStyle name="Tusenskille 14 2 2 3" xfId="6765" xr:uid="{00000000-0005-0000-0000-00006D1A0000}"/>
    <cellStyle name="Tusenskille 14 2 2 4" xfId="6766" xr:uid="{00000000-0005-0000-0000-00006E1A0000}"/>
    <cellStyle name="Tusenskille 14 2 2_3. Chng in credit spreads" xfId="6767" xr:uid="{00000000-0005-0000-0000-00006F1A0000}"/>
    <cellStyle name="Tusenskille 14 2 3" xfId="6768" xr:uid="{00000000-0005-0000-0000-0000701A0000}"/>
    <cellStyle name="Tusenskille 14 2 3 2" xfId="6769" xr:uid="{00000000-0005-0000-0000-0000711A0000}"/>
    <cellStyle name="Tusenskille 14 2 3 2 2" xfId="6770" xr:uid="{00000000-0005-0000-0000-0000721A0000}"/>
    <cellStyle name="Tusenskille 14 2 3 2 3" xfId="6771" xr:uid="{00000000-0005-0000-0000-0000731A0000}"/>
    <cellStyle name="Tusenskille 14 2 3 2_3. Chng in credit spreads" xfId="6772" xr:uid="{00000000-0005-0000-0000-0000741A0000}"/>
    <cellStyle name="Tusenskille 14 2 3 3" xfId="6773" xr:uid="{00000000-0005-0000-0000-0000751A0000}"/>
    <cellStyle name="Tusenskille 14 2 3 4" xfId="6774" xr:uid="{00000000-0005-0000-0000-0000761A0000}"/>
    <cellStyle name="Tusenskille 14 2 3_3. Chng in credit spreads" xfId="6775" xr:uid="{00000000-0005-0000-0000-0000771A0000}"/>
    <cellStyle name="Tusenskille 14 2 4" xfId="6776" xr:uid="{00000000-0005-0000-0000-0000781A0000}"/>
    <cellStyle name="Tusenskille 14 2 4 2" xfId="6777" xr:uid="{00000000-0005-0000-0000-0000791A0000}"/>
    <cellStyle name="Tusenskille 14 2 4 3" xfId="6778" xr:uid="{00000000-0005-0000-0000-00007A1A0000}"/>
    <cellStyle name="Tusenskille 14 2 4_3. Chng in credit spreads" xfId="6779" xr:uid="{00000000-0005-0000-0000-00007B1A0000}"/>
    <cellStyle name="Tusenskille 14 2 5" xfId="6780" xr:uid="{00000000-0005-0000-0000-00007C1A0000}"/>
    <cellStyle name="Tusenskille 14 2 6" xfId="6781" xr:uid="{00000000-0005-0000-0000-00007D1A0000}"/>
    <cellStyle name="Tusenskille 14 2_3. Chng in credit spreads" xfId="6782" xr:uid="{00000000-0005-0000-0000-00007E1A0000}"/>
    <cellStyle name="Tusenskille 14 3" xfId="6783" xr:uid="{00000000-0005-0000-0000-00007F1A0000}"/>
    <cellStyle name="Tusenskille 14 3 2" xfId="6784" xr:uid="{00000000-0005-0000-0000-0000801A0000}"/>
    <cellStyle name="Tusenskille 14 3 2 2" xfId="6785" xr:uid="{00000000-0005-0000-0000-0000811A0000}"/>
    <cellStyle name="Tusenskille 14 3 2 2 2" xfId="6786" xr:uid="{00000000-0005-0000-0000-0000821A0000}"/>
    <cellStyle name="Tusenskille 14 3 2 2 3" xfId="6787" xr:uid="{00000000-0005-0000-0000-0000831A0000}"/>
    <cellStyle name="Tusenskille 14 3 2 2_3. Chng in credit spreads" xfId="6788" xr:uid="{00000000-0005-0000-0000-0000841A0000}"/>
    <cellStyle name="Tusenskille 14 3 2 3" xfId="6789" xr:uid="{00000000-0005-0000-0000-0000851A0000}"/>
    <cellStyle name="Tusenskille 14 3 2 4" xfId="6790" xr:uid="{00000000-0005-0000-0000-0000861A0000}"/>
    <cellStyle name="Tusenskille 14 3 2_3. Chng in credit spreads" xfId="6791" xr:uid="{00000000-0005-0000-0000-0000871A0000}"/>
    <cellStyle name="Tusenskille 14 3 3" xfId="6792" xr:uid="{00000000-0005-0000-0000-0000881A0000}"/>
    <cellStyle name="Tusenskille 14 3 3 2" xfId="6793" xr:uid="{00000000-0005-0000-0000-0000891A0000}"/>
    <cellStyle name="Tusenskille 14 3 3 2 2" xfId="6794" xr:uid="{00000000-0005-0000-0000-00008A1A0000}"/>
    <cellStyle name="Tusenskille 14 3 3 2 3" xfId="6795" xr:uid="{00000000-0005-0000-0000-00008B1A0000}"/>
    <cellStyle name="Tusenskille 14 3 3 2_3. Chng in credit spreads" xfId="6796" xr:uid="{00000000-0005-0000-0000-00008C1A0000}"/>
    <cellStyle name="Tusenskille 14 3 3 3" xfId="6797" xr:uid="{00000000-0005-0000-0000-00008D1A0000}"/>
    <cellStyle name="Tusenskille 14 3 3 4" xfId="6798" xr:uid="{00000000-0005-0000-0000-00008E1A0000}"/>
    <cellStyle name="Tusenskille 14 3 3_3. Chng in credit spreads" xfId="6799" xr:uid="{00000000-0005-0000-0000-00008F1A0000}"/>
    <cellStyle name="Tusenskille 14 3 4" xfId="6800" xr:uid="{00000000-0005-0000-0000-0000901A0000}"/>
    <cellStyle name="Tusenskille 14 3 4 2" xfId="6801" xr:uid="{00000000-0005-0000-0000-0000911A0000}"/>
    <cellStyle name="Tusenskille 14 3 4 3" xfId="6802" xr:uid="{00000000-0005-0000-0000-0000921A0000}"/>
    <cellStyle name="Tusenskille 14 3 4_3. Chng in credit spreads" xfId="6803" xr:uid="{00000000-0005-0000-0000-0000931A0000}"/>
    <cellStyle name="Tusenskille 14 3 5" xfId="6804" xr:uid="{00000000-0005-0000-0000-0000941A0000}"/>
    <cellStyle name="Tusenskille 14 3 6" xfId="6805" xr:uid="{00000000-0005-0000-0000-0000951A0000}"/>
    <cellStyle name="Tusenskille 14 3_3. Chng in credit spreads" xfId="6806" xr:uid="{00000000-0005-0000-0000-0000961A0000}"/>
    <cellStyle name="Tusenskille 14 4" xfId="6807" xr:uid="{00000000-0005-0000-0000-0000971A0000}"/>
    <cellStyle name="Tusenskille 14 4 2" xfId="6808" xr:uid="{00000000-0005-0000-0000-0000981A0000}"/>
    <cellStyle name="Tusenskille 14 4 2 2" xfId="6809" xr:uid="{00000000-0005-0000-0000-0000991A0000}"/>
    <cellStyle name="Tusenskille 14 4 2 3" xfId="6810" xr:uid="{00000000-0005-0000-0000-00009A1A0000}"/>
    <cellStyle name="Tusenskille 14 4 2_3. Chng in credit spreads" xfId="6811" xr:uid="{00000000-0005-0000-0000-00009B1A0000}"/>
    <cellStyle name="Tusenskille 14 4 3" xfId="6812" xr:uid="{00000000-0005-0000-0000-00009C1A0000}"/>
    <cellStyle name="Tusenskille 14 4 4" xfId="6813" xr:uid="{00000000-0005-0000-0000-00009D1A0000}"/>
    <cellStyle name="Tusenskille 14 4_3. Chng in credit spreads" xfId="6814" xr:uid="{00000000-0005-0000-0000-00009E1A0000}"/>
    <cellStyle name="Tusenskille 14 5" xfId="6815" xr:uid="{00000000-0005-0000-0000-00009F1A0000}"/>
    <cellStyle name="Tusenskille 14 5 2" xfId="6816" xr:uid="{00000000-0005-0000-0000-0000A01A0000}"/>
    <cellStyle name="Tusenskille 14 5 2 2" xfId="6817" xr:uid="{00000000-0005-0000-0000-0000A11A0000}"/>
    <cellStyle name="Tusenskille 14 5 2 3" xfId="6818" xr:uid="{00000000-0005-0000-0000-0000A21A0000}"/>
    <cellStyle name="Tusenskille 14 5 2_3. Chng in credit spreads" xfId="6819" xr:uid="{00000000-0005-0000-0000-0000A31A0000}"/>
    <cellStyle name="Tusenskille 14 5 3" xfId="6820" xr:uid="{00000000-0005-0000-0000-0000A41A0000}"/>
    <cellStyle name="Tusenskille 14 5 4" xfId="6821" xr:uid="{00000000-0005-0000-0000-0000A51A0000}"/>
    <cellStyle name="Tusenskille 14 5_3. Chng in credit spreads" xfId="6822" xr:uid="{00000000-0005-0000-0000-0000A61A0000}"/>
    <cellStyle name="Tusenskille 14 6" xfId="6823" xr:uid="{00000000-0005-0000-0000-0000A71A0000}"/>
    <cellStyle name="Tusenskille 14 6 2" xfId="6824" xr:uid="{00000000-0005-0000-0000-0000A81A0000}"/>
    <cellStyle name="Tusenskille 14 6 3" xfId="6825" xr:uid="{00000000-0005-0000-0000-0000A91A0000}"/>
    <cellStyle name="Tusenskille 14 6_3. Chng in credit spreads" xfId="6826" xr:uid="{00000000-0005-0000-0000-0000AA1A0000}"/>
    <cellStyle name="Tusenskille 14 7" xfId="6827" xr:uid="{00000000-0005-0000-0000-0000AB1A0000}"/>
    <cellStyle name="Tusenskille 14 8" xfId="6828" xr:uid="{00000000-0005-0000-0000-0000AC1A0000}"/>
    <cellStyle name="Tusenskille 14_3. Chng in credit spreads" xfId="6829" xr:uid="{00000000-0005-0000-0000-0000AD1A0000}"/>
    <cellStyle name="Tusenskille 15" xfId="6830" xr:uid="{00000000-0005-0000-0000-0000AE1A0000}"/>
    <cellStyle name="Tusenskille 15 2" xfId="6831" xr:uid="{00000000-0005-0000-0000-0000AF1A0000}"/>
    <cellStyle name="Tusenskille 15_3. Chng in credit spreads" xfId="6832" xr:uid="{00000000-0005-0000-0000-0000B01A0000}"/>
    <cellStyle name="Tusenskille 16" xfId="6833" xr:uid="{00000000-0005-0000-0000-0000B11A0000}"/>
    <cellStyle name="Tusenskille 16 2" xfId="6834" xr:uid="{00000000-0005-0000-0000-0000B21A0000}"/>
    <cellStyle name="Tusenskille 16 2 2" xfId="6835" xr:uid="{00000000-0005-0000-0000-0000B31A0000}"/>
    <cellStyle name="Tusenskille 16 2 2 2" xfId="6836" xr:uid="{00000000-0005-0000-0000-0000B41A0000}"/>
    <cellStyle name="Tusenskille 16 2 2 2 2" xfId="6837" xr:uid="{00000000-0005-0000-0000-0000B51A0000}"/>
    <cellStyle name="Tusenskille 16 2 2 2 3" xfId="6838" xr:uid="{00000000-0005-0000-0000-0000B61A0000}"/>
    <cellStyle name="Tusenskille 16 2 2 2_3. Chng in credit spreads" xfId="6839" xr:uid="{00000000-0005-0000-0000-0000B71A0000}"/>
    <cellStyle name="Tusenskille 16 2 2 3" xfId="6840" xr:uid="{00000000-0005-0000-0000-0000B81A0000}"/>
    <cellStyle name="Tusenskille 16 2 2 4" xfId="6841" xr:uid="{00000000-0005-0000-0000-0000B91A0000}"/>
    <cellStyle name="Tusenskille 16 2 2_3. Chng in credit spreads" xfId="6842" xr:uid="{00000000-0005-0000-0000-0000BA1A0000}"/>
    <cellStyle name="Tusenskille 16 2 3" xfId="6843" xr:uid="{00000000-0005-0000-0000-0000BB1A0000}"/>
    <cellStyle name="Tusenskille 16 2 3 2" xfId="6844" xr:uid="{00000000-0005-0000-0000-0000BC1A0000}"/>
    <cellStyle name="Tusenskille 16 2 3 2 2" xfId="6845" xr:uid="{00000000-0005-0000-0000-0000BD1A0000}"/>
    <cellStyle name="Tusenskille 16 2 3 2 3" xfId="6846" xr:uid="{00000000-0005-0000-0000-0000BE1A0000}"/>
    <cellStyle name="Tusenskille 16 2 3 2_3. Chng in credit spreads" xfId="6847" xr:uid="{00000000-0005-0000-0000-0000BF1A0000}"/>
    <cellStyle name="Tusenskille 16 2 3 3" xfId="6848" xr:uid="{00000000-0005-0000-0000-0000C01A0000}"/>
    <cellStyle name="Tusenskille 16 2 3 4" xfId="6849" xr:uid="{00000000-0005-0000-0000-0000C11A0000}"/>
    <cellStyle name="Tusenskille 16 2 3_3. Chng in credit spreads" xfId="6850" xr:uid="{00000000-0005-0000-0000-0000C21A0000}"/>
    <cellStyle name="Tusenskille 16 2 4" xfId="6851" xr:uid="{00000000-0005-0000-0000-0000C31A0000}"/>
    <cellStyle name="Tusenskille 16 2 4 2" xfId="6852" xr:uid="{00000000-0005-0000-0000-0000C41A0000}"/>
    <cellStyle name="Tusenskille 16 2 4 3" xfId="6853" xr:uid="{00000000-0005-0000-0000-0000C51A0000}"/>
    <cellStyle name="Tusenskille 16 2 4_3. Chng in credit spreads" xfId="6854" xr:uid="{00000000-0005-0000-0000-0000C61A0000}"/>
    <cellStyle name="Tusenskille 16 2 5" xfId="6855" xr:uid="{00000000-0005-0000-0000-0000C71A0000}"/>
    <cellStyle name="Tusenskille 16 2 6" xfId="6856" xr:uid="{00000000-0005-0000-0000-0000C81A0000}"/>
    <cellStyle name="Tusenskille 16 2_3. Chng in credit spreads" xfId="6857" xr:uid="{00000000-0005-0000-0000-0000C91A0000}"/>
    <cellStyle name="Tusenskille 16 3" xfId="6858" xr:uid="{00000000-0005-0000-0000-0000CA1A0000}"/>
    <cellStyle name="Tusenskille 16 3 2" xfId="6859" xr:uid="{00000000-0005-0000-0000-0000CB1A0000}"/>
    <cellStyle name="Tusenskille 16 3 2 2" xfId="6860" xr:uid="{00000000-0005-0000-0000-0000CC1A0000}"/>
    <cellStyle name="Tusenskille 16 3 2 3" xfId="6861" xr:uid="{00000000-0005-0000-0000-0000CD1A0000}"/>
    <cellStyle name="Tusenskille 16 3 2_3. Chng in credit spreads" xfId="6862" xr:uid="{00000000-0005-0000-0000-0000CE1A0000}"/>
    <cellStyle name="Tusenskille 16 3 3" xfId="6863" xr:uid="{00000000-0005-0000-0000-0000CF1A0000}"/>
    <cellStyle name="Tusenskille 16 3 4" xfId="6864" xr:uid="{00000000-0005-0000-0000-0000D01A0000}"/>
    <cellStyle name="Tusenskille 16 3_3. Chng in credit spreads" xfId="6865" xr:uid="{00000000-0005-0000-0000-0000D11A0000}"/>
    <cellStyle name="Tusenskille 16 4" xfId="6866" xr:uid="{00000000-0005-0000-0000-0000D21A0000}"/>
    <cellStyle name="Tusenskille 16 4 2" xfId="6867" xr:uid="{00000000-0005-0000-0000-0000D31A0000}"/>
    <cellStyle name="Tusenskille 16 4 2 2" xfId="6868" xr:uid="{00000000-0005-0000-0000-0000D41A0000}"/>
    <cellStyle name="Tusenskille 16 4 2 3" xfId="6869" xr:uid="{00000000-0005-0000-0000-0000D51A0000}"/>
    <cellStyle name="Tusenskille 16 4 2_3. Chng in credit spreads" xfId="6870" xr:uid="{00000000-0005-0000-0000-0000D61A0000}"/>
    <cellStyle name="Tusenskille 16 4 3" xfId="6871" xr:uid="{00000000-0005-0000-0000-0000D71A0000}"/>
    <cellStyle name="Tusenskille 16 4 4" xfId="6872" xr:uid="{00000000-0005-0000-0000-0000D81A0000}"/>
    <cellStyle name="Tusenskille 16 4_3. Chng in credit spreads" xfId="6873" xr:uid="{00000000-0005-0000-0000-0000D91A0000}"/>
    <cellStyle name="Tusenskille 16 5" xfId="6874" xr:uid="{00000000-0005-0000-0000-0000DA1A0000}"/>
    <cellStyle name="Tusenskille 16 5 2" xfId="6875" xr:uid="{00000000-0005-0000-0000-0000DB1A0000}"/>
    <cellStyle name="Tusenskille 16 5 3" xfId="6876" xr:uid="{00000000-0005-0000-0000-0000DC1A0000}"/>
    <cellStyle name="Tusenskille 16 5_3. Chng in credit spreads" xfId="6877" xr:uid="{00000000-0005-0000-0000-0000DD1A0000}"/>
    <cellStyle name="Tusenskille 16 6" xfId="6878" xr:uid="{00000000-0005-0000-0000-0000DE1A0000}"/>
    <cellStyle name="Tusenskille 16 7" xfId="6879" xr:uid="{00000000-0005-0000-0000-0000DF1A0000}"/>
    <cellStyle name="Tusenskille 16_3. Chng in credit spreads" xfId="6880" xr:uid="{00000000-0005-0000-0000-0000E01A0000}"/>
    <cellStyle name="Tusenskille 17" xfId="6881" xr:uid="{00000000-0005-0000-0000-0000E11A0000}"/>
    <cellStyle name="Tusenskille 17 2" xfId="6882" xr:uid="{00000000-0005-0000-0000-0000E21A0000}"/>
    <cellStyle name="Tusenskille 17 2 2" xfId="6883" xr:uid="{00000000-0005-0000-0000-0000E31A0000}"/>
    <cellStyle name="Tusenskille 17 2 2 2" xfId="6884" xr:uid="{00000000-0005-0000-0000-0000E41A0000}"/>
    <cellStyle name="Tusenskille 17 2 2 2 2" xfId="6885" xr:uid="{00000000-0005-0000-0000-0000E51A0000}"/>
    <cellStyle name="Tusenskille 17 2 2 2 3" xfId="6886" xr:uid="{00000000-0005-0000-0000-0000E61A0000}"/>
    <cellStyle name="Tusenskille 17 2 2 2_3. Chng in credit spreads" xfId="6887" xr:uid="{00000000-0005-0000-0000-0000E71A0000}"/>
    <cellStyle name="Tusenskille 17 2 2 3" xfId="6888" xr:uid="{00000000-0005-0000-0000-0000E81A0000}"/>
    <cellStyle name="Tusenskille 17 2 2 4" xfId="6889" xr:uid="{00000000-0005-0000-0000-0000E91A0000}"/>
    <cellStyle name="Tusenskille 17 2 2_3. Chng in credit spreads" xfId="6890" xr:uid="{00000000-0005-0000-0000-0000EA1A0000}"/>
    <cellStyle name="Tusenskille 17 2 3" xfId="6891" xr:uid="{00000000-0005-0000-0000-0000EB1A0000}"/>
    <cellStyle name="Tusenskille 17 2 3 2" xfId="6892" xr:uid="{00000000-0005-0000-0000-0000EC1A0000}"/>
    <cellStyle name="Tusenskille 17 2 3 2 2" xfId="6893" xr:uid="{00000000-0005-0000-0000-0000ED1A0000}"/>
    <cellStyle name="Tusenskille 17 2 3 2 3" xfId="6894" xr:uid="{00000000-0005-0000-0000-0000EE1A0000}"/>
    <cellStyle name="Tusenskille 17 2 3 2_3. Chng in credit spreads" xfId="6895" xr:uid="{00000000-0005-0000-0000-0000EF1A0000}"/>
    <cellStyle name="Tusenskille 17 2 3 3" xfId="6896" xr:uid="{00000000-0005-0000-0000-0000F01A0000}"/>
    <cellStyle name="Tusenskille 17 2 3 4" xfId="6897" xr:uid="{00000000-0005-0000-0000-0000F11A0000}"/>
    <cellStyle name="Tusenskille 17 2 3_3. Chng in credit spreads" xfId="6898" xr:uid="{00000000-0005-0000-0000-0000F21A0000}"/>
    <cellStyle name="Tusenskille 17 2 4" xfId="6899" xr:uid="{00000000-0005-0000-0000-0000F31A0000}"/>
    <cellStyle name="Tusenskille 17 2 4 2" xfId="6900" xr:uid="{00000000-0005-0000-0000-0000F41A0000}"/>
    <cellStyle name="Tusenskille 17 2 4 3" xfId="6901" xr:uid="{00000000-0005-0000-0000-0000F51A0000}"/>
    <cellStyle name="Tusenskille 17 2 4_3. Chng in credit spreads" xfId="6902" xr:uid="{00000000-0005-0000-0000-0000F61A0000}"/>
    <cellStyle name="Tusenskille 17 2 5" xfId="6903" xr:uid="{00000000-0005-0000-0000-0000F71A0000}"/>
    <cellStyle name="Tusenskille 17 2 6" xfId="6904" xr:uid="{00000000-0005-0000-0000-0000F81A0000}"/>
    <cellStyle name="Tusenskille 17 2_3. Chng in credit spreads" xfId="6905" xr:uid="{00000000-0005-0000-0000-0000F91A0000}"/>
    <cellStyle name="Tusenskille 17 3" xfId="6906" xr:uid="{00000000-0005-0000-0000-0000FA1A0000}"/>
    <cellStyle name="Tusenskille 17 3 2" xfId="6907" xr:uid="{00000000-0005-0000-0000-0000FB1A0000}"/>
    <cellStyle name="Tusenskille 17 3 2 2" xfId="6908" xr:uid="{00000000-0005-0000-0000-0000FC1A0000}"/>
    <cellStyle name="Tusenskille 17 3 2 3" xfId="6909" xr:uid="{00000000-0005-0000-0000-0000FD1A0000}"/>
    <cellStyle name="Tusenskille 17 3 2_3. Chng in credit spreads" xfId="6910" xr:uid="{00000000-0005-0000-0000-0000FE1A0000}"/>
    <cellStyle name="Tusenskille 17 3 3" xfId="6911" xr:uid="{00000000-0005-0000-0000-0000FF1A0000}"/>
    <cellStyle name="Tusenskille 17 3 4" xfId="6912" xr:uid="{00000000-0005-0000-0000-0000001B0000}"/>
    <cellStyle name="Tusenskille 17 3_3. Chng in credit spreads" xfId="6913" xr:uid="{00000000-0005-0000-0000-0000011B0000}"/>
    <cellStyle name="Tusenskille 17 4" xfId="6914" xr:uid="{00000000-0005-0000-0000-0000021B0000}"/>
    <cellStyle name="Tusenskille 17 4 2" xfId="6915" xr:uid="{00000000-0005-0000-0000-0000031B0000}"/>
    <cellStyle name="Tusenskille 17 4 2 2" xfId="6916" xr:uid="{00000000-0005-0000-0000-0000041B0000}"/>
    <cellStyle name="Tusenskille 17 4 2 3" xfId="6917" xr:uid="{00000000-0005-0000-0000-0000051B0000}"/>
    <cellStyle name="Tusenskille 17 4 2_3. Chng in credit spreads" xfId="6918" xr:uid="{00000000-0005-0000-0000-0000061B0000}"/>
    <cellStyle name="Tusenskille 17 4 3" xfId="6919" xr:uid="{00000000-0005-0000-0000-0000071B0000}"/>
    <cellStyle name="Tusenskille 17 4 4" xfId="6920" xr:uid="{00000000-0005-0000-0000-0000081B0000}"/>
    <cellStyle name="Tusenskille 17 4_3. Chng in credit spreads" xfId="6921" xr:uid="{00000000-0005-0000-0000-0000091B0000}"/>
    <cellStyle name="Tusenskille 17 5" xfId="6922" xr:uid="{00000000-0005-0000-0000-00000A1B0000}"/>
    <cellStyle name="Tusenskille 17 5 2" xfId="6923" xr:uid="{00000000-0005-0000-0000-00000B1B0000}"/>
    <cellStyle name="Tusenskille 17 5 3" xfId="6924" xr:uid="{00000000-0005-0000-0000-00000C1B0000}"/>
    <cellStyle name="Tusenskille 17 5_3. Chng in credit spreads" xfId="6925" xr:uid="{00000000-0005-0000-0000-00000D1B0000}"/>
    <cellStyle name="Tusenskille 17 6" xfId="6926" xr:uid="{00000000-0005-0000-0000-00000E1B0000}"/>
    <cellStyle name="Tusenskille 17 7" xfId="6927" xr:uid="{00000000-0005-0000-0000-00000F1B0000}"/>
    <cellStyle name="Tusenskille 17_3. Chng in credit spreads" xfId="6928" xr:uid="{00000000-0005-0000-0000-0000101B0000}"/>
    <cellStyle name="Tusenskille 18" xfId="6929" xr:uid="{00000000-0005-0000-0000-0000111B0000}"/>
    <cellStyle name="Tusenskille 18 2" xfId="6930" xr:uid="{00000000-0005-0000-0000-0000121B0000}"/>
    <cellStyle name="Tusenskille 18 2 2" xfId="6931" xr:uid="{00000000-0005-0000-0000-0000131B0000}"/>
    <cellStyle name="Tusenskille 18 2 2 2" xfId="6932" xr:uid="{00000000-0005-0000-0000-0000141B0000}"/>
    <cellStyle name="Tusenskille 18 2 2 2 2" xfId="6933" xr:uid="{00000000-0005-0000-0000-0000151B0000}"/>
    <cellStyle name="Tusenskille 18 2 2 2 3" xfId="6934" xr:uid="{00000000-0005-0000-0000-0000161B0000}"/>
    <cellStyle name="Tusenskille 18 2 2 2_3. Chng in credit spreads" xfId="6935" xr:uid="{00000000-0005-0000-0000-0000171B0000}"/>
    <cellStyle name="Tusenskille 18 2 2 3" xfId="6936" xr:uid="{00000000-0005-0000-0000-0000181B0000}"/>
    <cellStyle name="Tusenskille 18 2 2 4" xfId="6937" xr:uid="{00000000-0005-0000-0000-0000191B0000}"/>
    <cellStyle name="Tusenskille 18 2 2_3. Chng in credit spreads" xfId="6938" xr:uid="{00000000-0005-0000-0000-00001A1B0000}"/>
    <cellStyle name="Tusenskille 18 2 3" xfId="6939" xr:uid="{00000000-0005-0000-0000-00001B1B0000}"/>
    <cellStyle name="Tusenskille 18 2 3 2" xfId="6940" xr:uid="{00000000-0005-0000-0000-00001C1B0000}"/>
    <cellStyle name="Tusenskille 18 2 3 2 2" xfId="6941" xr:uid="{00000000-0005-0000-0000-00001D1B0000}"/>
    <cellStyle name="Tusenskille 18 2 3 2 3" xfId="6942" xr:uid="{00000000-0005-0000-0000-00001E1B0000}"/>
    <cellStyle name="Tusenskille 18 2 3 2_3. Chng in credit spreads" xfId="6943" xr:uid="{00000000-0005-0000-0000-00001F1B0000}"/>
    <cellStyle name="Tusenskille 18 2 3 3" xfId="6944" xr:uid="{00000000-0005-0000-0000-0000201B0000}"/>
    <cellStyle name="Tusenskille 18 2 3 4" xfId="6945" xr:uid="{00000000-0005-0000-0000-0000211B0000}"/>
    <cellStyle name="Tusenskille 18 2 3_3. Chng in credit spreads" xfId="6946" xr:uid="{00000000-0005-0000-0000-0000221B0000}"/>
    <cellStyle name="Tusenskille 18 2 4" xfId="6947" xr:uid="{00000000-0005-0000-0000-0000231B0000}"/>
    <cellStyle name="Tusenskille 18 2 4 2" xfId="6948" xr:uid="{00000000-0005-0000-0000-0000241B0000}"/>
    <cellStyle name="Tusenskille 18 2 4 3" xfId="6949" xr:uid="{00000000-0005-0000-0000-0000251B0000}"/>
    <cellStyle name="Tusenskille 18 2 4_3. Chng in credit spreads" xfId="6950" xr:uid="{00000000-0005-0000-0000-0000261B0000}"/>
    <cellStyle name="Tusenskille 18 2 5" xfId="6951" xr:uid="{00000000-0005-0000-0000-0000271B0000}"/>
    <cellStyle name="Tusenskille 18 2 6" xfId="6952" xr:uid="{00000000-0005-0000-0000-0000281B0000}"/>
    <cellStyle name="Tusenskille 18 2_3. Chng in credit spreads" xfId="6953" xr:uid="{00000000-0005-0000-0000-0000291B0000}"/>
    <cellStyle name="Tusenskille 18 3" xfId="6954" xr:uid="{00000000-0005-0000-0000-00002A1B0000}"/>
    <cellStyle name="Tusenskille 18 3 2" xfId="6955" xr:uid="{00000000-0005-0000-0000-00002B1B0000}"/>
    <cellStyle name="Tusenskille 18 3 2 2" xfId="6956" xr:uid="{00000000-0005-0000-0000-00002C1B0000}"/>
    <cellStyle name="Tusenskille 18 3 2 3" xfId="6957" xr:uid="{00000000-0005-0000-0000-00002D1B0000}"/>
    <cellStyle name="Tusenskille 18 3 2_3. Chng in credit spreads" xfId="6958" xr:uid="{00000000-0005-0000-0000-00002E1B0000}"/>
    <cellStyle name="Tusenskille 18 3 3" xfId="6959" xr:uid="{00000000-0005-0000-0000-00002F1B0000}"/>
    <cellStyle name="Tusenskille 18 3 4" xfId="6960" xr:uid="{00000000-0005-0000-0000-0000301B0000}"/>
    <cellStyle name="Tusenskille 18 3_3. Chng in credit spreads" xfId="6961" xr:uid="{00000000-0005-0000-0000-0000311B0000}"/>
    <cellStyle name="Tusenskille 18 4" xfId="6962" xr:uid="{00000000-0005-0000-0000-0000321B0000}"/>
    <cellStyle name="Tusenskille 18 4 2" xfId="6963" xr:uid="{00000000-0005-0000-0000-0000331B0000}"/>
    <cellStyle name="Tusenskille 18 4 2 2" xfId="6964" xr:uid="{00000000-0005-0000-0000-0000341B0000}"/>
    <cellStyle name="Tusenskille 18 4 2 3" xfId="6965" xr:uid="{00000000-0005-0000-0000-0000351B0000}"/>
    <cellStyle name="Tusenskille 18 4 2_3. Chng in credit spreads" xfId="6966" xr:uid="{00000000-0005-0000-0000-0000361B0000}"/>
    <cellStyle name="Tusenskille 18 4 3" xfId="6967" xr:uid="{00000000-0005-0000-0000-0000371B0000}"/>
    <cellStyle name="Tusenskille 18 4 4" xfId="6968" xr:uid="{00000000-0005-0000-0000-0000381B0000}"/>
    <cellStyle name="Tusenskille 18 4_3. Chng in credit spreads" xfId="6969" xr:uid="{00000000-0005-0000-0000-0000391B0000}"/>
    <cellStyle name="Tusenskille 18 5" xfId="6970" xr:uid="{00000000-0005-0000-0000-00003A1B0000}"/>
    <cellStyle name="Tusenskille 18 5 2" xfId="6971" xr:uid="{00000000-0005-0000-0000-00003B1B0000}"/>
    <cellStyle name="Tusenskille 18 5 3" xfId="6972" xr:uid="{00000000-0005-0000-0000-00003C1B0000}"/>
    <cellStyle name="Tusenskille 18 5_3. Chng in credit spreads" xfId="6973" xr:uid="{00000000-0005-0000-0000-00003D1B0000}"/>
    <cellStyle name="Tusenskille 18 6" xfId="6974" xr:uid="{00000000-0005-0000-0000-00003E1B0000}"/>
    <cellStyle name="Tusenskille 18 7" xfId="6975" xr:uid="{00000000-0005-0000-0000-00003F1B0000}"/>
    <cellStyle name="Tusenskille 18_3. Chng in credit spreads" xfId="6976" xr:uid="{00000000-0005-0000-0000-0000401B0000}"/>
    <cellStyle name="Tusenskille 19" xfId="6977" xr:uid="{00000000-0005-0000-0000-0000411B0000}"/>
    <cellStyle name="Tusenskille 2" xfId="6978" xr:uid="{00000000-0005-0000-0000-0000421B0000}"/>
    <cellStyle name="Tusenskille 2 2" xfId="6979" xr:uid="{00000000-0005-0000-0000-0000431B0000}"/>
    <cellStyle name="Tusenskille 2 2 2" xfId="6980" xr:uid="{00000000-0005-0000-0000-0000441B0000}"/>
    <cellStyle name="Tusenskille 2 2_3. Chng in credit spreads" xfId="6981" xr:uid="{00000000-0005-0000-0000-0000451B0000}"/>
    <cellStyle name="Tusenskille 2 3" xfId="6982" xr:uid="{00000000-0005-0000-0000-0000461B0000}"/>
    <cellStyle name="Tusenskille 2_3. Chng in credit spreads" xfId="6983" xr:uid="{00000000-0005-0000-0000-0000471B0000}"/>
    <cellStyle name="Tusenskille 20" xfId="6984" xr:uid="{00000000-0005-0000-0000-0000481B0000}"/>
    <cellStyle name="Tusenskille 21" xfId="6985" xr:uid="{00000000-0005-0000-0000-0000491B0000}"/>
    <cellStyle name="Tusenskille 22" xfId="6986" xr:uid="{00000000-0005-0000-0000-00004A1B0000}"/>
    <cellStyle name="Tusenskille 22 2" xfId="6987" xr:uid="{00000000-0005-0000-0000-00004B1B0000}"/>
    <cellStyle name="Tusenskille 22 3" xfId="6988" xr:uid="{00000000-0005-0000-0000-00004C1B0000}"/>
    <cellStyle name="Tusenskille 22_3. Chng in credit spreads" xfId="6989" xr:uid="{00000000-0005-0000-0000-00004D1B0000}"/>
    <cellStyle name="Tusenskille 23" xfId="6990" xr:uid="{00000000-0005-0000-0000-00004E1B0000}"/>
    <cellStyle name="Tusenskille 23 2" xfId="6991" xr:uid="{00000000-0005-0000-0000-00004F1B0000}"/>
    <cellStyle name="Tusenskille 23 3" xfId="6992" xr:uid="{00000000-0005-0000-0000-0000501B0000}"/>
    <cellStyle name="Tusenskille 23_3. Chng in credit spreads" xfId="6993" xr:uid="{00000000-0005-0000-0000-0000511B0000}"/>
    <cellStyle name="Tusenskille 24" xfId="6994" xr:uid="{00000000-0005-0000-0000-0000521B0000}"/>
    <cellStyle name="Tusenskille 24 2" xfId="6995" xr:uid="{00000000-0005-0000-0000-0000531B0000}"/>
    <cellStyle name="Tusenskille 24 3" xfId="6996" xr:uid="{00000000-0005-0000-0000-0000541B0000}"/>
    <cellStyle name="Tusenskille 24_3. Chng in credit spreads" xfId="6997" xr:uid="{00000000-0005-0000-0000-0000551B0000}"/>
    <cellStyle name="Tusenskille 25" xfId="6998" xr:uid="{00000000-0005-0000-0000-0000561B0000}"/>
    <cellStyle name="Tusenskille 25 2" xfId="6999" xr:uid="{00000000-0005-0000-0000-0000571B0000}"/>
    <cellStyle name="Tusenskille 25 3" xfId="7000" xr:uid="{00000000-0005-0000-0000-0000581B0000}"/>
    <cellStyle name="Tusenskille 25_3. Chng in credit spreads" xfId="7001" xr:uid="{00000000-0005-0000-0000-0000591B0000}"/>
    <cellStyle name="Tusenskille 26" xfId="7002" xr:uid="{00000000-0005-0000-0000-00005A1B0000}"/>
    <cellStyle name="Tusenskille 26 2" xfId="7003" xr:uid="{00000000-0005-0000-0000-00005B1B0000}"/>
    <cellStyle name="Tusenskille 26 3" xfId="7004" xr:uid="{00000000-0005-0000-0000-00005C1B0000}"/>
    <cellStyle name="Tusenskille 26_3. Chng in credit spreads" xfId="7005" xr:uid="{00000000-0005-0000-0000-00005D1B0000}"/>
    <cellStyle name="Tusenskille 27" xfId="7006" xr:uid="{00000000-0005-0000-0000-00005E1B0000}"/>
    <cellStyle name="Tusenskille 27 2" xfId="7007" xr:uid="{00000000-0005-0000-0000-00005F1B0000}"/>
    <cellStyle name="Tusenskille 27 3" xfId="7008" xr:uid="{00000000-0005-0000-0000-0000601B0000}"/>
    <cellStyle name="Tusenskille 27_3. Chng in credit spreads" xfId="7009" xr:uid="{00000000-0005-0000-0000-0000611B0000}"/>
    <cellStyle name="Tusenskille 28" xfId="7010" xr:uid="{00000000-0005-0000-0000-0000621B0000}"/>
    <cellStyle name="Tusenskille 28 2" xfId="7011" xr:uid="{00000000-0005-0000-0000-0000631B0000}"/>
    <cellStyle name="Tusenskille 28 3" xfId="7012" xr:uid="{00000000-0005-0000-0000-0000641B0000}"/>
    <cellStyle name="Tusenskille 28_3. Chng in credit spreads" xfId="7013" xr:uid="{00000000-0005-0000-0000-0000651B0000}"/>
    <cellStyle name="Tusenskille 29" xfId="7014" xr:uid="{00000000-0005-0000-0000-0000661B0000}"/>
    <cellStyle name="Tusenskille 29 2" xfId="7015" xr:uid="{00000000-0005-0000-0000-0000671B0000}"/>
    <cellStyle name="Tusenskille 29 3" xfId="7016" xr:uid="{00000000-0005-0000-0000-0000681B0000}"/>
    <cellStyle name="Tusenskille 29_3. Chng in credit spreads" xfId="7017" xr:uid="{00000000-0005-0000-0000-0000691B0000}"/>
    <cellStyle name="Tusenskille 3" xfId="7018" xr:uid="{00000000-0005-0000-0000-00006A1B0000}"/>
    <cellStyle name="Tusenskille 3 2" xfId="7019" xr:uid="{00000000-0005-0000-0000-00006B1B0000}"/>
    <cellStyle name="Tusenskille 3 2 2" xfId="7020" xr:uid="{00000000-0005-0000-0000-00006C1B0000}"/>
    <cellStyle name="Tusenskille 3 2_3. Chng in credit spreads" xfId="7021" xr:uid="{00000000-0005-0000-0000-00006D1B0000}"/>
    <cellStyle name="Tusenskille 3 3" xfId="7022" xr:uid="{00000000-0005-0000-0000-00006E1B0000}"/>
    <cellStyle name="Tusenskille 3_3. Chng in credit spreads" xfId="7023" xr:uid="{00000000-0005-0000-0000-00006F1B0000}"/>
    <cellStyle name="Tusenskille 30" xfId="7024" xr:uid="{00000000-0005-0000-0000-0000701B0000}"/>
    <cellStyle name="Tusenskille 30 2" xfId="7025" xr:uid="{00000000-0005-0000-0000-0000711B0000}"/>
    <cellStyle name="Tusenskille 30 3" xfId="7026" xr:uid="{00000000-0005-0000-0000-0000721B0000}"/>
    <cellStyle name="Tusenskille 30_3. Chng in credit spreads" xfId="7027" xr:uid="{00000000-0005-0000-0000-0000731B0000}"/>
    <cellStyle name="Tusenskille 31" xfId="7028" xr:uid="{00000000-0005-0000-0000-0000741B0000}"/>
    <cellStyle name="Tusenskille 31 2" xfId="7029" xr:uid="{00000000-0005-0000-0000-0000751B0000}"/>
    <cellStyle name="Tusenskille 31 3" xfId="7030" xr:uid="{00000000-0005-0000-0000-0000761B0000}"/>
    <cellStyle name="Tusenskille 31_3. Chng in credit spreads" xfId="7031" xr:uid="{00000000-0005-0000-0000-0000771B0000}"/>
    <cellStyle name="Tusenskille 32" xfId="7032" xr:uid="{00000000-0005-0000-0000-0000781B0000}"/>
    <cellStyle name="Tusenskille 32 2" xfId="7033" xr:uid="{00000000-0005-0000-0000-0000791B0000}"/>
    <cellStyle name="Tusenskille 32 3" xfId="7034" xr:uid="{00000000-0005-0000-0000-00007A1B0000}"/>
    <cellStyle name="Tusenskille 32_3. Chng in credit spreads" xfId="7035" xr:uid="{00000000-0005-0000-0000-00007B1B0000}"/>
    <cellStyle name="Tusenskille 33" xfId="7036" xr:uid="{00000000-0005-0000-0000-00007C1B0000}"/>
    <cellStyle name="Tusenskille 33 2" xfId="7037" xr:uid="{00000000-0005-0000-0000-00007D1B0000}"/>
    <cellStyle name="Tusenskille 33 3" xfId="7038" xr:uid="{00000000-0005-0000-0000-00007E1B0000}"/>
    <cellStyle name="Tusenskille 33_3. Chng in credit spreads" xfId="7039" xr:uid="{00000000-0005-0000-0000-00007F1B0000}"/>
    <cellStyle name="Tusenskille 34" xfId="7040" xr:uid="{00000000-0005-0000-0000-0000801B0000}"/>
    <cellStyle name="Tusenskille 34 2" xfId="7041" xr:uid="{00000000-0005-0000-0000-0000811B0000}"/>
    <cellStyle name="Tusenskille 34 3" xfId="7042" xr:uid="{00000000-0005-0000-0000-0000821B0000}"/>
    <cellStyle name="Tusenskille 34_3. Chng in credit spreads" xfId="7043" xr:uid="{00000000-0005-0000-0000-0000831B0000}"/>
    <cellStyle name="Tusenskille 35" xfId="7044" xr:uid="{00000000-0005-0000-0000-0000841B0000}"/>
    <cellStyle name="Tusenskille 35 2" xfId="7045" xr:uid="{00000000-0005-0000-0000-0000851B0000}"/>
    <cellStyle name="Tusenskille 35 3" xfId="7046" xr:uid="{00000000-0005-0000-0000-0000861B0000}"/>
    <cellStyle name="Tusenskille 35_3. Chng in credit spreads" xfId="7047" xr:uid="{00000000-0005-0000-0000-0000871B0000}"/>
    <cellStyle name="Tusenskille 36" xfId="7048" xr:uid="{00000000-0005-0000-0000-0000881B0000}"/>
    <cellStyle name="Tusenskille 36 2" xfId="7049" xr:uid="{00000000-0005-0000-0000-0000891B0000}"/>
    <cellStyle name="Tusenskille 36 3" xfId="7050" xr:uid="{00000000-0005-0000-0000-00008A1B0000}"/>
    <cellStyle name="Tusenskille 36_3. Chng in credit spreads" xfId="7051" xr:uid="{00000000-0005-0000-0000-00008B1B0000}"/>
    <cellStyle name="Tusenskille 37" xfId="7052" xr:uid="{00000000-0005-0000-0000-00008C1B0000}"/>
    <cellStyle name="Tusenskille 37 2" xfId="7053" xr:uid="{00000000-0005-0000-0000-00008D1B0000}"/>
    <cellStyle name="Tusenskille 37 3" xfId="7054" xr:uid="{00000000-0005-0000-0000-00008E1B0000}"/>
    <cellStyle name="Tusenskille 37_3. Chng in credit spreads" xfId="7055" xr:uid="{00000000-0005-0000-0000-00008F1B0000}"/>
    <cellStyle name="Tusenskille 38" xfId="7056" xr:uid="{00000000-0005-0000-0000-0000901B0000}"/>
    <cellStyle name="Tusenskille 38 2" xfId="7057" xr:uid="{00000000-0005-0000-0000-0000911B0000}"/>
    <cellStyle name="Tusenskille 38 3" xfId="7058" xr:uid="{00000000-0005-0000-0000-0000921B0000}"/>
    <cellStyle name="Tusenskille 38_3. Chng in credit spreads" xfId="7059" xr:uid="{00000000-0005-0000-0000-0000931B0000}"/>
    <cellStyle name="Tusenskille 39" xfId="7060" xr:uid="{00000000-0005-0000-0000-0000941B0000}"/>
    <cellStyle name="Tusenskille 39 2" xfId="7061" xr:uid="{00000000-0005-0000-0000-0000951B0000}"/>
    <cellStyle name="Tusenskille 39 3" xfId="7062" xr:uid="{00000000-0005-0000-0000-0000961B0000}"/>
    <cellStyle name="Tusenskille 39_3. Chng in credit spreads" xfId="7063" xr:uid="{00000000-0005-0000-0000-0000971B0000}"/>
    <cellStyle name="Tusenskille 4" xfId="7064" xr:uid="{00000000-0005-0000-0000-0000981B0000}"/>
    <cellStyle name="Tusenskille 4 2" xfId="7065" xr:uid="{00000000-0005-0000-0000-0000991B0000}"/>
    <cellStyle name="Tusenskille 4 2 2" xfId="7066" xr:uid="{00000000-0005-0000-0000-00009A1B0000}"/>
    <cellStyle name="Tusenskille 4 2_3. Chng in credit spreads" xfId="7067" xr:uid="{00000000-0005-0000-0000-00009B1B0000}"/>
    <cellStyle name="Tusenskille 4 3" xfId="7068" xr:uid="{00000000-0005-0000-0000-00009C1B0000}"/>
    <cellStyle name="Tusenskille 4 4" xfId="7069" xr:uid="{00000000-0005-0000-0000-00009D1B0000}"/>
    <cellStyle name="Tusenskille 4 4 2" xfId="7070" xr:uid="{00000000-0005-0000-0000-00009E1B0000}"/>
    <cellStyle name="Tusenskille 4 4 2 2" xfId="7071" xr:uid="{00000000-0005-0000-0000-00009F1B0000}"/>
    <cellStyle name="Tusenskille 4 4 2_3. Chng in credit spreads" xfId="7072" xr:uid="{00000000-0005-0000-0000-0000A01B0000}"/>
    <cellStyle name="Tusenskille 4 4 3" xfId="7073" xr:uid="{00000000-0005-0000-0000-0000A11B0000}"/>
    <cellStyle name="Tusenskille 4 4_3. Chng in credit spreads" xfId="7074" xr:uid="{00000000-0005-0000-0000-0000A21B0000}"/>
    <cellStyle name="Tusenskille 4_3. Chng in credit spreads" xfId="7075" xr:uid="{00000000-0005-0000-0000-0000A31B0000}"/>
    <cellStyle name="Tusenskille 40" xfId="7076" xr:uid="{00000000-0005-0000-0000-0000A41B0000}"/>
    <cellStyle name="Tusenskille 40 2" xfId="7077" xr:uid="{00000000-0005-0000-0000-0000A51B0000}"/>
    <cellStyle name="Tusenskille 40 3" xfId="7078" xr:uid="{00000000-0005-0000-0000-0000A61B0000}"/>
    <cellStyle name="Tusenskille 40_3. Chng in credit spreads" xfId="7079" xr:uid="{00000000-0005-0000-0000-0000A71B0000}"/>
    <cellStyle name="Tusenskille 41" xfId="7080" xr:uid="{00000000-0005-0000-0000-0000A81B0000}"/>
    <cellStyle name="Tusenskille 41 2" xfId="7081" xr:uid="{00000000-0005-0000-0000-0000A91B0000}"/>
    <cellStyle name="Tusenskille 41 3" xfId="7082" xr:uid="{00000000-0005-0000-0000-0000AA1B0000}"/>
    <cellStyle name="Tusenskille 41_3. Chng in credit spreads" xfId="7083" xr:uid="{00000000-0005-0000-0000-0000AB1B0000}"/>
    <cellStyle name="Tusenskille 42" xfId="7084" xr:uid="{00000000-0005-0000-0000-0000AC1B0000}"/>
    <cellStyle name="Tusenskille 42 2" xfId="7085" xr:uid="{00000000-0005-0000-0000-0000AD1B0000}"/>
    <cellStyle name="Tusenskille 42 3" xfId="7086" xr:uid="{00000000-0005-0000-0000-0000AE1B0000}"/>
    <cellStyle name="Tusenskille 42_3. Chng in credit spreads" xfId="7087" xr:uid="{00000000-0005-0000-0000-0000AF1B0000}"/>
    <cellStyle name="Tusenskille 43" xfId="7088" xr:uid="{00000000-0005-0000-0000-0000B01B0000}"/>
    <cellStyle name="Tusenskille 43 2" xfId="7089" xr:uid="{00000000-0005-0000-0000-0000B11B0000}"/>
    <cellStyle name="Tusenskille 43 3" xfId="7090" xr:uid="{00000000-0005-0000-0000-0000B21B0000}"/>
    <cellStyle name="Tusenskille 43_3. Chng in credit spreads" xfId="7091" xr:uid="{00000000-0005-0000-0000-0000B31B0000}"/>
    <cellStyle name="Tusenskille 44" xfId="7092" xr:uid="{00000000-0005-0000-0000-0000B41B0000}"/>
    <cellStyle name="Tusenskille 44 2" xfId="7093" xr:uid="{00000000-0005-0000-0000-0000B51B0000}"/>
    <cellStyle name="Tusenskille 44 3" xfId="7094" xr:uid="{00000000-0005-0000-0000-0000B61B0000}"/>
    <cellStyle name="Tusenskille 44_3. Chng in credit spreads" xfId="7095" xr:uid="{00000000-0005-0000-0000-0000B71B0000}"/>
    <cellStyle name="Tusenskille 45" xfId="7096" xr:uid="{00000000-0005-0000-0000-0000B81B0000}"/>
    <cellStyle name="Tusenskille 45 2" xfId="7097" xr:uid="{00000000-0005-0000-0000-0000B91B0000}"/>
    <cellStyle name="Tusenskille 45 3" xfId="7098" xr:uid="{00000000-0005-0000-0000-0000BA1B0000}"/>
    <cellStyle name="Tusenskille 45_3. Chng in credit spreads" xfId="7099" xr:uid="{00000000-0005-0000-0000-0000BB1B0000}"/>
    <cellStyle name="Tusenskille 46" xfId="7100" xr:uid="{00000000-0005-0000-0000-0000BC1B0000}"/>
    <cellStyle name="Tusenskille 46 2" xfId="7101" xr:uid="{00000000-0005-0000-0000-0000BD1B0000}"/>
    <cellStyle name="Tusenskille 46 3" xfId="7102" xr:uid="{00000000-0005-0000-0000-0000BE1B0000}"/>
    <cellStyle name="Tusenskille 46_3. Chng in credit spreads" xfId="7103" xr:uid="{00000000-0005-0000-0000-0000BF1B0000}"/>
    <cellStyle name="Tusenskille 47" xfId="7104" xr:uid="{00000000-0005-0000-0000-0000C01B0000}"/>
    <cellStyle name="Tusenskille 47 2" xfId="7105" xr:uid="{00000000-0005-0000-0000-0000C11B0000}"/>
    <cellStyle name="Tusenskille 47 3" xfId="7106" xr:uid="{00000000-0005-0000-0000-0000C21B0000}"/>
    <cellStyle name="Tusenskille 47_3. Chng in credit spreads" xfId="7107" xr:uid="{00000000-0005-0000-0000-0000C31B0000}"/>
    <cellStyle name="Tusenskille 48" xfId="7108" xr:uid="{00000000-0005-0000-0000-0000C41B0000}"/>
    <cellStyle name="Tusenskille 48 2" xfId="7109" xr:uid="{00000000-0005-0000-0000-0000C51B0000}"/>
    <cellStyle name="Tusenskille 48 3" xfId="7110" xr:uid="{00000000-0005-0000-0000-0000C61B0000}"/>
    <cellStyle name="Tusenskille 48_3. Chng in credit spreads" xfId="7111" xr:uid="{00000000-0005-0000-0000-0000C71B0000}"/>
    <cellStyle name="Tusenskille 49" xfId="7112" xr:uid="{00000000-0005-0000-0000-0000C81B0000}"/>
    <cellStyle name="Tusenskille 49 2" xfId="7113" xr:uid="{00000000-0005-0000-0000-0000C91B0000}"/>
    <cellStyle name="Tusenskille 49 3" xfId="7114" xr:uid="{00000000-0005-0000-0000-0000CA1B0000}"/>
    <cellStyle name="Tusenskille 49_3. Chng in credit spreads" xfId="7115" xr:uid="{00000000-0005-0000-0000-0000CB1B0000}"/>
    <cellStyle name="Tusenskille 5" xfId="7116" xr:uid="{00000000-0005-0000-0000-0000CC1B0000}"/>
    <cellStyle name="Tusenskille 5 2" xfId="7117" xr:uid="{00000000-0005-0000-0000-0000CD1B0000}"/>
    <cellStyle name="Tusenskille 5 2 2" xfId="7118" xr:uid="{00000000-0005-0000-0000-0000CE1B0000}"/>
    <cellStyle name="Tusenskille 5 2_3. Chng in credit spreads" xfId="7119" xr:uid="{00000000-0005-0000-0000-0000CF1B0000}"/>
    <cellStyle name="Tusenskille 5 3" xfId="7120" xr:uid="{00000000-0005-0000-0000-0000D01B0000}"/>
    <cellStyle name="Tusenskille 5_3. Chng in credit spreads" xfId="7121" xr:uid="{00000000-0005-0000-0000-0000D11B0000}"/>
    <cellStyle name="Tusenskille 50" xfId="7122" xr:uid="{00000000-0005-0000-0000-0000D21B0000}"/>
    <cellStyle name="Tusenskille 50 2" xfId="7123" xr:uid="{00000000-0005-0000-0000-0000D31B0000}"/>
    <cellStyle name="Tusenskille 50 3" xfId="7124" xr:uid="{00000000-0005-0000-0000-0000D41B0000}"/>
    <cellStyle name="Tusenskille 50_3. Chng in credit spreads" xfId="7125" xr:uid="{00000000-0005-0000-0000-0000D51B0000}"/>
    <cellStyle name="Tusenskille 51" xfId="7126" xr:uid="{00000000-0005-0000-0000-0000D61B0000}"/>
    <cellStyle name="Tusenskille 51 2" xfId="7127" xr:uid="{00000000-0005-0000-0000-0000D71B0000}"/>
    <cellStyle name="Tusenskille 51 3" xfId="7128" xr:uid="{00000000-0005-0000-0000-0000D81B0000}"/>
    <cellStyle name="Tusenskille 51_3. Chng in credit spreads" xfId="7129" xr:uid="{00000000-0005-0000-0000-0000D91B0000}"/>
    <cellStyle name="Tusenskille 52" xfId="7130" xr:uid="{00000000-0005-0000-0000-0000DA1B0000}"/>
    <cellStyle name="Tusenskille 52 2" xfId="7131" xr:uid="{00000000-0005-0000-0000-0000DB1B0000}"/>
    <cellStyle name="Tusenskille 52 3" xfId="7132" xr:uid="{00000000-0005-0000-0000-0000DC1B0000}"/>
    <cellStyle name="Tusenskille 52_3. Chng in credit spreads" xfId="7133" xr:uid="{00000000-0005-0000-0000-0000DD1B0000}"/>
    <cellStyle name="Tusenskille 53" xfId="7134" xr:uid="{00000000-0005-0000-0000-0000DE1B0000}"/>
    <cellStyle name="Tusenskille 53 2" xfId="7135" xr:uid="{00000000-0005-0000-0000-0000DF1B0000}"/>
    <cellStyle name="Tusenskille 53 3" xfId="7136" xr:uid="{00000000-0005-0000-0000-0000E01B0000}"/>
    <cellStyle name="Tusenskille 53_3. Chng in credit spreads" xfId="7137" xr:uid="{00000000-0005-0000-0000-0000E11B0000}"/>
    <cellStyle name="Tusenskille 54" xfId="7138" xr:uid="{00000000-0005-0000-0000-0000E21B0000}"/>
    <cellStyle name="Tusenskille 54 2" xfId="7139" xr:uid="{00000000-0005-0000-0000-0000E31B0000}"/>
    <cellStyle name="Tusenskille 54 3" xfId="7140" xr:uid="{00000000-0005-0000-0000-0000E41B0000}"/>
    <cellStyle name="Tusenskille 54_3. Chng in credit spreads" xfId="7141" xr:uid="{00000000-0005-0000-0000-0000E51B0000}"/>
    <cellStyle name="Tusenskille 55" xfId="7142" xr:uid="{00000000-0005-0000-0000-0000E61B0000}"/>
    <cellStyle name="Tusenskille 55 2" xfId="7143" xr:uid="{00000000-0005-0000-0000-0000E71B0000}"/>
    <cellStyle name="Tusenskille 55 3" xfId="7144" xr:uid="{00000000-0005-0000-0000-0000E81B0000}"/>
    <cellStyle name="Tusenskille 55_3. Chng in credit spreads" xfId="7145" xr:uid="{00000000-0005-0000-0000-0000E91B0000}"/>
    <cellStyle name="Tusenskille 56" xfId="7146" xr:uid="{00000000-0005-0000-0000-0000EA1B0000}"/>
    <cellStyle name="Tusenskille 56 2" xfId="7147" xr:uid="{00000000-0005-0000-0000-0000EB1B0000}"/>
    <cellStyle name="Tusenskille 56 3" xfId="7148" xr:uid="{00000000-0005-0000-0000-0000EC1B0000}"/>
    <cellStyle name="Tusenskille 56_3. Chng in credit spreads" xfId="7149" xr:uid="{00000000-0005-0000-0000-0000ED1B0000}"/>
    <cellStyle name="Tusenskille 57" xfId="7150" xr:uid="{00000000-0005-0000-0000-0000EE1B0000}"/>
    <cellStyle name="Tusenskille 57 2" xfId="7151" xr:uid="{00000000-0005-0000-0000-0000EF1B0000}"/>
    <cellStyle name="Tusenskille 57 3" xfId="7152" xr:uid="{00000000-0005-0000-0000-0000F01B0000}"/>
    <cellStyle name="Tusenskille 57_3. Chng in credit spreads" xfId="7153" xr:uid="{00000000-0005-0000-0000-0000F11B0000}"/>
    <cellStyle name="Tusenskille 58" xfId="7154" xr:uid="{00000000-0005-0000-0000-0000F21B0000}"/>
    <cellStyle name="Tusenskille 58 2" xfId="7155" xr:uid="{00000000-0005-0000-0000-0000F31B0000}"/>
    <cellStyle name="Tusenskille 58 3" xfId="7156" xr:uid="{00000000-0005-0000-0000-0000F41B0000}"/>
    <cellStyle name="Tusenskille 58_3. Chng in credit spreads" xfId="7157" xr:uid="{00000000-0005-0000-0000-0000F51B0000}"/>
    <cellStyle name="Tusenskille 59" xfId="7158" xr:uid="{00000000-0005-0000-0000-0000F61B0000}"/>
    <cellStyle name="Tusenskille 6" xfId="7159" xr:uid="{00000000-0005-0000-0000-0000F71B0000}"/>
    <cellStyle name="Tusenskille 6 2" xfId="7160" xr:uid="{00000000-0005-0000-0000-0000F81B0000}"/>
    <cellStyle name="Tusenskille 6_3. Chng in credit spreads" xfId="7161" xr:uid="{00000000-0005-0000-0000-0000F91B0000}"/>
    <cellStyle name="Tusenskille 60" xfId="7162" xr:uid="{00000000-0005-0000-0000-0000FA1B0000}"/>
    <cellStyle name="Tusenskille 60 2" xfId="7163" xr:uid="{00000000-0005-0000-0000-0000FB1B0000}"/>
    <cellStyle name="Tusenskille 60 3" xfId="7164" xr:uid="{00000000-0005-0000-0000-0000FC1B0000}"/>
    <cellStyle name="Tusenskille 60_3. Chng in credit spreads" xfId="7165" xr:uid="{00000000-0005-0000-0000-0000FD1B0000}"/>
    <cellStyle name="Tusenskille 61" xfId="7166" xr:uid="{00000000-0005-0000-0000-0000FE1B0000}"/>
    <cellStyle name="Tusenskille 62" xfId="7167" xr:uid="{00000000-0005-0000-0000-0000FF1B0000}"/>
    <cellStyle name="Tusenskille 62 2" xfId="7168" xr:uid="{00000000-0005-0000-0000-0000001C0000}"/>
    <cellStyle name="Tusenskille 62_3. Chng in credit spreads" xfId="7169" xr:uid="{00000000-0005-0000-0000-0000011C0000}"/>
    <cellStyle name="Tusenskille 63" xfId="7170" xr:uid="{00000000-0005-0000-0000-0000021C0000}"/>
    <cellStyle name="Tusenskille 63 2" xfId="7171" xr:uid="{00000000-0005-0000-0000-0000031C0000}"/>
    <cellStyle name="Tusenskille 63 2 2" xfId="7172" xr:uid="{00000000-0005-0000-0000-0000041C0000}"/>
    <cellStyle name="Tusenskille 63 2 3" xfId="7173" xr:uid="{00000000-0005-0000-0000-0000051C0000}"/>
    <cellStyle name="Tusenskille 63 2_3. Chng in credit spreads" xfId="7174" xr:uid="{00000000-0005-0000-0000-0000061C0000}"/>
    <cellStyle name="Tusenskille 63 3" xfId="7175" xr:uid="{00000000-0005-0000-0000-0000071C0000}"/>
    <cellStyle name="Tusenskille 63 4" xfId="7176" xr:uid="{00000000-0005-0000-0000-0000081C0000}"/>
    <cellStyle name="Tusenskille 63_3. Chng in credit spreads" xfId="7177" xr:uid="{00000000-0005-0000-0000-0000091C0000}"/>
    <cellStyle name="Tusenskille 64" xfId="7178" xr:uid="{00000000-0005-0000-0000-00000A1C0000}"/>
    <cellStyle name="Tusenskille 65" xfId="7179" xr:uid="{00000000-0005-0000-0000-00000B1C0000}"/>
    <cellStyle name="Tusenskille 66" xfId="7180" xr:uid="{00000000-0005-0000-0000-00000C1C0000}"/>
    <cellStyle name="Tusenskille 67" xfId="7181" xr:uid="{00000000-0005-0000-0000-00000D1C0000}"/>
    <cellStyle name="Tusenskille 68" xfId="7182" xr:uid="{00000000-0005-0000-0000-00000E1C0000}"/>
    <cellStyle name="Tusenskille 69" xfId="7183" xr:uid="{00000000-0005-0000-0000-00000F1C0000}"/>
    <cellStyle name="Tusenskille 7" xfId="7184" xr:uid="{00000000-0005-0000-0000-0000101C0000}"/>
    <cellStyle name="Tusenskille 7 2" xfId="7185" xr:uid="{00000000-0005-0000-0000-0000111C0000}"/>
    <cellStyle name="Tusenskille 7 2 2" xfId="7186" xr:uid="{00000000-0005-0000-0000-0000121C0000}"/>
    <cellStyle name="Tusenskille 7 2_3. Chng in credit spreads" xfId="7187" xr:uid="{00000000-0005-0000-0000-0000131C0000}"/>
    <cellStyle name="Tusenskille 7 3" xfId="7188" xr:uid="{00000000-0005-0000-0000-0000141C0000}"/>
    <cellStyle name="Tusenskille 7_3. Chng in credit spreads" xfId="7189" xr:uid="{00000000-0005-0000-0000-0000151C0000}"/>
    <cellStyle name="Tusenskille 70" xfId="7190" xr:uid="{00000000-0005-0000-0000-0000161C0000}"/>
    <cellStyle name="Tusenskille 71" xfId="7191" xr:uid="{00000000-0005-0000-0000-0000171C0000}"/>
    <cellStyle name="Tusenskille 72" xfId="7192" xr:uid="{00000000-0005-0000-0000-0000181C0000}"/>
    <cellStyle name="Tusenskille 73" xfId="7193" xr:uid="{00000000-0005-0000-0000-0000191C0000}"/>
    <cellStyle name="Tusenskille 8" xfId="7194" xr:uid="{00000000-0005-0000-0000-00001A1C0000}"/>
    <cellStyle name="Tusenskille 8 2" xfId="7195" xr:uid="{00000000-0005-0000-0000-00001B1C0000}"/>
    <cellStyle name="Tusenskille 8 2 2" xfId="7196" xr:uid="{00000000-0005-0000-0000-00001C1C0000}"/>
    <cellStyle name="Tusenskille 8 2_3. Chng in credit spreads" xfId="7197" xr:uid="{00000000-0005-0000-0000-00001D1C0000}"/>
    <cellStyle name="Tusenskille 8 3" xfId="7198" xr:uid="{00000000-0005-0000-0000-00001E1C0000}"/>
    <cellStyle name="Tusenskille 8_3. Chng in credit spreads" xfId="7199" xr:uid="{00000000-0005-0000-0000-00001F1C0000}"/>
    <cellStyle name="Tusenskille 9" xfId="7200" xr:uid="{00000000-0005-0000-0000-0000201C0000}"/>
    <cellStyle name="Tusenskille 9 2" xfId="7201" xr:uid="{00000000-0005-0000-0000-0000211C0000}"/>
    <cellStyle name="Tusenskille 9 3" xfId="7202" xr:uid="{00000000-0005-0000-0000-0000221C0000}"/>
    <cellStyle name="Tusenskille 9_3. Chng in credit spreads" xfId="7203" xr:uid="{00000000-0005-0000-0000-0000231C0000}"/>
    <cellStyle name="Tytuł" xfId="7204" xr:uid="{00000000-0005-0000-0000-0000241C0000}"/>
    <cellStyle name="Underline_Single" xfId="7205" xr:uid="{00000000-0005-0000-0000-0000251C0000}"/>
    <cellStyle name="Utdata" xfId="7206" xr:uid="{00000000-0005-0000-0000-0000261C0000}"/>
    <cellStyle name="Utdata 2" xfId="7207" xr:uid="{00000000-0005-0000-0000-0000271C0000}"/>
    <cellStyle name="Utdata 3" xfId="7208" xr:uid="{00000000-0005-0000-0000-0000281C0000}"/>
    <cellStyle name="Utdata 3 2" xfId="7209" xr:uid="{00000000-0005-0000-0000-0000291C0000}"/>
    <cellStyle name="Utdata 3_3. Chng in credit spreads" xfId="7210" xr:uid="{00000000-0005-0000-0000-00002A1C0000}"/>
    <cellStyle name="Utdata_7. Other MTM adjustments" xfId="7211" xr:uid="{00000000-0005-0000-0000-00002B1C0000}"/>
    <cellStyle name="Uthevingsfarge1" xfId="7212" xr:uid="{00000000-0005-0000-0000-00002C1C0000}"/>
    <cellStyle name="Uthevingsfarge1 2" xfId="7213" xr:uid="{00000000-0005-0000-0000-00002D1C0000}"/>
    <cellStyle name="Uthevingsfarge1 3" xfId="7214" xr:uid="{00000000-0005-0000-0000-00002E1C0000}"/>
    <cellStyle name="Uthevingsfarge1_7. Other MTM adjustments" xfId="7215" xr:uid="{00000000-0005-0000-0000-00002F1C0000}"/>
    <cellStyle name="Uthevingsfarge2" xfId="7216" xr:uid="{00000000-0005-0000-0000-0000301C0000}"/>
    <cellStyle name="Uthevingsfarge2 2" xfId="7217" xr:uid="{00000000-0005-0000-0000-0000311C0000}"/>
    <cellStyle name="Uthevingsfarge2 3" xfId="7218" xr:uid="{00000000-0005-0000-0000-0000321C0000}"/>
    <cellStyle name="Uthevingsfarge2_7. Other MTM adjustments" xfId="7219" xr:uid="{00000000-0005-0000-0000-0000331C0000}"/>
    <cellStyle name="Uthevingsfarge3" xfId="7220" xr:uid="{00000000-0005-0000-0000-0000341C0000}"/>
    <cellStyle name="Uthevingsfarge3 2" xfId="7221" xr:uid="{00000000-0005-0000-0000-0000351C0000}"/>
    <cellStyle name="Uthevingsfarge3 3" xfId="7222" xr:uid="{00000000-0005-0000-0000-0000361C0000}"/>
    <cellStyle name="Uthevingsfarge3_7. Other MTM adjustments" xfId="7223" xr:uid="{00000000-0005-0000-0000-0000371C0000}"/>
    <cellStyle name="Uthevingsfarge4" xfId="7224" xr:uid="{00000000-0005-0000-0000-0000381C0000}"/>
    <cellStyle name="Uthevingsfarge4 2" xfId="7225" xr:uid="{00000000-0005-0000-0000-0000391C0000}"/>
    <cellStyle name="Uthevingsfarge4 3" xfId="7226" xr:uid="{00000000-0005-0000-0000-00003A1C0000}"/>
    <cellStyle name="Uthevingsfarge4_7. Other MTM adjustments" xfId="7227" xr:uid="{00000000-0005-0000-0000-00003B1C0000}"/>
    <cellStyle name="Uthevingsfarge5" xfId="7228" xr:uid="{00000000-0005-0000-0000-00003C1C0000}"/>
    <cellStyle name="Uthevingsfarge5 2" xfId="7229" xr:uid="{00000000-0005-0000-0000-00003D1C0000}"/>
    <cellStyle name="Uthevingsfarge5 3" xfId="7230" xr:uid="{00000000-0005-0000-0000-00003E1C0000}"/>
    <cellStyle name="Uthevingsfarge5_7. Other MTM adjustments" xfId="7231" xr:uid="{00000000-0005-0000-0000-00003F1C0000}"/>
    <cellStyle name="Uthevingsfarge6" xfId="7232" xr:uid="{00000000-0005-0000-0000-0000401C0000}"/>
    <cellStyle name="Uthevingsfarge6 2" xfId="7233" xr:uid="{00000000-0005-0000-0000-0000411C0000}"/>
    <cellStyle name="Uthevingsfarge6 3" xfId="7234" xr:uid="{00000000-0005-0000-0000-0000421C0000}"/>
    <cellStyle name="Uthevingsfarge6_7. Other MTM adjustments" xfId="7235" xr:uid="{00000000-0005-0000-0000-0000431C0000}"/>
    <cellStyle name="Uwaga" xfId="7236" xr:uid="{00000000-0005-0000-0000-0000441C0000}"/>
    <cellStyle name="Valuta (0)_Costi" xfId="7237" xr:uid="{00000000-0005-0000-0000-0000451C0000}"/>
    <cellStyle name="Valuta 2" xfId="7238" xr:uid="{00000000-0005-0000-0000-0000461C0000}"/>
    <cellStyle name="Valuta 3" xfId="7239" xr:uid="{00000000-0005-0000-0000-0000471C0000}"/>
    <cellStyle name="Valuta 4" xfId="7240" xr:uid="{00000000-0005-0000-0000-0000481C0000}"/>
    <cellStyle name="Varseltekst" xfId="7241" xr:uid="{00000000-0005-0000-0000-0000491C0000}"/>
    <cellStyle name="Varseltekst 2" xfId="7242" xr:uid="{00000000-0005-0000-0000-00004A1C0000}"/>
    <cellStyle name="Varseltekst 3" xfId="7243" xr:uid="{00000000-0005-0000-0000-00004B1C0000}"/>
    <cellStyle name="Varseltekst_7. Other MTM adjustments" xfId="7244" xr:uid="{00000000-0005-0000-0000-00004C1C0000}"/>
    <cellStyle name="w" xfId="7245" xr:uid="{00000000-0005-0000-0000-00004D1C0000}"/>
    <cellStyle name="w_3. Chng in credit spreads" xfId="7246" xr:uid="{00000000-0005-0000-0000-00004E1C0000}"/>
    <cellStyle name="w_3. Chng in credit spreads_CVA" xfId="7247" xr:uid="{00000000-0005-0000-0000-00004F1C0000}"/>
    <cellStyle name="w_3. Chng in credit spreads_EPM OTHERGROUP" xfId="7248" xr:uid="{00000000-0005-0000-0000-0000501C0000}"/>
    <cellStyle name="w_3. Chng in credit spreads_FVA" xfId="7249" xr:uid="{00000000-0005-0000-0000-0000511C0000}"/>
    <cellStyle name="w_3. Chng in credit spreads_Månedsanalyse" xfId="7250" xr:uid="{00000000-0005-0000-0000-0000521C0000}"/>
    <cellStyle name="w_7. Other MTM adjustments" xfId="7251" xr:uid="{00000000-0005-0000-0000-0000531C0000}"/>
    <cellStyle name="w_7. Other MTM adjustments_CVA" xfId="7252" xr:uid="{00000000-0005-0000-0000-0000541C0000}"/>
    <cellStyle name="w_7. Other MTM adjustments_EPM OTHERGROUP" xfId="7253" xr:uid="{00000000-0005-0000-0000-0000551C0000}"/>
    <cellStyle name="w_7. Other MTM adjustments_FVA" xfId="7254" xr:uid="{00000000-0005-0000-0000-0000561C0000}"/>
    <cellStyle name="w_7. Other MTM adjustments_Månedsanalyse" xfId="7255" xr:uid="{00000000-0005-0000-0000-0000571C0000}"/>
    <cellStyle name="w_CVA" xfId="7256" xr:uid="{00000000-0005-0000-0000-0000581C0000}"/>
    <cellStyle name="w_EPM OTHERGROUP" xfId="7257" xr:uid="{00000000-0005-0000-0000-0000591C0000}"/>
    <cellStyle name="w_FVA" xfId="7258" xr:uid="{00000000-0005-0000-0000-00005A1C0000}"/>
    <cellStyle name="w_Manuell input" xfId="7259" xr:uid="{00000000-0005-0000-0000-00005B1C0000}"/>
    <cellStyle name="w_Manuell input_CVA" xfId="7260" xr:uid="{00000000-0005-0000-0000-00005C1C0000}"/>
    <cellStyle name="w_Manuell input_EPM OTHERGROUP" xfId="7261" xr:uid="{00000000-0005-0000-0000-00005D1C0000}"/>
    <cellStyle name="w_Manuell input_FVA" xfId="7262" xr:uid="{00000000-0005-0000-0000-00005E1C0000}"/>
    <cellStyle name="w_Manuell input_Månedsanalyse" xfId="7263" xr:uid="{00000000-0005-0000-0000-00005F1C0000}"/>
    <cellStyle name="w_Månedsanalyse" xfId="7264" xr:uid="{00000000-0005-0000-0000-0000601C0000}"/>
    <cellStyle name="w_SAP data_link" xfId="7265" xr:uid="{00000000-0005-0000-0000-0000611C0000}"/>
    <cellStyle name="w_SAP data_link_CVA" xfId="7266" xr:uid="{00000000-0005-0000-0000-0000621C0000}"/>
    <cellStyle name="w_SAP data_link_EPM OTHERGROUP" xfId="7267" xr:uid="{00000000-0005-0000-0000-0000631C0000}"/>
    <cellStyle name="w_SAP data_link_FVA" xfId="7268" xr:uid="{00000000-0005-0000-0000-0000641C0000}"/>
    <cellStyle name="w_SAP data_link_Månedsanalyse" xfId="7269" xr:uid="{00000000-0005-0000-0000-0000651C0000}"/>
    <cellStyle name="Warburg" xfId="7270" xr:uid="{00000000-0005-0000-0000-0000661C0000}"/>
    <cellStyle name="Warning Text 2" xfId="7271" xr:uid="{00000000-0005-0000-0000-0000671C0000}"/>
    <cellStyle name="Währung [0]_050526 Ratios Denmark without banks" xfId="7272" xr:uid="{00000000-0005-0000-0000-0000681C0000}"/>
    <cellStyle name="Währung_050526 Ratios Denmark without banks" xfId="7273" xr:uid="{00000000-0005-0000-0000-0000691C0000}"/>
    <cellStyle name="Year" xfId="7274" xr:uid="{00000000-0005-0000-0000-00006A1C0000}"/>
    <cellStyle name="Year 2" xfId="7275" xr:uid="{00000000-0005-0000-0000-00006B1C0000}"/>
    <cellStyle name="Year 2 2" xfId="7276" xr:uid="{00000000-0005-0000-0000-00006C1C0000}"/>
    <cellStyle name="Year 2 2 2" xfId="7277" xr:uid="{00000000-0005-0000-0000-00006D1C0000}"/>
    <cellStyle name="Year 2 2_3. Chng in credit spreads" xfId="7278" xr:uid="{00000000-0005-0000-0000-00006E1C0000}"/>
    <cellStyle name="Year 2 3" xfId="7279" xr:uid="{00000000-0005-0000-0000-00006F1C0000}"/>
    <cellStyle name="Year 2 3 2" xfId="7280" xr:uid="{00000000-0005-0000-0000-0000701C0000}"/>
    <cellStyle name="Year 2 3_3. Chng in credit spreads" xfId="7281" xr:uid="{00000000-0005-0000-0000-0000711C0000}"/>
    <cellStyle name="Year 2 4" xfId="7282" xr:uid="{00000000-0005-0000-0000-0000721C0000}"/>
    <cellStyle name="Year 2_3. Chng in credit spreads" xfId="7283" xr:uid="{00000000-0005-0000-0000-0000731C0000}"/>
    <cellStyle name="Year 3" xfId="7284" xr:uid="{00000000-0005-0000-0000-0000741C0000}"/>
    <cellStyle name="Year 3 2" xfId="7285" xr:uid="{00000000-0005-0000-0000-0000751C0000}"/>
    <cellStyle name="Year 3 2 2" xfId="7286" xr:uid="{00000000-0005-0000-0000-0000761C0000}"/>
    <cellStyle name="Year 3 2_3. Chng in credit spreads" xfId="7287" xr:uid="{00000000-0005-0000-0000-0000771C0000}"/>
    <cellStyle name="Year 3 3" xfId="7288" xr:uid="{00000000-0005-0000-0000-0000781C0000}"/>
    <cellStyle name="Year 3_3. Chng in credit spreads" xfId="7289" xr:uid="{00000000-0005-0000-0000-0000791C0000}"/>
    <cellStyle name="Year 4" xfId="7290" xr:uid="{00000000-0005-0000-0000-00007A1C0000}"/>
    <cellStyle name="Year 4 2" xfId="7291" xr:uid="{00000000-0005-0000-0000-00007B1C0000}"/>
    <cellStyle name="Year 4_3. Chng in credit spreads" xfId="7292" xr:uid="{00000000-0005-0000-0000-00007C1C0000}"/>
    <cellStyle name="Year 5" xfId="7293" xr:uid="{00000000-0005-0000-0000-00007D1C0000}"/>
    <cellStyle name="Year_1" xfId="7294" xr:uid="{00000000-0005-0000-0000-00007E1C0000}"/>
    <cellStyle name="YearFormat" xfId="7295" xr:uid="{00000000-0005-0000-0000-00007F1C0000}"/>
    <cellStyle name="Yen" xfId="7296" xr:uid="{00000000-0005-0000-0000-0000801C0000}"/>
    <cellStyle name="Złe" xfId="7297" xr:uid="{00000000-0005-0000-0000-0000811C0000}"/>
    <cellStyle name="Акцент1" xfId="7298" xr:uid="{00000000-0005-0000-0000-0000821C0000}"/>
    <cellStyle name="Акцент2" xfId="7299" xr:uid="{00000000-0005-0000-0000-0000831C0000}"/>
    <cellStyle name="Акцент3" xfId="7300" xr:uid="{00000000-0005-0000-0000-0000841C0000}"/>
    <cellStyle name="Акцент4" xfId="7301" xr:uid="{00000000-0005-0000-0000-0000851C0000}"/>
    <cellStyle name="Акцент5" xfId="7302" xr:uid="{00000000-0005-0000-0000-0000861C0000}"/>
    <cellStyle name="Акцент6" xfId="7303" xr:uid="{00000000-0005-0000-0000-0000871C0000}"/>
    <cellStyle name="Ввод " xfId="7304" xr:uid="{00000000-0005-0000-0000-0000881C0000}"/>
    <cellStyle name="Вывод" xfId="7305" xr:uid="{00000000-0005-0000-0000-0000891C0000}"/>
    <cellStyle name="Вычисление" xfId="7306" xr:uid="{00000000-0005-0000-0000-00008A1C0000}"/>
    <cellStyle name="Заголовок 1" xfId="7307" xr:uid="{00000000-0005-0000-0000-00008B1C0000}"/>
    <cellStyle name="Заголовок 2" xfId="7308" xr:uid="{00000000-0005-0000-0000-00008C1C0000}"/>
    <cellStyle name="Заголовок 3" xfId="7309" xr:uid="{00000000-0005-0000-0000-00008D1C0000}"/>
    <cellStyle name="Заголовок 4" xfId="7310" xr:uid="{00000000-0005-0000-0000-00008E1C0000}"/>
    <cellStyle name="Итог" xfId="7311" xr:uid="{00000000-0005-0000-0000-00008F1C0000}"/>
    <cellStyle name="Контрольная ячейка" xfId="7312" xr:uid="{00000000-0005-0000-0000-0000901C0000}"/>
    <cellStyle name="Название" xfId="7313" xr:uid="{00000000-0005-0000-0000-0000911C0000}"/>
    <cellStyle name="Нейтральный" xfId="7314" xr:uid="{00000000-0005-0000-0000-0000921C0000}"/>
    <cellStyle name="Обычный_Книга2" xfId="7315" xr:uid="{00000000-0005-0000-0000-0000931C0000}"/>
    <cellStyle name="Плохой" xfId="7316" xr:uid="{00000000-0005-0000-0000-0000941C0000}"/>
    <cellStyle name="Пояснение" xfId="7317" xr:uid="{00000000-0005-0000-0000-0000951C0000}"/>
    <cellStyle name="Примечание" xfId="7318" xr:uid="{00000000-0005-0000-0000-0000961C0000}"/>
    <cellStyle name="Связанная ячейка" xfId="7319" xr:uid="{00000000-0005-0000-0000-0000971C0000}"/>
    <cellStyle name="Текст предупреждения" xfId="7320" xr:uid="{00000000-0005-0000-0000-0000981C0000}"/>
    <cellStyle name="Финансовый_Книга2" xfId="7321" xr:uid="{00000000-0005-0000-0000-0000991C0000}"/>
    <cellStyle name="Хороший" xfId="7322" xr:uid="{00000000-0005-0000-0000-00009A1C0000}"/>
  </cellStyles>
  <dxfs count="0"/>
  <tableStyles count="1" defaultTableStyle="TableStyleMedium2" defaultPivotStyle="PivotStyleLight16">
    <tableStyle name="Invisible" pivot="0" table="0" count="0" xr9:uid="{4C6A844B-EBAB-4EB3-97CC-CA2E4EF512B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BAP002\1300\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nbasa.sharepoint.com/sites/s3673/Delte%20dokumenter/Notedokumentasjon/2023/2023%201Q/Financial%20Highlights/N&#248;kkeltall%20Konsern%201Q23.xlsx" TargetMode="External"/><Relationship Id="rId1" Type="http://schemas.openxmlformats.org/officeDocument/2006/relationships/externalLinkPath" Target="N&#248;kkeltall%20Konsern%201Q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NBAP002\1300\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Utvikling nettonedskrivninger"/>
      <sheetName val="Parameters"/>
      <sheetName val="Sheet1"/>
    </sheetNames>
    <sheetDataSet>
      <sheetData sheetId="0" refreshError="1"/>
      <sheetData sheetId="1"/>
      <sheetData sheetId="2" refreshError="1"/>
      <sheetData sheetId="3" refreshError="1"/>
      <sheetData sheetId="4"/>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 val="Oppslag"/>
      <sheetName val="Sheet1"/>
    </sheetNames>
    <sheetDataSet>
      <sheetData sheetId="0" refreshError="1"/>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Routine desc."/>
      <sheetName val="Variables"/>
      <sheetName val="Note controller"/>
      <sheetName val="Tables --&gt;"/>
      <sheetName val="Reconciliation (DM)"/>
      <sheetName val="Quarterly report"/>
      <sheetName val="Investis"/>
      <sheetName val="Factbook"/>
      <sheetName val="Definitions DNB Group"/>
      <sheetName val="APMs"/>
      <sheetName val="Sources --&gt;"/>
      <sheetName val="Nøkkeltall"/>
      <sheetName val="Equity"/>
      <sheetName val="Andre tall"/>
      <sheetName val="Shares"/>
      <sheetName val="EPM"/>
      <sheetName val="Innskuddsdekning"/>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Sheet1"/>
    </sheetNames>
    <sheetDataSet>
      <sheetData sheetId="0"/>
      <sheetData sheetId="1"/>
      <sheetData sheetId="2"/>
      <sheetData sheetId="3"/>
      <sheetData sheetId="4"/>
      <sheetData sheetId="5"/>
      <sheetData sheetId="6"/>
      <sheetData sheetId="7"/>
      <sheetData sheetId="8"/>
      <sheetData sheetId="9" refreshError="1"/>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control" Target="../activeX/activeX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control" Target="../activeX/activeX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2"/>
  <sheetViews>
    <sheetView showGridLines="0" tabSelected="1" zoomScaleNormal="100" workbookViewId="0"/>
  </sheetViews>
  <sheetFormatPr baseColWidth="10" defaultColWidth="11.42578125" defaultRowHeight="14.25"/>
  <cols>
    <col min="1" max="1" width="100.5703125" style="17" customWidth="1"/>
    <col min="2" max="16384" width="11.42578125" style="16"/>
  </cols>
  <sheetData>
    <row r="1" spans="1:5">
      <c r="A1" s="1" t="s">
        <v>0</v>
      </c>
    </row>
    <row r="2" spans="1:5" ht="27">
      <c r="A2" s="2" t="s">
        <v>1</v>
      </c>
    </row>
    <row r="3" spans="1:5">
      <c r="A3" s="3"/>
    </row>
    <row r="4" spans="1:5" ht="45">
      <c r="A4" s="4" t="s">
        <v>2</v>
      </c>
    </row>
    <row r="5" spans="1:5">
      <c r="A5" s="5"/>
    </row>
    <row r="6" spans="1:5" ht="22.5">
      <c r="A6" s="4" t="s">
        <v>3</v>
      </c>
    </row>
    <row r="7" spans="1:5">
      <c r="A7" s="4"/>
    </row>
    <row r="8" spans="1:5" ht="15.75">
      <c r="A8" s="6" t="s">
        <v>4</v>
      </c>
    </row>
    <row r="9" spans="1:5" ht="15.75">
      <c r="A9" s="7"/>
    </row>
    <row r="10" spans="1:5">
      <c r="A10" s="8" t="s">
        <v>5</v>
      </c>
    </row>
    <row r="11" spans="1:5" ht="22.5">
      <c r="A11" s="4" t="s">
        <v>6</v>
      </c>
    </row>
    <row r="12" spans="1:5" ht="22.5">
      <c r="A12" s="9" t="s">
        <v>7</v>
      </c>
    </row>
    <row r="13" spans="1:5">
      <c r="A13" s="9"/>
    </row>
    <row r="14" spans="1:5">
      <c r="A14" s="8" t="s">
        <v>8</v>
      </c>
      <c r="B14" s="8"/>
      <c r="C14" s="8"/>
      <c r="D14" s="8"/>
      <c r="E14" s="8"/>
    </row>
    <row r="15" spans="1:5">
      <c r="A15" s="4" t="s">
        <v>9</v>
      </c>
    </row>
    <row r="16" spans="1:5" ht="33.75">
      <c r="A16" s="9" t="s">
        <v>10</v>
      </c>
      <c r="C16" s="79"/>
    </row>
    <row r="17" spans="1:5">
      <c r="A17" s="9"/>
    </row>
    <row r="18" spans="1:5">
      <c r="A18" s="8" t="s">
        <v>11</v>
      </c>
    </row>
    <row r="19" spans="1:5">
      <c r="A19" s="4" t="s">
        <v>12</v>
      </c>
    </row>
    <row r="20" spans="1:5">
      <c r="A20" s="4" t="s">
        <v>13</v>
      </c>
    </row>
    <row r="21" spans="1:5" ht="33.75">
      <c r="A21" s="9" t="s">
        <v>14</v>
      </c>
    </row>
    <row r="22" spans="1:5" ht="33.75">
      <c r="A22" s="9" t="s">
        <v>15</v>
      </c>
    </row>
    <row r="23" spans="1:5" ht="22.5">
      <c r="A23" s="9" t="s">
        <v>16</v>
      </c>
    </row>
    <row r="24" spans="1:5">
      <c r="A24" s="9"/>
    </row>
    <row r="25" spans="1:5" ht="22.5">
      <c r="A25" s="8" t="s">
        <v>17</v>
      </c>
      <c r="B25" s="8"/>
      <c r="C25" s="8"/>
      <c r="D25" s="8"/>
    </row>
    <row r="26" spans="1:5">
      <c r="A26" s="42" t="s">
        <v>18</v>
      </c>
    </row>
    <row r="27" spans="1:5" s="9" customFormat="1">
      <c r="A27" s="9" t="s">
        <v>19</v>
      </c>
      <c r="B27" s="16"/>
      <c r="C27" s="16"/>
      <c r="D27" s="16"/>
      <c r="E27" s="16"/>
    </row>
    <row r="28" spans="1:5" s="9" customFormat="1" ht="22.5">
      <c r="A28" s="9" t="s">
        <v>20</v>
      </c>
    </row>
    <row r="29" spans="1:5">
      <c r="A29" s="9" t="s">
        <v>21</v>
      </c>
      <c r="B29" s="9"/>
      <c r="C29" s="9"/>
      <c r="D29" s="9"/>
      <c r="E29" s="9"/>
    </row>
    <row r="30" spans="1:5">
      <c r="A30" s="4"/>
    </row>
    <row r="31" spans="1:5">
      <c r="A31" s="8" t="s">
        <v>22</v>
      </c>
    </row>
    <row r="32" spans="1:5">
      <c r="A32" s="4" t="s">
        <v>23</v>
      </c>
    </row>
    <row r="33" spans="1:1">
      <c r="A33" s="9" t="s">
        <v>24</v>
      </c>
    </row>
    <row r="34" spans="1:1">
      <c r="A34" s="4"/>
    </row>
    <row r="35" spans="1:1">
      <c r="A35" s="8" t="s">
        <v>25</v>
      </c>
    </row>
    <row r="36" spans="1:1" ht="22.5">
      <c r="A36" s="4" t="s">
        <v>26</v>
      </c>
    </row>
    <row r="37" spans="1:1">
      <c r="A37" s="9" t="s">
        <v>27</v>
      </c>
    </row>
    <row r="38" spans="1:1">
      <c r="A38" s="4"/>
    </row>
    <row r="39" spans="1:1">
      <c r="A39" s="8" t="s">
        <v>28</v>
      </c>
    </row>
    <row r="40" spans="1:1">
      <c r="A40" s="4" t="s">
        <v>29</v>
      </c>
    </row>
    <row r="41" spans="1:1" ht="33.75">
      <c r="A41" s="9" t="s">
        <v>30</v>
      </c>
    </row>
    <row r="42" spans="1:1">
      <c r="A42" s="4"/>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1025"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1025"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08"/>
  <sheetViews>
    <sheetView showGridLines="0" zoomScale="70" zoomScaleNormal="70" workbookViewId="0"/>
  </sheetViews>
  <sheetFormatPr baseColWidth="10" defaultColWidth="11.42578125" defaultRowHeight="15"/>
  <cols>
    <col min="1" max="1" width="127" style="19" bestFit="1" customWidth="1"/>
    <col min="2" max="2" width="16.5703125" style="19" customWidth="1"/>
    <col min="3" max="5" width="17.5703125" style="19" customWidth="1"/>
    <col min="6" max="6" width="15.140625" style="19" customWidth="1"/>
    <col min="7" max="7" width="13.28515625" style="19" bestFit="1" customWidth="1"/>
    <col min="8" max="16384" width="11.42578125" style="19"/>
  </cols>
  <sheetData>
    <row r="1" spans="1:8" ht="15.75">
      <c r="A1" s="18" t="s">
        <v>0</v>
      </c>
    </row>
    <row r="2" spans="1:8" ht="15.75">
      <c r="B2" s="49" t="s">
        <v>31</v>
      </c>
      <c r="C2" s="49" t="s">
        <v>32</v>
      </c>
      <c r="D2" s="96" t="s">
        <v>33</v>
      </c>
      <c r="E2" s="96"/>
      <c r="F2" s="18" t="s">
        <v>34</v>
      </c>
    </row>
    <row r="3" spans="1:8" ht="15.75">
      <c r="B3" s="50">
        <v>2025</v>
      </c>
      <c r="C3" s="50">
        <v>2024</v>
      </c>
      <c r="D3" s="77">
        <v>2025</v>
      </c>
      <c r="E3" s="76">
        <v>2024</v>
      </c>
      <c r="F3" s="18">
        <v>2024</v>
      </c>
    </row>
    <row r="5" spans="1:8">
      <c r="A5" s="19" t="s">
        <v>35</v>
      </c>
      <c r="B5" s="20">
        <v>1492530.2860000001</v>
      </c>
      <c r="C5" s="20">
        <v>1542613.203</v>
      </c>
      <c r="D5" s="20">
        <v>1492530.2860000001</v>
      </c>
      <c r="E5" s="20">
        <v>1542613.203</v>
      </c>
      <c r="F5" s="20">
        <v>1542613.203</v>
      </c>
      <c r="H5" s="23"/>
    </row>
    <row r="6" spans="1:8">
      <c r="A6" s="21" t="s">
        <v>36</v>
      </c>
      <c r="B6" s="22">
        <v>14925.300999999999</v>
      </c>
      <c r="C6" s="22">
        <v>50082.917000000001</v>
      </c>
      <c r="D6" s="22">
        <v>14925.300999999999</v>
      </c>
      <c r="E6" s="22">
        <v>50082.917000000001</v>
      </c>
      <c r="F6" s="22">
        <v>50082.917000000001</v>
      </c>
      <c r="H6" s="23"/>
    </row>
    <row r="7" spans="1:8">
      <c r="A7" s="19" t="s">
        <v>37</v>
      </c>
      <c r="B7" s="61">
        <f>B5-B6</f>
        <v>1477604.9850000001</v>
      </c>
      <c r="C7" s="61">
        <f>C5-C6</f>
        <v>1492530.2860000001</v>
      </c>
      <c r="D7" s="61">
        <f t="shared" ref="D7" si="0">D5-D6</f>
        <v>1477604.9850000001</v>
      </c>
      <c r="E7" s="61">
        <f>E5-E6</f>
        <v>1492530.2860000001</v>
      </c>
      <c r="F7" s="61">
        <f>F5-F6</f>
        <v>1492530.2860000001</v>
      </c>
      <c r="H7" s="23"/>
    </row>
    <row r="8" spans="1:8">
      <c r="A8" s="19" t="s">
        <v>38</v>
      </c>
      <c r="B8" s="20">
        <v>1673.972</v>
      </c>
      <c r="C8" s="20">
        <v>1499.6990000000001</v>
      </c>
      <c r="D8" s="20">
        <v>1673.972</v>
      </c>
      <c r="E8" s="20">
        <v>1499.6990000000001</v>
      </c>
      <c r="F8" s="20">
        <v>9850.6990000000005</v>
      </c>
      <c r="H8" s="23"/>
    </row>
    <row r="9" spans="1:8">
      <c r="A9" s="21" t="s">
        <v>39</v>
      </c>
      <c r="B9" s="22">
        <v>0</v>
      </c>
      <c r="C9" s="22">
        <v>0</v>
      </c>
      <c r="D9" s="22">
        <v>0</v>
      </c>
      <c r="E9" s="22">
        <v>0</v>
      </c>
      <c r="F9" s="22">
        <v>0</v>
      </c>
      <c r="H9" s="23"/>
    </row>
    <row r="10" spans="1:8">
      <c r="A10" s="21" t="s">
        <v>40</v>
      </c>
      <c r="B10" s="62">
        <f>+B7-B8-B9</f>
        <v>1475931.013</v>
      </c>
      <c r="C10" s="62">
        <f>+C7-C8-C9</f>
        <v>1491030.5870000001</v>
      </c>
      <c r="D10" s="62">
        <f>+D7-D8-D9</f>
        <v>1475931.013</v>
      </c>
      <c r="E10" s="62">
        <f>+E7-E8-E9</f>
        <v>1491030.5870000001</v>
      </c>
      <c r="F10" s="62">
        <f>+F7-F8-F9</f>
        <v>1482679.5870000001</v>
      </c>
      <c r="H10" s="23"/>
    </row>
    <row r="11" spans="1:8">
      <c r="H11" s="23"/>
    </row>
    <row r="12" spans="1:8">
      <c r="A12" s="19" t="s">
        <v>35</v>
      </c>
      <c r="B12" s="67">
        <v>1492530.2860000001</v>
      </c>
      <c r="C12" s="67">
        <v>1542613.203</v>
      </c>
      <c r="D12" s="67">
        <v>1492530.2860000001</v>
      </c>
      <c r="E12" s="67">
        <v>1542613.203</v>
      </c>
      <c r="F12" s="67">
        <v>1542613.203</v>
      </c>
      <c r="H12" s="23"/>
    </row>
    <row r="13" spans="1:8">
      <c r="A13" s="19" t="s">
        <v>41</v>
      </c>
      <c r="B13" s="67">
        <v>9850.6990000000005</v>
      </c>
      <c r="C13" s="67">
        <v>33661.103000000003</v>
      </c>
      <c r="D13" s="67">
        <v>9850.6990000000005</v>
      </c>
      <c r="E13" s="67">
        <v>25774.725000000002</v>
      </c>
      <c r="F13" s="67">
        <v>25774.725000000002</v>
      </c>
      <c r="H13" s="23"/>
    </row>
    <row r="14" spans="1:8">
      <c r="A14" s="29" t="s">
        <v>42</v>
      </c>
      <c r="B14" s="70">
        <f>+B12-B13</f>
        <v>1482679.5870000001</v>
      </c>
      <c r="C14" s="70">
        <f t="shared" ref="C14:E14" si="1">+C12-C13</f>
        <v>1508952.1</v>
      </c>
      <c r="D14" s="70">
        <f t="shared" si="1"/>
        <v>1482679.5870000001</v>
      </c>
      <c r="E14" s="70">
        <f t="shared" si="1"/>
        <v>1516838.4779999999</v>
      </c>
      <c r="F14" s="70">
        <f t="shared" ref="F14" si="2">+F12-F13</f>
        <v>1516838.4779999999</v>
      </c>
      <c r="H14" s="23"/>
    </row>
    <row r="15" spans="1:8">
      <c r="A15" s="19" t="s">
        <v>43</v>
      </c>
      <c r="B15" s="67">
        <v>2249.5246666666658</v>
      </c>
      <c r="C15" s="67">
        <v>6175.9636666666684</v>
      </c>
      <c r="D15" s="67">
        <v>1124.7623333333329</v>
      </c>
      <c r="E15" s="67">
        <v>9758.8151666666672</v>
      </c>
      <c r="F15" s="67">
        <v>21406.733833333339</v>
      </c>
      <c r="H15" s="23"/>
    </row>
    <row r="16" spans="1:8">
      <c r="A16" s="19" t="s">
        <v>44</v>
      </c>
      <c r="B16" s="68">
        <v>0</v>
      </c>
      <c r="C16" s="68">
        <v>0</v>
      </c>
      <c r="D16" s="68">
        <v>0</v>
      </c>
      <c r="E16" s="68">
        <v>309.04066666666671</v>
      </c>
      <c r="F16" s="68">
        <v>154.52033333333335</v>
      </c>
      <c r="H16" s="23"/>
    </row>
    <row r="17" spans="1:8">
      <c r="A17" s="24" t="s">
        <v>45</v>
      </c>
      <c r="B17" s="63">
        <f>+B14-B15-B16</f>
        <v>1480430.0623333333</v>
      </c>
      <c r="C17" s="63">
        <f t="shared" ref="C17:E17" si="3">+C14-C15-C16</f>
        <v>1502776.1363333333</v>
      </c>
      <c r="D17" s="63">
        <f t="shared" si="3"/>
        <v>1481554.8246666668</v>
      </c>
      <c r="E17" s="63">
        <f t="shared" si="3"/>
        <v>1506770.6221666667</v>
      </c>
      <c r="F17" s="63">
        <f t="shared" ref="F17" si="4">+F14-F15-F16</f>
        <v>1495277.2238333332</v>
      </c>
      <c r="H17" s="23"/>
    </row>
    <row r="18" spans="1:8" ht="9" customHeight="1">
      <c r="H18" s="23"/>
    </row>
    <row r="19" spans="1:8" ht="9.75" customHeight="1">
      <c r="H19" s="23"/>
    </row>
    <row r="20" spans="1:8">
      <c r="A20" s="19" t="s">
        <v>46</v>
      </c>
      <c r="B20" s="20">
        <v>276618.08722150599</v>
      </c>
      <c r="C20" s="20">
        <v>269425.18734733301</v>
      </c>
      <c r="D20" s="20">
        <v>276618.08722150599</v>
      </c>
      <c r="E20" s="20">
        <v>269425.18734733301</v>
      </c>
      <c r="F20" s="20">
        <v>283324.81170068501</v>
      </c>
      <c r="H20" s="23"/>
    </row>
    <row r="21" spans="1:8">
      <c r="A21" s="19" t="s">
        <v>47</v>
      </c>
      <c r="B21" s="20">
        <v>22045.028039999997</v>
      </c>
      <c r="C21" s="20">
        <v>30176.3033</v>
      </c>
      <c r="D21" s="20">
        <v>22045.028039999997</v>
      </c>
      <c r="E21" s="20">
        <v>30176.3033</v>
      </c>
      <c r="F21" s="20">
        <v>21915.55704</v>
      </c>
      <c r="H21" s="23"/>
    </row>
    <row r="22" spans="1:8">
      <c r="A22" s="21" t="s">
        <v>48</v>
      </c>
      <c r="B22" s="22">
        <v>670.71</v>
      </c>
      <c r="C22" s="22">
        <v>156.66399999999999</v>
      </c>
      <c r="D22" s="22">
        <v>670.71</v>
      </c>
      <c r="E22" s="22">
        <v>156.66399999999999</v>
      </c>
      <c r="F22" s="22">
        <v>217.874</v>
      </c>
      <c r="H22" s="23"/>
    </row>
    <row r="23" spans="1:8">
      <c r="A23" s="21" t="s">
        <v>49</v>
      </c>
      <c r="B23" s="63">
        <f>B20-B21-B22</f>
        <v>253902.349181506</v>
      </c>
      <c r="C23" s="63">
        <f t="shared" ref="C23:E23" si="5">C20-C21-C22</f>
        <v>239092.22004733302</v>
      </c>
      <c r="D23" s="63">
        <f t="shared" si="5"/>
        <v>253902.349181506</v>
      </c>
      <c r="E23" s="63">
        <f t="shared" si="5"/>
        <v>239092.22004733302</v>
      </c>
      <c r="F23" s="63">
        <f t="shared" ref="F23" si="6">F20-F21-F22</f>
        <v>261191.38066068501</v>
      </c>
      <c r="H23" s="23"/>
    </row>
    <row r="24" spans="1:8">
      <c r="A24" s="21" t="s">
        <v>50</v>
      </c>
      <c r="B24" s="78">
        <v>1475931.013</v>
      </c>
      <c r="C24" s="78">
        <v>1491030.5870000001</v>
      </c>
      <c r="D24" s="78">
        <v>1475931.013</v>
      </c>
      <c r="E24" s="78">
        <v>1491030.5870000001</v>
      </c>
      <c r="F24" s="78">
        <v>1482679.5870000001</v>
      </c>
      <c r="H24" s="23"/>
    </row>
    <row r="25" spans="1:8">
      <c r="A25" s="21" t="s">
        <v>51</v>
      </c>
      <c r="B25" s="64">
        <f>B23*1000/B24</f>
        <v>172.02860224843448</v>
      </c>
      <c r="C25" s="64">
        <f>C23*1000/C24</f>
        <v>160.35366553304181</v>
      </c>
      <c r="D25" s="64">
        <f t="shared" ref="D25:E25" si="7">D23*1000/D24</f>
        <v>172.02860224843448</v>
      </c>
      <c r="E25" s="64">
        <f t="shared" si="7"/>
        <v>160.35366553304181</v>
      </c>
      <c r="F25" s="64">
        <f t="shared" ref="F25" si="8">F23*1000/F24</f>
        <v>176.16171622701717</v>
      </c>
      <c r="H25" s="23"/>
    </row>
    <row r="26" spans="1:8" ht="9" customHeight="1">
      <c r="H26" s="23"/>
    </row>
    <row r="27" spans="1:8">
      <c r="A27" s="19" t="s">
        <v>52</v>
      </c>
      <c r="B27" s="20">
        <v>10442.076022458899</v>
      </c>
      <c r="C27" s="20">
        <v>10766.4553075474</v>
      </c>
      <c r="D27" s="20">
        <v>21290.683856939202</v>
      </c>
      <c r="E27" s="20">
        <v>20969.172947057399</v>
      </c>
      <c r="F27" s="20">
        <v>45804.056614128596</v>
      </c>
      <c r="H27" s="23"/>
    </row>
    <row r="28" spans="1:8">
      <c r="A28" s="19" t="s">
        <v>53</v>
      </c>
      <c r="B28" s="47">
        <v>-399.62852000000004</v>
      </c>
      <c r="C28" s="47">
        <v>-489.19943999999998</v>
      </c>
      <c r="D28" s="47">
        <v>-808.34759999999994</v>
      </c>
      <c r="E28" s="47">
        <v>-903.01705000000004</v>
      </c>
      <c r="F28" s="47">
        <v>-1900.72469</v>
      </c>
      <c r="H28" s="23"/>
    </row>
    <row r="29" spans="1:8">
      <c r="A29" s="21" t="s">
        <v>54</v>
      </c>
      <c r="B29" s="25">
        <v>6.7709999999999999</v>
      </c>
      <c r="C29" s="25">
        <v>-6.2690000000000001</v>
      </c>
      <c r="D29" s="25">
        <v>0.78</v>
      </c>
      <c r="E29" s="25">
        <v>-5.7240000000000002</v>
      </c>
      <c r="F29" s="25">
        <v>-32.860999999999997</v>
      </c>
      <c r="H29" s="23"/>
    </row>
    <row r="30" spans="1:8">
      <c r="A30" s="21" t="s">
        <v>55</v>
      </c>
      <c r="B30" s="62">
        <f>B27+B28+B29</f>
        <v>10049.2185024589</v>
      </c>
      <c r="C30" s="62">
        <f t="shared" ref="C30:E30" si="9">C27+C28+C29</f>
        <v>10270.986867547399</v>
      </c>
      <c r="D30" s="62">
        <f t="shared" si="9"/>
        <v>20483.1162569392</v>
      </c>
      <c r="E30" s="62">
        <f t="shared" si="9"/>
        <v>20060.431897057402</v>
      </c>
      <c r="F30" s="62">
        <f t="shared" ref="F30" si="10">F27+F28+F29</f>
        <v>43870.470924128596</v>
      </c>
      <c r="H30" s="23"/>
    </row>
    <row r="31" spans="1:8">
      <c r="A31" s="21" t="s">
        <v>45</v>
      </c>
      <c r="B31" s="22">
        <v>1480430.0623333333</v>
      </c>
      <c r="C31" s="22">
        <v>1502776.1363333331</v>
      </c>
      <c r="D31" s="22">
        <v>1481554.8246666668</v>
      </c>
      <c r="E31" s="22">
        <v>1506770.6221666667</v>
      </c>
      <c r="F31" s="22">
        <v>1495277.2238333332</v>
      </c>
      <c r="H31" s="23"/>
    </row>
    <row r="32" spans="1:8">
      <c r="A32" s="21" t="s">
        <v>56</v>
      </c>
      <c r="B32" s="65">
        <f>B30/B31*1000</f>
        <v>6.7880400149535873</v>
      </c>
      <c r="C32" s="65">
        <f>C30/C31*1000</f>
        <v>6.8346752515034446</v>
      </c>
      <c r="D32" s="65">
        <f t="shared" ref="D32:E32" si="11">D30/D31*1000</f>
        <v>13.825419023253271</v>
      </c>
      <c r="E32" s="65">
        <f t="shared" si="11"/>
        <v>13.31352735575069</v>
      </c>
      <c r="F32" s="65">
        <f t="shared" ref="F32" si="12">F30/F31*1000</f>
        <v>29.339356090545582</v>
      </c>
      <c r="H32" s="23"/>
    </row>
    <row r="33" spans="1:8">
      <c r="H33" s="23"/>
    </row>
    <row r="34" spans="1:8">
      <c r="B34" s="23"/>
      <c r="C34" s="23"/>
      <c r="D34" s="23"/>
      <c r="E34" s="23"/>
      <c r="F34" s="23"/>
      <c r="H34" s="23"/>
    </row>
    <row r="35" spans="1:8" ht="15.75">
      <c r="A35" s="72" t="s">
        <v>57</v>
      </c>
      <c r="B35" s="72"/>
      <c r="C35" s="72"/>
      <c r="D35" s="72"/>
      <c r="E35" s="72"/>
      <c r="F35" s="72"/>
      <c r="H35" s="23"/>
    </row>
    <row r="36" spans="1:8" ht="9.75" customHeight="1">
      <c r="H36" s="23"/>
    </row>
    <row r="37" spans="1:8">
      <c r="A37" s="19" t="s">
        <v>52</v>
      </c>
      <c r="B37" s="46">
        <v>10442.076022458899</v>
      </c>
      <c r="C37" s="46">
        <v>10766.4553075474</v>
      </c>
      <c r="D37" s="46">
        <v>21290.683856939202</v>
      </c>
      <c r="E37" s="46">
        <v>20969.172947057399</v>
      </c>
      <c r="F37" s="46">
        <v>45804.056614128596</v>
      </c>
      <c r="H37" s="23"/>
    </row>
    <row r="38" spans="1:8">
      <c r="A38" s="19" t="s">
        <v>53</v>
      </c>
      <c r="B38" s="47">
        <v>-399.62852000000004</v>
      </c>
      <c r="C38" s="47">
        <v>-489.19943999999998</v>
      </c>
      <c r="D38" s="47">
        <v>-808.34759999999994</v>
      </c>
      <c r="E38" s="47">
        <v>-903.01705000000004</v>
      </c>
      <c r="F38" s="47">
        <v>-1900.72469</v>
      </c>
      <c r="H38" s="23"/>
    </row>
    <row r="39" spans="1:8">
      <c r="A39" s="19" t="s">
        <v>54</v>
      </c>
      <c r="B39" s="71">
        <v>6.7709999999999999</v>
      </c>
      <c r="C39" s="71">
        <v>-6.2690000000000001</v>
      </c>
      <c r="D39" s="71">
        <v>0.78</v>
      </c>
      <c r="E39" s="71">
        <v>-5.7240000000000002</v>
      </c>
      <c r="F39" s="71">
        <v>-32.860999999999997</v>
      </c>
      <c r="H39" s="23"/>
    </row>
    <row r="40" spans="1:8">
      <c r="A40" s="24" t="s">
        <v>58</v>
      </c>
      <c r="B40" s="22">
        <f>B37+B38+B39</f>
        <v>10049.2185024589</v>
      </c>
      <c r="C40" s="22">
        <f>C37+C38+C39</f>
        <v>10270.986867547399</v>
      </c>
      <c r="D40" s="22">
        <f t="shared" ref="D40:E40" si="13">D37+D38+D39</f>
        <v>20483.1162569392</v>
      </c>
      <c r="E40" s="22">
        <f t="shared" si="13"/>
        <v>20060.431897057402</v>
      </c>
      <c r="F40" s="22">
        <f t="shared" ref="F40" si="14">F37+F38+F39</f>
        <v>43870.470924128596</v>
      </c>
      <c r="H40" s="23"/>
    </row>
    <row r="41" spans="1:8">
      <c r="A41" s="21" t="s">
        <v>59</v>
      </c>
      <c r="B41" s="22">
        <v>262561.30853376369</v>
      </c>
      <c r="C41" s="22">
        <v>249404.97955310749</v>
      </c>
      <c r="D41" s="22">
        <v>264331.13677982654</v>
      </c>
      <c r="E41" s="22">
        <v>250546.19551898501</v>
      </c>
      <c r="F41" s="22">
        <v>250105.50682867563</v>
      </c>
      <c r="H41" s="23"/>
    </row>
    <row r="42" spans="1:8">
      <c r="A42" s="21" t="s">
        <v>60</v>
      </c>
      <c r="B42" s="66">
        <f>(B40*(B103/B102)/B41)*100</f>
        <v>15.351578344684718</v>
      </c>
      <c r="C42" s="66">
        <f>(C40*(C103/C102)/C41)*100</f>
        <v>16.563295375786264</v>
      </c>
      <c r="D42" s="66">
        <f>(D40*(D103/D102)/D41)*100</f>
        <v>15.62651005914732</v>
      </c>
      <c r="E42" s="66">
        <f>(E40*(E103/E102)/E41)*100</f>
        <v>16.101345309639328</v>
      </c>
      <c r="F42" s="66">
        <f>(F40*(F103/F102)/F41)*100</f>
        <v>17.54078567897357</v>
      </c>
      <c r="H42" s="23"/>
    </row>
    <row r="43" spans="1:8">
      <c r="B43" s="69"/>
      <c r="C43" s="69"/>
      <c r="D43" s="69"/>
      <c r="E43" s="69"/>
      <c r="F43" s="69"/>
      <c r="H43" s="23"/>
    </row>
    <row r="44" spans="1:8">
      <c r="H44" s="23"/>
    </row>
    <row r="45" spans="1:8" ht="15.75">
      <c r="A45" s="72" t="s">
        <v>8</v>
      </c>
      <c r="B45" s="72"/>
      <c r="C45" s="72"/>
      <c r="D45" s="72"/>
      <c r="E45" s="72"/>
      <c r="F45" s="72"/>
      <c r="H45" s="23"/>
    </row>
    <row r="46" spans="1:8" ht="7.5" customHeight="1">
      <c r="B46" s="69"/>
      <c r="C46" s="69"/>
      <c r="D46" s="69"/>
      <c r="E46" s="69"/>
      <c r="F46" s="69"/>
      <c r="H46" s="23"/>
    </row>
    <row r="47" spans="1:8">
      <c r="A47" s="19" t="s">
        <v>61</v>
      </c>
      <c r="B47" s="68">
        <v>3835781.3810336101</v>
      </c>
      <c r="C47" s="68">
        <v>3677387.7747030603</v>
      </c>
      <c r="D47" s="68">
        <v>3835781.3810336101</v>
      </c>
      <c r="E47" s="68">
        <v>3677387.7747030603</v>
      </c>
      <c r="F47" s="68">
        <v>3614124.9945388599</v>
      </c>
      <c r="H47" s="23"/>
    </row>
    <row r="48" spans="1:8">
      <c r="A48" s="19" t="s">
        <v>62</v>
      </c>
      <c r="B48" s="68">
        <v>1152890.1770401704</v>
      </c>
      <c r="C48" s="68">
        <v>680617.74112676992</v>
      </c>
      <c r="D48" s="68">
        <v>1152890.1770401704</v>
      </c>
      <c r="E48" s="68">
        <v>680617.74112676992</v>
      </c>
      <c r="F48" s="68">
        <v>748222.8859530401</v>
      </c>
      <c r="H48" s="23"/>
    </row>
    <row r="49" spans="1:8">
      <c r="A49" s="24" t="s">
        <v>63</v>
      </c>
      <c r="B49" s="63">
        <f>+B47+B48</f>
        <v>4988671.5580737805</v>
      </c>
      <c r="C49" s="63">
        <f t="shared" ref="C49:E49" si="15">+C47+C48</f>
        <v>4358005.5158298304</v>
      </c>
      <c r="D49" s="63">
        <f t="shared" si="15"/>
        <v>4988671.5580737805</v>
      </c>
      <c r="E49" s="63">
        <f t="shared" si="15"/>
        <v>4358005.5158298304</v>
      </c>
      <c r="F49" s="63">
        <f t="shared" ref="F49" si="16">+F47+F48</f>
        <v>4362347.8804919003</v>
      </c>
      <c r="H49" s="23"/>
    </row>
    <row r="50" spans="1:8">
      <c r="H50" s="23"/>
    </row>
    <row r="51" spans="1:8">
      <c r="H51" s="23"/>
    </row>
    <row r="52" spans="1:8" ht="15.75">
      <c r="A52" s="72" t="s">
        <v>64</v>
      </c>
      <c r="B52" s="72"/>
      <c r="C52" s="72"/>
      <c r="D52" s="72"/>
      <c r="E52" s="72"/>
      <c r="F52" s="72"/>
      <c r="H52" s="23"/>
    </row>
    <row r="53" spans="1:8" ht="6.75" customHeight="1">
      <c r="H53" s="23"/>
    </row>
    <row r="54" spans="1:8">
      <c r="A54" s="19" t="s">
        <v>65</v>
      </c>
      <c r="B54" s="20">
        <v>29544.597648765197</v>
      </c>
      <c r="C54" s="20">
        <v>30063.087345699696</v>
      </c>
      <c r="D54" s="20">
        <v>59166.929776701305</v>
      </c>
      <c r="E54" s="20">
        <v>59861.933922799893</v>
      </c>
      <c r="F54" s="20">
        <v>120910.371072382</v>
      </c>
      <c r="H54" s="23"/>
    </row>
    <row r="55" spans="1:8">
      <c r="A55" s="21" t="s">
        <v>66</v>
      </c>
      <c r="B55" s="26">
        <v>-21355.596452108148</v>
      </c>
      <c r="C55" s="26">
        <v>-22236.750014361198</v>
      </c>
      <c r="D55" s="26">
        <v>-42635.797863861953</v>
      </c>
      <c r="E55" s="26">
        <v>-44437.505454528116</v>
      </c>
      <c r="F55" s="26">
        <v>-89621.78532175174</v>
      </c>
      <c r="H55" s="23"/>
    </row>
    <row r="56" spans="1:8">
      <c r="A56" s="24" t="s">
        <v>67</v>
      </c>
      <c r="B56" s="27">
        <f>B54+B55</f>
        <v>8189.0011966570491</v>
      </c>
      <c r="C56" s="27">
        <f t="shared" ref="C56:E56" si="17">C54+C55</f>
        <v>7826.3373313384982</v>
      </c>
      <c r="D56" s="27">
        <f t="shared" si="17"/>
        <v>16531.131912839352</v>
      </c>
      <c r="E56" s="27">
        <f t="shared" si="17"/>
        <v>15424.428468271777</v>
      </c>
      <c r="F56" s="27">
        <f t="shared" ref="F56" si="18">F54+F55</f>
        <v>31288.585750630256</v>
      </c>
      <c r="H56" s="23"/>
    </row>
    <row r="57" spans="1:8">
      <c r="A57" s="24" t="s">
        <v>68</v>
      </c>
      <c r="B57" s="27">
        <v>1977388.0858555124</v>
      </c>
      <c r="C57" s="27">
        <v>1885949.80632656</v>
      </c>
      <c r="D57" s="27">
        <v>1973628.9923241599</v>
      </c>
      <c r="E57" s="27">
        <v>1883582.1252857302</v>
      </c>
      <c r="F57" s="27">
        <v>1906294.0940470302</v>
      </c>
      <c r="H57" s="23"/>
    </row>
    <row r="58" spans="1:8">
      <c r="A58" s="24" t="s">
        <v>69</v>
      </c>
      <c r="B58" s="48">
        <f>B56/B57*B103/B102*100</f>
        <v>1.6610797873072318</v>
      </c>
      <c r="C58" s="48">
        <f>C56/C57*C103/C102*100</f>
        <v>1.6690453072312113</v>
      </c>
      <c r="D58" s="48">
        <f>D56/D57*D103/D102*100</f>
        <v>1.6890844539104815</v>
      </c>
      <c r="E58" s="48">
        <f>E56/E57*E103/E102*100</f>
        <v>1.6467748198542327</v>
      </c>
      <c r="F58" s="48">
        <f>F56/F57*F103/F102*100</f>
        <v>1.6413304667070083</v>
      </c>
      <c r="H58" s="23"/>
    </row>
    <row r="59" spans="1:8">
      <c r="H59" s="23"/>
    </row>
    <row r="60" spans="1:8">
      <c r="A60" s="19" t="s">
        <v>70</v>
      </c>
      <c r="B60" s="28">
        <v>-12565.9217570694</v>
      </c>
      <c r="C60" s="28">
        <v>-13570.7925212429</v>
      </c>
      <c r="D60" s="28">
        <v>-25442.1760743499</v>
      </c>
      <c r="E60" s="28">
        <v>-26569.175789590303</v>
      </c>
      <c r="F60" s="28">
        <v>-52526.097854586202</v>
      </c>
      <c r="H60" s="23"/>
    </row>
    <row r="61" spans="1:8">
      <c r="A61" s="21" t="s">
        <v>66</v>
      </c>
      <c r="B61" s="22">
        <v>16096.755981860977</v>
      </c>
      <c r="C61" s="22">
        <v>17346.020158870135</v>
      </c>
      <c r="D61" s="22">
        <v>32328.285307204806</v>
      </c>
      <c r="E61" s="22">
        <v>34513.730902273484</v>
      </c>
      <c r="F61" s="22">
        <v>68030.713656292573</v>
      </c>
      <c r="H61" s="23"/>
    </row>
    <row r="62" spans="1:8">
      <c r="A62" s="24" t="s">
        <v>71</v>
      </c>
      <c r="B62" s="27">
        <f>+B60+B61</f>
        <v>3530.8342247915771</v>
      </c>
      <c r="C62" s="27">
        <f t="shared" ref="C62:E62" si="19">+C60+C61</f>
        <v>3775.2276376272348</v>
      </c>
      <c r="D62" s="27">
        <f t="shared" si="19"/>
        <v>6886.1092328549057</v>
      </c>
      <c r="E62" s="27">
        <f t="shared" si="19"/>
        <v>7944.5551126831815</v>
      </c>
      <c r="F62" s="27">
        <f t="shared" ref="F62" si="20">+F60+F61</f>
        <v>15504.615801706372</v>
      </c>
      <c r="H62" s="23"/>
    </row>
    <row r="63" spans="1:8">
      <c r="A63" s="24" t="s">
        <v>72</v>
      </c>
      <c r="B63" s="27">
        <v>1492313.5303542528</v>
      </c>
      <c r="C63" s="27">
        <v>1453896.36095465</v>
      </c>
      <c r="D63" s="27">
        <v>1499589.6266502999</v>
      </c>
      <c r="E63" s="27">
        <v>1438762.9885998901</v>
      </c>
      <c r="F63" s="27">
        <v>1433481.9974056098</v>
      </c>
      <c r="H63" s="23"/>
    </row>
    <row r="64" spans="1:8">
      <c r="A64" s="24" t="s">
        <v>73</v>
      </c>
      <c r="B64" s="48">
        <f>B62/B63*B103/B102*100</f>
        <v>0.94900548626005166</v>
      </c>
      <c r="C64" s="48">
        <f>C62/C63*C103/C102*100</f>
        <v>1.0443579744935041</v>
      </c>
      <c r="D64" s="48">
        <f>D62/D63*D103/D102*100</f>
        <v>0.92601019813018881</v>
      </c>
      <c r="E64" s="48">
        <f>E62/E63*E103/E102*100</f>
        <v>1.1104270234494731</v>
      </c>
      <c r="F64" s="48">
        <f>F62/F63*F103/F102*100</f>
        <v>1.0816051983748265</v>
      </c>
      <c r="H64" s="23"/>
    </row>
    <row r="65" spans="1:12" ht="9" customHeight="1">
      <c r="A65" s="29"/>
      <c r="B65" s="29"/>
      <c r="C65" s="29"/>
      <c r="D65" s="29"/>
      <c r="E65" s="29"/>
      <c r="F65" s="29"/>
      <c r="H65" s="23"/>
    </row>
    <row r="66" spans="1:12">
      <c r="A66" s="30" t="s">
        <v>74</v>
      </c>
      <c r="B66" s="31">
        <f>((B57*B58)+(B64*B63))/(B57+B63)</f>
        <v>1.3548176842186501</v>
      </c>
      <c r="C66" s="31">
        <f t="shared" ref="C66:E66" si="21">((C57*C58)+(C64*C63))/(C57+C63)</f>
        <v>1.3971074411404623</v>
      </c>
      <c r="D66" s="31">
        <f t="shared" si="21"/>
        <v>1.3596211048196307</v>
      </c>
      <c r="E66" s="31">
        <f t="shared" si="21"/>
        <v>1.4145059459015901</v>
      </c>
      <c r="F66" s="31">
        <f t="shared" ref="F66" si="22">((F57*F58)+(F64*F63))/(F57+F63)</f>
        <v>1.401087985272206</v>
      </c>
      <c r="H66" s="23"/>
    </row>
    <row r="67" spans="1:12">
      <c r="H67" s="23"/>
    </row>
    <row r="68" spans="1:12" ht="15.75" customHeight="1">
      <c r="A68" s="18" t="s">
        <v>75</v>
      </c>
      <c r="B68" s="18"/>
      <c r="C68" s="18"/>
      <c r="D68" s="18"/>
      <c r="E68" s="18"/>
      <c r="F68" s="18"/>
      <c r="H68" s="23"/>
    </row>
    <row r="69" spans="1:12" ht="10.5" customHeight="1">
      <c r="H69" s="23"/>
      <c r="I69" s="32"/>
      <c r="J69" s="32"/>
      <c r="K69" s="32"/>
      <c r="L69" s="32"/>
    </row>
    <row r="70" spans="1:12" s="35" customFormat="1">
      <c r="A70" s="10" t="s">
        <v>76</v>
      </c>
      <c r="B70" s="33">
        <v>141564.3829760825</v>
      </c>
      <c r="C70" s="33">
        <v>183677.89351509814</v>
      </c>
      <c r="D70" s="33">
        <v>141564.3829760825</v>
      </c>
      <c r="E70" s="33">
        <v>183677.89351509814</v>
      </c>
      <c r="F70" s="33">
        <v>158770.73301174675</v>
      </c>
      <c r="G70" s="19"/>
      <c r="H70" s="23"/>
      <c r="I70" s="34"/>
      <c r="J70" s="34"/>
      <c r="K70" s="34"/>
      <c r="L70" s="34"/>
    </row>
    <row r="71" spans="1:12" s="35" customFormat="1">
      <c r="A71" s="10" t="s">
        <v>77</v>
      </c>
      <c r="B71" s="33">
        <v>2240037.6846164498</v>
      </c>
      <c r="C71" s="33">
        <v>1971768.6533436601</v>
      </c>
      <c r="D71" s="33">
        <v>2240037.6846164498</v>
      </c>
      <c r="E71" s="33">
        <v>1971768.6533436601</v>
      </c>
      <c r="F71" s="33">
        <v>2198081.4428960402</v>
      </c>
      <c r="G71" s="19"/>
      <c r="H71" s="23"/>
      <c r="I71" s="34"/>
      <c r="J71" s="34"/>
      <c r="K71" s="34"/>
      <c r="L71" s="34"/>
    </row>
    <row r="72" spans="1:12" s="35" customFormat="1">
      <c r="A72" s="43" t="s">
        <v>78</v>
      </c>
      <c r="B72" s="44">
        <f>B70/B71*100</f>
        <v>6.3197322057696477</v>
      </c>
      <c r="C72" s="44">
        <f>C70/C71*100</f>
        <v>9.3153876446723718</v>
      </c>
      <c r="D72" s="44">
        <f t="shared" ref="D72:E72" si="23">D70/D71*100</f>
        <v>6.3197322057696477</v>
      </c>
      <c r="E72" s="44">
        <f t="shared" si="23"/>
        <v>9.3153876446723718</v>
      </c>
      <c r="F72" s="44">
        <f t="shared" ref="F72" si="24">F70/F71*100</f>
        <v>7.2231506036719644</v>
      </c>
      <c r="G72" s="19"/>
      <c r="H72" s="23"/>
      <c r="I72" s="34"/>
      <c r="J72" s="34"/>
      <c r="K72" s="34"/>
      <c r="L72" s="34"/>
    </row>
    <row r="73" spans="1:12" s="35" customFormat="1">
      <c r="A73" s="10"/>
      <c r="B73" s="33"/>
      <c r="C73" s="33"/>
      <c r="D73" s="33"/>
      <c r="E73" s="33"/>
      <c r="F73" s="33"/>
      <c r="G73" s="19"/>
      <c r="H73" s="23"/>
    </row>
    <row r="74" spans="1:12" s="35" customFormat="1">
      <c r="A74" s="10" t="s">
        <v>79</v>
      </c>
      <c r="B74" s="33">
        <v>21347.293164112791</v>
      </c>
      <c r="C74" s="33">
        <v>21190.343629010415</v>
      </c>
      <c r="D74" s="33">
        <v>21347.293164112791</v>
      </c>
      <c r="E74" s="33">
        <v>21190.343629010415</v>
      </c>
      <c r="F74" s="33">
        <v>21223.640342890292</v>
      </c>
      <c r="G74" s="19"/>
      <c r="H74" s="23"/>
    </row>
    <row r="75" spans="1:12" s="35" customFormat="1">
      <c r="A75" s="10" t="s">
        <v>77</v>
      </c>
      <c r="B75" s="33">
        <v>2240037.6846164498</v>
      </c>
      <c r="C75" s="33">
        <v>1971768.6533436601</v>
      </c>
      <c r="D75" s="33">
        <v>2240037.6846164498</v>
      </c>
      <c r="E75" s="33">
        <v>1971768.6533436601</v>
      </c>
      <c r="F75" s="33">
        <v>2198081.4428960402</v>
      </c>
      <c r="G75" s="19"/>
      <c r="H75" s="23"/>
    </row>
    <row r="76" spans="1:12" s="35" customFormat="1">
      <c r="A76" s="43" t="s">
        <v>80</v>
      </c>
      <c r="B76" s="44">
        <f>B74/B75*100</f>
        <v>0.95298812652645071</v>
      </c>
      <c r="C76" s="44">
        <f>C74/C75*100</f>
        <v>1.0746871136771818</v>
      </c>
      <c r="D76" s="44">
        <f t="shared" ref="D76:E76" si="25">D74/D75*100</f>
        <v>0.95298812652645071</v>
      </c>
      <c r="E76" s="44">
        <f t="shared" si="25"/>
        <v>1.0746871136771818</v>
      </c>
      <c r="F76" s="44">
        <f t="shared" ref="F76" si="26">F74/F75*100</f>
        <v>0.96555295580529032</v>
      </c>
      <c r="G76" s="19"/>
      <c r="H76" s="23"/>
    </row>
    <row r="77" spans="1:12" s="35" customFormat="1">
      <c r="A77" s="10"/>
      <c r="B77" s="33"/>
      <c r="C77" s="33"/>
      <c r="D77" s="33"/>
      <c r="E77" s="33"/>
      <c r="F77" s="33"/>
      <c r="G77" s="19"/>
      <c r="H77" s="23"/>
    </row>
    <row r="78" spans="1:12" s="38" customFormat="1">
      <c r="A78" s="10" t="s">
        <v>81</v>
      </c>
      <c r="B78" s="33">
        <v>-676.99475639021193</v>
      </c>
      <c r="C78" s="33">
        <v>-559.56768694973698</v>
      </c>
      <c r="D78" s="33">
        <v>-1087.11515565543</v>
      </c>
      <c r="E78" s="33">
        <v>-882.31549762480495</v>
      </c>
      <c r="F78" s="33">
        <v>-1208.6457103057799</v>
      </c>
      <c r="G78" s="19"/>
      <c r="H78" s="23"/>
    </row>
    <row r="79" spans="1:12" s="35" customFormat="1">
      <c r="A79" s="10" t="s">
        <v>82</v>
      </c>
      <c r="B79" s="33">
        <v>2178158.6341829197</v>
      </c>
      <c r="C79" s="33">
        <v>1965761.9788804599</v>
      </c>
      <c r="D79" s="33">
        <v>2290771.8769102897</v>
      </c>
      <c r="E79" s="33">
        <v>1988128.1526339599</v>
      </c>
      <c r="F79" s="33">
        <v>2034714.3609610801</v>
      </c>
      <c r="G79" s="19"/>
      <c r="H79" s="23"/>
    </row>
    <row r="80" spans="1:12" s="35" customFormat="1">
      <c r="A80" s="12" t="s">
        <v>83</v>
      </c>
      <c r="B80" s="36">
        <f>(B78*(B103/B102)/B79)*100</f>
        <v>-0.12466578355515148</v>
      </c>
      <c r="C80" s="36">
        <f>(C78*(C103/C102)/C79)*100</f>
        <v>-0.11448837463031324</v>
      </c>
      <c r="D80" s="36">
        <f>(D78*(D103/D102)/D79)*100</f>
        <v>-9.5699131661708431E-2</v>
      </c>
      <c r="E80" s="36">
        <f>(E78*(E103/E102)/E79)*100</f>
        <v>-8.9246096515361806E-2</v>
      </c>
      <c r="F80" s="36">
        <f>(F78*(F103/F102)/F79)*100</f>
        <v>-5.9401247344363674E-2</v>
      </c>
      <c r="G80" s="19"/>
      <c r="H80" s="23"/>
    </row>
    <row r="81" spans="1:8" s="35" customFormat="1">
      <c r="A81" s="11"/>
      <c r="B81" s="39"/>
      <c r="C81" s="39"/>
      <c r="D81" s="39"/>
      <c r="E81" s="39"/>
      <c r="F81" s="39"/>
      <c r="G81" s="19"/>
      <c r="H81" s="23"/>
    </row>
    <row r="82" spans="1:8" ht="16.5" customHeight="1">
      <c r="A82" s="72" t="s">
        <v>84</v>
      </c>
      <c r="B82" s="72"/>
      <c r="C82" s="72"/>
      <c r="D82" s="72"/>
      <c r="E82" s="72"/>
      <c r="F82" s="72"/>
      <c r="H82" s="23"/>
    </row>
    <row r="83" spans="1:8" ht="6.75" customHeight="1">
      <c r="H83" s="23"/>
    </row>
    <row r="84" spans="1:8">
      <c r="A84" s="19" t="s">
        <v>85</v>
      </c>
      <c r="B84" s="20">
        <v>1486572.2130435649</v>
      </c>
      <c r="C84" s="20">
        <v>1477915.4221563088</v>
      </c>
      <c r="D84" s="20">
        <v>1486572.2130435649</v>
      </c>
      <c r="E84" s="20">
        <v>1477915.4221563088</v>
      </c>
      <c r="F84" s="20">
        <v>1483913.5936784353</v>
      </c>
      <c r="H84" s="23"/>
    </row>
    <row r="85" spans="1:8">
      <c r="A85" s="21" t="s">
        <v>86</v>
      </c>
      <c r="B85" s="22">
        <v>2023956.92754789</v>
      </c>
      <c r="C85" s="22">
        <v>1917795.7740236649</v>
      </c>
      <c r="D85" s="22">
        <v>2023956.92754789</v>
      </c>
      <c r="E85" s="22">
        <v>1917795.7740236649</v>
      </c>
      <c r="F85" s="22">
        <v>1997368.4932331101</v>
      </c>
      <c r="H85" s="23"/>
    </row>
    <row r="86" spans="1:8">
      <c r="A86" s="21" t="s">
        <v>87</v>
      </c>
      <c r="B86" s="40">
        <f>(B84/B85)*100</f>
        <v>73.448806780913586</v>
      </c>
      <c r="C86" s="40">
        <f t="shared" ref="C86:E86" si="27">(C84/C85)*100</f>
        <v>77.063232810005758</v>
      </c>
      <c r="D86" s="40">
        <f t="shared" si="27"/>
        <v>73.448806780913586</v>
      </c>
      <c r="E86" s="40">
        <f t="shared" si="27"/>
        <v>77.063232810005758</v>
      </c>
      <c r="F86" s="40">
        <f t="shared" ref="F86" si="28">(F84/F85)*100</f>
        <v>74.293431517809054</v>
      </c>
      <c r="H86" s="23"/>
    </row>
    <row r="87" spans="1:8" ht="12" customHeight="1">
      <c r="H87" s="23"/>
    </row>
    <row r="88" spans="1:8" ht="15.75">
      <c r="A88" s="18" t="s">
        <v>25</v>
      </c>
      <c r="H88" s="23"/>
    </row>
    <row r="89" spans="1:8" ht="9.75" customHeight="1">
      <c r="H89" s="23"/>
    </row>
    <row r="90" spans="1:8">
      <c r="A90" s="19" t="s">
        <v>88</v>
      </c>
      <c r="B90" s="28">
        <v>-8724.8634137406916</v>
      </c>
      <c r="C90" s="28">
        <v>-7505.2929813495502</v>
      </c>
      <c r="D90" s="28">
        <v>-16632.186914777201</v>
      </c>
      <c r="E90" s="28">
        <v>-14789.729274778601</v>
      </c>
      <c r="F90" s="28">
        <v>-30447.846499956999</v>
      </c>
      <c r="H90" s="23"/>
    </row>
    <row r="91" spans="1:8">
      <c r="A91" s="21" t="s">
        <v>89</v>
      </c>
      <c r="B91" s="22">
        <v>22490.536068169702</v>
      </c>
      <c r="C91" s="22">
        <v>21572.221270726899</v>
      </c>
      <c r="D91" s="22">
        <v>44403.483262258502</v>
      </c>
      <c r="E91" s="22">
        <v>41970.093420654601</v>
      </c>
      <c r="F91" s="22">
        <v>86536.709633386301</v>
      </c>
      <c r="H91" s="23"/>
    </row>
    <row r="92" spans="1:8">
      <c r="A92" s="21" t="s">
        <v>90</v>
      </c>
      <c r="B92" s="40">
        <f>(-B90/B91)*100</f>
        <v>38.793488013337196</v>
      </c>
      <c r="C92" s="40">
        <f>(-C90/C91)*100</f>
        <v>34.791470415399885</v>
      </c>
      <c r="D92" s="40">
        <f>(-D90/D91)*100</f>
        <v>37.456941872202201</v>
      </c>
      <c r="E92" s="40">
        <f>(-E90/E91)*100</f>
        <v>35.23873327263118</v>
      </c>
      <c r="F92" s="40">
        <f>(-F90/F91)*100</f>
        <v>35.184890468969328</v>
      </c>
      <c r="H92" s="23"/>
    </row>
    <row r="93" spans="1:8">
      <c r="H93" s="23"/>
    </row>
    <row r="94" spans="1:8" ht="15.75">
      <c r="A94" s="18" t="s">
        <v>28</v>
      </c>
      <c r="H94" s="23"/>
    </row>
    <row r="95" spans="1:8" ht="9.75" customHeight="1">
      <c r="H95" s="23"/>
    </row>
    <row r="96" spans="1:8">
      <c r="A96" s="19" t="s">
        <v>91</v>
      </c>
      <c r="B96" s="41">
        <v>278.60000000000002</v>
      </c>
      <c r="C96" s="41">
        <v>209.7</v>
      </c>
      <c r="D96" s="41">
        <v>278.60000000000002</v>
      </c>
      <c r="E96" s="41">
        <v>209.7</v>
      </c>
      <c r="F96" s="41">
        <v>226.9</v>
      </c>
      <c r="H96" s="23"/>
    </row>
    <row r="97" spans="1:8">
      <c r="A97" s="21" t="s">
        <v>51</v>
      </c>
      <c r="B97" s="31">
        <v>172.02860224843451</v>
      </c>
      <c r="C97" s="31">
        <v>160.35366553304181</v>
      </c>
      <c r="D97" s="31">
        <v>172.02860224843451</v>
      </c>
      <c r="E97" s="31">
        <v>160.35366553304181</v>
      </c>
      <c r="F97" s="31">
        <v>176.16171622701714</v>
      </c>
      <c r="H97" s="23"/>
    </row>
    <row r="98" spans="1:8">
      <c r="A98" s="21" t="s">
        <v>28</v>
      </c>
      <c r="B98" s="45">
        <f>B96/B97</f>
        <v>1.6194981320470232</v>
      </c>
      <c r="C98" s="45">
        <f t="shared" ref="C98:E98" si="29">C96/C97</f>
        <v>1.3077343714153518</v>
      </c>
      <c r="D98" s="45">
        <f t="shared" si="29"/>
        <v>1.6194981320470232</v>
      </c>
      <c r="E98" s="45">
        <f t="shared" si="29"/>
        <v>1.3077343714153518</v>
      </c>
      <c r="F98" s="45">
        <f t="shared" ref="F98" si="30">F96/F97</f>
        <v>1.2880210573538984</v>
      </c>
      <c r="H98" s="23"/>
    </row>
    <row r="100" spans="1:8">
      <c r="A100" s="73"/>
      <c r="B100" s="73"/>
      <c r="C100" s="73"/>
      <c r="D100" s="73"/>
      <c r="E100" s="73"/>
      <c r="F100" s="73"/>
    </row>
    <row r="102" spans="1:8">
      <c r="A102" s="19" t="s">
        <v>92</v>
      </c>
      <c r="B102" s="19">
        <v>91</v>
      </c>
      <c r="C102" s="19">
        <v>91</v>
      </c>
      <c r="D102" s="19">
        <v>181</v>
      </c>
      <c r="E102" s="19">
        <v>182</v>
      </c>
      <c r="F102" s="19">
        <v>366</v>
      </c>
    </row>
    <row r="103" spans="1:8">
      <c r="A103" s="19" t="s">
        <v>93</v>
      </c>
      <c r="B103" s="19">
        <v>365</v>
      </c>
      <c r="C103" s="19">
        <v>366</v>
      </c>
      <c r="D103" s="19">
        <v>365</v>
      </c>
      <c r="E103" s="19">
        <v>366</v>
      </c>
      <c r="F103" s="19">
        <v>366</v>
      </c>
    </row>
    <row r="104" spans="1:8">
      <c r="F104" s="23"/>
    </row>
    <row r="107" spans="1:8" ht="15" customHeight="1">
      <c r="A107" s="37"/>
    </row>
    <row r="108" spans="1:8" ht="15" customHeight="1">
      <c r="A108" s="37"/>
    </row>
  </sheetData>
  <mergeCells count="1">
    <mergeCell ref="D2:E2"/>
  </mergeCells>
  <phoneticPr fontId="96" type="noConversion"/>
  <pageMargins left="0.7" right="0.7" top="0.75" bottom="0.75" header="0.3" footer="0.3"/>
  <pageSetup paperSize="9" scale="49" orientation="portrait" r:id="rId1"/>
  <headerFooter>
    <oddHeader>&amp;R&amp;"arial"&amp;10&amp;KFF5400DNB Confidential&amp;1#</oddHeader>
  </headerFooter>
  <drawing r:id="rId2"/>
  <legacyDrawing r:id="rId3"/>
  <controls>
    <mc:AlternateContent xmlns:mc="http://schemas.openxmlformats.org/markup-compatibility/2006">
      <mc:Choice Requires="x14">
        <control shapeId="2049" r:id="rId4" name="CustomMemberDispatchertb1">
          <controlPr defaultSize="0" autoLine="0" autoPict="0" r:id="rId5">
            <anchor moveWithCells="1" sizeWithCells="1">
              <from>
                <xdr:col>0</xdr:col>
                <xdr:colOff>0</xdr:colOff>
                <xdr:row>0</xdr:row>
                <xdr:rowOff>0</xdr:rowOff>
              </from>
              <to>
                <xdr:col>0</xdr:col>
                <xdr:colOff>952500</xdr:colOff>
                <xdr:row>0</xdr:row>
                <xdr:rowOff>0</xdr:rowOff>
              </to>
            </anchor>
          </controlPr>
        </control>
      </mc:Choice>
      <mc:Fallback>
        <control shapeId="2049" r:id="rId4"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3"/>
  <sheetViews>
    <sheetView showGridLines="0" zoomScaleNormal="100" workbookViewId="0"/>
  </sheetViews>
  <sheetFormatPr baseColWidth="10" defaultColWidth="11.42578125" defaultRowHeight="12.75"/>
  <cols>
    <col min="1" max="1" width="103" style="13" customWidth="1"/>
    <col min="2" max="16384" width="11.42578125" style="13"/>
  </cols>
  <sheetData>
    <row r="1" spans="1:1">
      <c r="A1" s="51" t="s">
        <v>94</v>
      </c>
    </row>
    <row r="2" spans="1:1" ht="27">
      <c r="A2" s="52" t="s">
        <v>1</v>
      </c>
    </row>
    <row r="3" spans="1:1">
      <c r="A3" s="53"/>
    </row>
    <row r="4" spans="1:1" ht="45">
      <c r="A4" s="54" t="s">
        <v>95</v>
      </c>
    </row>
    <row r="5" spans="1:1">
      <c r="A5" s="55"/>
    </row>
    <row r="6" spans="1:1" ht="33" customHeight="1">
      <c r="A6" s="56" t="s">
        <v>96</v>
      </c>
    </row>
    <row r="7" spans="1:1">
      <c r="A7" s="54"/>
    </row>
    <row r="8" spans="1:1" ht="15.75">
      <c r="A8" s="57" t="s">
        <v>97</v>
      </c>
    </row>
    <row r="9" spans="1:1" ht="15.75">
      <c r="A9" s="57"/>
    </row>
    <row r="10" spans="1:1">
      <c r="A10" s="58" t="s">
        <v>57</v>
      </c>
    </row>
    <row r="11" spans="1:1" ht="22.5">
      <c r="A11" s="54" t="s">
        <v>98</v>
      </c>
    </row>
    <row r="12" spans="1:1" s="15" customFormat="1" ht="11.25">
      <c r="A12" s="59" t="s">
        <v>99</v>
      </c>
    </row>
    <row r="13" spans="1:1">
      <c r="A13" s="54"/>
    </row>
    <row r="14" spans="1:1">
      <c r="A14" s="58" t="s">
        <v>11</v>
      </c>
    </row>
    <row r="15" spans="1:1" ht="22.5">
      <c r="A15" s="54" t="s">
        <v>100</v>
      </c>
    </row>
    <row r="16" spans="1:1" ht="31.5" customHeight="1">
      <c r="A16" s="56" t="s">
        <v>101</v>
      </c>
    </row>
    <row r="17" spans="1:1">
      <c r="A17" s="60"/>
    </row>
    <row r="18" spans="1:1">
      <c r="A18" s="58" t="s">
        <v>102</v>
      </c>
    </row>
    <row r="19" spans="1:1">
      <c r="A19" s="54" t="s">
        <v>103</v>
      </c>
    </row>
    <row r="20" spans="1:1">
      <c r="A20" s="59" t="s">
        <v>104</v>
      </c>
    </row>
    <row r="21" spans="1:1">
      <c r="A21" s="59" t="s">
        <v>105</v>
      </c>
    </row>
    <row r="22" spans="1:1" s="16" customFormat="1" ht="14.25">
      <c r="A22" s="9"/>
    </row>
    <row r="23" spans="1:1">
      <c r="A23" s="14"/>
    </row>
  </sheetData>
  <pageMargins left="0.7" right="0.7" top="0.75" bottom="0.75" header="0.3" footer="0.3"/>
  <pageSetup paperSize="9" orientation="portrait" r:id="rId1"/>
  <headerFooter>
    <oddHeader>&amp;R&amp;"arial"&amp;10&amp;KFF5400DNB Confidential&amp;1#</oddHeader>
  </headerFooter>
  <drawing r:id="rId2"/>
  <legacyDrawing r:id="rId3"/>
  <controls>
    <mc:AlternateContent xmlns:mc="http://schemas.openxmlformats.org/markup-compatibility/2006">
      <mc:Choice Requires="x14">
        <control shapeId="5121" r:id="rId4" name="CustomMemberDispatchertb1">
          <controlPr defaultSize="0" autoLine="0" autoPict="0" r:id="rId5">
            <anchor moveWithCells="1" sizeWithCells="1">
              <from>
                <xdr:col>0</xdr:col>
                <xdr:colOff>0</xdr:colOff>
                <xdr:row>0</xdr:row>
                <xdr:rowOff>0</xdr:rowOff>
              </from>
              <to>
                <xdr:col>0</xdr:col>
                <xdr:colOff>952500</xdr:colOff>
                <xdr:row>0</xdr:row>
                <xdr:rowOff>0</xdr:rowOff>
              </to>
            </anchor>
          </controlPr>
        </control>
      </mc:Choice>
      <mc:Fallback>
        <control shapeId="5121" r:id="rId4" name="CustomMemberDispatchertb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9D0C5-14C4-4C11-ACD5-06D2D20C75E8}">
  <dimension ref="A1:V74"/>
  <sheetViews>
    <sheetView showGridLines="0" zoomScale="70" zoomScaleNormal="70" workbookViewId="0"/>
  </sheetViews>
  <sheetFormatPr baseColWidth="10" defaultColWidth="11.42578125" defaultRowHeight="15"/>
  <cols>
    <col min="1" max="1" width="98.42578125" style="74" customWidth="1"/>
    <col min="2" max="6" width="14.5703125" style="74" customWidth="1"/>
    <col min="7" max="16384" width="11.42578125" style="74"/>
  </cols>
  <sheetData>
    <row r="1" spans="1:6" ht="15.75">
      <c r="A1" s="80" t="s">
        <v>94</v>
      </c>
      <c r="B1" s="10"/>
      <c r="C1" s="10"/>
      <c r="D1" s="10"/>
      <c r="E1" s="10"/>
      <c r="F1" s="10"/>
    </row>
    <row r="2" spans="1:6" ht="15.75">
      <c r="A2" s="10"/>
      <c r="B2" s="49" t="s">
        <v>31</v>
      </c>
      <c r="C2" s="49" t="s">
        <v>31</v>
      </c>
      <c r="D2" s="49" t="s">
        <v>33</v>
      </c>
      <c r="E2" s="49"/>
      <c r="F2" s="75" t="s">
        <v>106</v>
      </c>
    </row>
    <row r="3" spans="1:6" ht="15.75">
      <c r="A3" s="10"/>
      <c r="B3" s="81">
        <v>2025</v>
      </c>
      <c r="C3" s="81">
        <v>2024</v>
      </c>
      <c r="D3" s="81">
        <v>2025</v>
      </c>
      <c r="E3" s="81">
        <v>2024</v>
      </c>
      <c r="F3" s="81">
        <v>2024</v>
      </c>
    </row>
    <row r="4" spans="1:6" ht="15.75">
      <c r="A4" s="82" t="s">
        <v>5</v>
      </c>
      <c r="B4" s="19"/>
      <c r="C4" s="83"/>
      <c r="D4" s="83"/>
      <c r="E4" s="83"/>
      <c r="F4" s="83"/>
    </row>
    <row r="5" spans="1:6" ht="10.5" customHeight="1">
      <c r="A5" s="82"/>
      <c r="B5" s="19"/>
      <c r="C5" s="83"/>
      <c r="D5" s="83"/>
      <c r="E5" s="83"/>
      <c r="F5" s="83"/>
    </row>
    <row r="6" spans="1:6">
      <c r="A6" s="11" t="s">
        <v>107</v>
      </c>
      <c r="B6" s="84">
        <v>903.31927999999596</v>
      </c>
      <c r="C6" s="84">
        <v>592.36138100000198</v>
      </c>
      <c r="D6" s="84">
        <v>2005.0424799999901</v>
      </c>
      <c r="E6" s="84">
        <v>1364.4027609999998</v>
      </c>
      <c r="F6" s="84">
        <v>2565.7483509999997</v>
      </c>
    </row>
    <row r="7" spans="1:6">
      <c r="A7" s="85" t="s">
        <v>108</v>
      </c>
      <c r="B7" s="84">
        <v>43536.409946666659</v>
      </c>
      <c r="C7" s="84">
        <v>40198.067620833332</v>
      </c>
      <c r="D7" s="84">
        <v>42571.881271749997</v>
      </c>
      <c r="E7" s="84">
        <v>41086.353012666666</v>
      </c>
      <c r="F7" s="84">
        <v>40937.041461416651</v>
      </c>
    </row>
    <row r="8" spans="1:6">
      <c r="A8" s="86" t="s">
        <v>109</v>
      </c>
      <c r="B8" s="87">
        <f>(B6*(B45/B44)/B7)*100</f>
        <v>8.3222381219145465</v>
      </c>
      <c r="C8" s="87">
        <f t="shared" ref="C8:F8" si="0">(C6*(C45/C44)/C7)*100</f>
        <v>5.9268133929298745</v>
      </c>
      <c r="D8" s="87">
        <f t="shared" si="0"/>
        <v>9.4976251636085269</v>
      </c>
      <c r="E8" s="87">
        <f t="shared" si="0"/>
        <v>6.6781273044316425</v>
      </c>
      <c r="F8" s="87">
        <f t="shared" si="0"/>
        <v>6.2675470903734682</v>
      </c>
    </row>
    <row r="10" spans="1:6" ht="15.75">
      <c r="A10" s="88" t="s">
        <v>11</v>
      </c>
      <c r="B10" s="10"/>
      <c r="C10" s="10"/>
      <c r="D10" s="10"/>
      <c r="E10" s="10"/>
      <c r="F10" s="10"/>
    </row>
    <row r="11" spans="1:6" ht="8.25" customHeight="1">
      <c r="A11" s="88"/>
      <c r="B11" s="10"/>
      <c r="C11" s="10"/>
      <c r="D11" s="10"/>
      <c r="E11" s="10"/>
      <c r="F11" s="10"/>
    </row>
    <row r="12" spans="1:6">
      <c r="A12" s="11" t="s">
        <v>110</v>
      </c>
      <c r="B12" s="84">
        <v>9934.0286999999989</v>
      </c>
      <c r="C12" s="84">
        <v>9466.5826699999998</v>
      </c>
      <c r="D12" s="84">
        <v>19738.346320000001</v>
      </c>
      <c r="E12" s="84">
        <v>18771.285671000001</v>
      </c>
      <c r="F12" s="84">
        <v>38476.741891000005</v>
      </c>
    </row>
    <row r="13" spans="1:6">
      <c r="A13" s="11" t="s">
        <v>111</v>
      </c>
      <c r="B13" s="84">
        <v>731281.98774093413</v>
      </c>
      <c r="C13" s="84">
        <v>687827.14300000004</v>
      </c>
      <c r="D13" s="84">
        <v>729362.53238821705</v>
      </c>
      <c r="E13" s="84">
        <v>686093.95200000005</v>
      </c>
      <c r="F13" s="84">
        <v>699230.34259716398</v>
      </c>
    </row>
    <row r="14" spans="1:6">
      <c r="A14" s="89" t="s">
        <v>112</v>
      </c>
      <c r="B14" s="87">
        <f>(B12/B13*B45/B44)*100</f>
        <v>5.4486888257208301</v>
      </c>
      <c r="C14" s="87">
        <f t="shared" ref="C14:F14" si="1">(C12/C13*C45/C44)*100</f>
        <v>5.5354587020096737</v>
      </c>
      <c r="D14" s="87">
        <f t="shared" si="1"/>
        <v>5.4573474484695437</v>
      </c>
      <c r="E14" s="87">
        <f t="shared" si="1"/>
        <v>5.5019941651542918</v>
      </c>
      <c r="F14" s="87">
        <f t="shared" si="1"/>
        <v>5.5027277203224827</v>
      </c>
    </row>
    <row r="15" spans="1:6" ht="15.75">
      <c r="A15" s="88"/>
      <c r="B15" s="10"/>
      <c r="C15" s="10"/>
      <c r="D15" s="10"/>
      <c r="E15" s="10"/>
      <c r="F15" s="10"/>
    </row>
    <row r="16" spans="1:6">
      <c r="A16" s="11" t="s">
        <v>113</v>
      </c>
      <c r="B16" s="84">
        <v>2654.94958</v>
      </c>
      <c r="C16" s="84">
        <v>3393.6761800000004</v>
      </c>
      <c r="D16" s="84">
        <v>5422.0707599999996</v>
      </c>
      <c r="E16" s="84">
        <v>7008.9179100000001</v>
      </c>
      <c r="F16" s="84">
        <v>13973.24876</v>
      </c>
    </row>
    <row r="17" spans="1:22">
      <c r="A17" s="11" t="s">
        <v>114</v>
      </c>
      <c r="B17" s="84">
        <v>206473.45880758198</v>
      </c>
      <c r="C17" s="84">
        <v>249242.21257</v>
      </c>
      <c r="D17" s="84">
        <v>212346.68669</v>
      </c>
      <c r="E17" s="84">
        <v>255427.17812958302</v>
      </c>
      <c r="F17" s="84">
        <v>257055.56190979201</v>
      </c>
      <c r="G17" s="10"/>
      <c r="H17" s="10"/>
      <c r="I17" s="10"/>
      <c r="J17" s="10"/>
      <c r="K17" s="10"/>
      <c r="L17" s="10"/>
      <c r="M17" s="10"/>
      <c r="N17" s="10"/>
      <c r="O17" s="10"/>
      <c r="P17" s="10"/>
      <c r="Q17" s="10"/>
      <c r="R17" s="10"/>
      <c r="S17" s="10"/>
      <c r="T17" s="10"/>
      <c r="U17" s="10"/>
      <c r="V17" s="10"/>
    </row>
    <row r="18" spans="1:22">
      <c r="A18" s="89" t="s">
        <v>115</v>
      </c>
      <c r="B18" s="87">
        <f>(B16/B17*B45/B44)*100</f>
        <v>5.157550830799007</v>
      </c>
      <c r="C18" s="87">
        <f t="shared" ref="C18:F18" si="2">(C16/C17*C45/C44)*100</f>
        <v>5.476315937388379</v>
      </c>
      <c r="D18" s="87">
        <f t="shared" si="2"/>
        <v>5.1491314823738703</v>
      </c>
      <c r="E18" s="87">
        <f t="shared" si="2"/>
        <v>5.5181508088318934</v>
      </c>
      <c r="F18" s="87">
        <f t="shared" si="2"/>
        <v>5.435886567163096</v>
      </c>
      <c r="G18" s="10"/>
      <c r="H18" s="10"/>
      <c r="I18" s="10"/>
      <c r="J18" s="10"/>
      <c r="K18" s="10"/>
      <c r="L18" s="10"/>
      <c r="M18" s="10"/>
      <c r="N18" s="10"/>
      <c r="O18" s="10"/>
      <c r="P18" s="10"/>
      <c r="Q18" s="10"/>
      <c r="R18" s="10"/>
      <c r="S18" s="10"/>
      <c r="T18" s="10"/>
      <c r="U18" s="10"/>
      <c r="V18" s="10"/>
    </row>
    <row r="19" spans="1:22" ht="15.75">
      <c r="A19" s="88"/>
      <c r="B19" s="10"/>
      <c r="C19" s="10"/>
      <c r="D19" s="10"/>
      <c r="E19" s="10"/>
      <c r="F19" s="10"/>
      <c r="G19" s="10"/>
      <c r="H19" s="10"/>
      <c r="I19" s="10"/>
      <c r="J19" s="10"/>
      <c r="K19" s="10"/>
      <c r="L19" s="10"/>
      <c r="M19" s="10"/>
      <c r="N19" s="10"/>
      <c r="O19" s="10"/>
      <c r="P19" s="10"/>
      <c r="Q19" s="10"/>
      <c r="R19" s="10"/>
      <c r="S19" s="10"/>
      <c r="T19" s="10"/>
      <c r="U19" s="10"/>
      <c r="V19" s="10"/>
    </row>
    <row r="20" spans="1:22">
      <c r="A20" s="11" t="s">
        <v>116</v>
      </c>
      <c r="B20" s="84">
        <v>5843.1450999999997</v>
      </c>
      <c r="C20" s="84">
        <v>5046.0149900000006</v>
      </c>
      <c r="D20" s="84">
        <v>11472.957759999999</v>
      </c>
      <c r="E20" s="84">
        <v>9797.78269</v>
      </c>
      <c r="F20" s="84">
        <v>20241.147430000001</v>
      </c>
      <c r="G20" s="10"/>
      <c r="H20" s="10"/>
      <c r="I20" s="10"/>
      <c r="J20" s="10"/>
      <c r="K20" s="10"/>
      <c r="L20" s="10"/>
      <c r="M20" s="10"/>
      <c r="N20" s="10"/>
      <c r="O20" s="10"/>
      <c r="P20" s="10"/>
      <c r="Q20" s="10"/>
      <c r="R20" s="10"/>
      <c r="S20" s="10"/>
      <c r="T20" s="10"/>
      <c r="U20" s="10"/>
      <c r="V20" s="10"/>
    </row>
    <row r="21" spans="1:22">
      <c r="A21" s="11" t="s">
        <v>117</v>
      </c>
      <c r="B21" s="84">
        <v>513064.21851011005</v>
      </c>
      <c r="C21" s="84">
        <v>429495.01663999999</v>
      </c>
      <c r="D21" s="84">
        <v>503120.07037505502</v>
      </c>
      <c r="E21" s="84">
        <v>420838.44468000002</v>
      </c>
      <c r="F21" s="84">
        <v>433519.89898</v>
      </c>
      <c r="G21" s="10"/>
      <c r="H21" s="10"/>
      <c r="I21" s="10"/>
      <c r="J21" s="10"/>
      <c r="K21" s="10"/>
      <c r="L21" s="10"/>
      <c r="M21" s="10"/>
      <c r="N21" s="10"/>
      <c r="O21" s="10"/>
      <c r="P21" s="10"/>
      <c r="Q21" s="10"/>
      <c r="R21" s="10"/>
      <c r="S21" s="10"/>
      <c r="T21" s="10"/>
      <c r="U21" s="10"/>
      <c r="V21" s="10"/>
    </row>
    <row r="22" spans="1:22">
      <c r="A22" s="89" t="s">
        <v>118</v>
      </c>
      <c r="B22" s="87">
        <f>(B20/B21*B45/B44)*100</f>
        <v>4.5680033688126809</v>
      </c>
      <c r="C22" s="87">
        <f t="shared" ref="C22:F22" si="3">(C20/C21*C45/C44)*100</f>
        <v>4.7253077689054441</v>
      </c>
      <c r="D22" s="87">
        <f t="shared" si="3"/>
        <v>4.5985195986391476</v>
      </c>
      <c r="E22" s="87">
        <f t="shared" si="3"/>
        <v>4.6818995675716915</v>
      </c>
      <c r="F22" s="87">
        <f t="shared" si="3"/>
        <v>4.6690238389573455</v>
      </c>
      <c r="G22" s="10"/>
      <c r="H22" s="10"/>
      <c r="I22" s="10"/>
      <c r="J22" s="10"/>
      <c r="K22" s="10"/>
      <c r="L22" s="10"/>
      <c r="M22" s="10"/>
      <c r="N22" s="10"/>
      <c r="O22" s="10"/>
      <c r="P22" s="10"/>
      <c r="Q22" s="10"/>
      <c r="R22" s="10"/>
      <c r="S22" s="10"/>
      <c r="T22" s="10"/>
      <c r="U22" s="10"/>
      <c r="V22" s="10"/>
    </row>
    <row r="23" spans="1:22" ht="15.75">
      <c r="A23" s="88"/>
      <c r="B23" s="10"/>
      <c r="C23" s="10"/>
      <c r="D23" s="10"/>
      <c r="E23" s="10"/>
      <c r="F23" s="10"/>
      <c r="G23" s="10"/>
      <c r="H23" s="10"/>
      <c r="I23" s="10"/>
      <c r="J23" s="10"/>
      <c r="K23" s="10"/>
      <c r="L23" s="10"/>
      <c r="M23" s="10"/>
      <c r="N23" s="10"/>
      <c r="O23" s="10"/>
      <c r="P23" s="10"/>
      <c r="Q23" s="10"/>
      <c r="R23" s="10"/>
      <c r="S23" s="10"/>
      <c r="T23" s="10"/>
      <c r="U23" s="10"/>
      <c r="V23" s="10"/>
    </row>
    <row r="24" spans="1:22">
      <c r="A24" s="11" t="s">
        <v>119</v>
      </c>
      <c r="B24" s="84">
        <v>74.387500000000003</v>
      </c>
      <c r="C24" s="84">
        <v>76.831249999999997</v>
      </c>
      <c r="D24" s="84">
        <v>149.41</v>
      </c>
      <c r="E24" s="84">
        <v>152.91249999999999</v>
      </c>
      <c r="F24" s="84">
        <v>308.3775</v>
      </c>
      <c r="G24" s="10"/>
      <c r="H24" s="10"/>
      <c r="I24" s="10"/>
      <c r="J24" s="10"/>
      <c r="K24" s="10"/>
      <c r="L24" s="10"/>
      <c r="M24" s="10"/>
      <c r="N24" s="10"/>
      <c r="O24" s="10"/>
      <c r="P24" s="10"/>
      <c r="Q24" s="10"/>
      <c r="R24" s="10"/>
      <c r="S24" s="10"/>
      <c r="T24" s="10"/>
      <c r="U24" s="10"/>
      <c r="V24" s="10"/>
    </row>
    <row r="25" spans="1:22">
      <c r="A25" s="11" t="s">
        <v>120</v>
      </c>
      <c r="B25" s="84">
        <v>4538.3845082417592</v>
      </c>
      <c r="C25" s="84">
        <v>4539.81988</v>
      </c>
      <c r="D25" s="84">
        <v>4538.3915499999994</v>
      </c>
      <c r="E25" s="84">
        <v>4539.2780400000001</v>
      </c>
      <c r="F25" s="84">
        <v>4539.2983299999996</v>
      </c>
      <c r="G25" s="10"/>
      <c r="H25" s="10"/>
      <c r="I25" s="10"/>
      <c r="J25" s="10"/>
      <c r="K25" s="10"/>
      <c r="L25" s="10"/>
      <c r="M25" s="10"/>
      <c r="N25" s="10"/>
      <c r="O25" s="10"/>
      <c r="P25" s="10"/>
      <c r="Q25" s="10"/>
      <c r="R25" s="10"/>
      <c r="S25" s="10"/>
      <c r="T25" s="10"/>
      <c r="U25" s="10"/>
      <c r="V25" s="10"/>
    </row>
    <row r="26" spans="1:22">
      <c r="A26" s="89" t="s">
        <v>121</v>
      </c>
      <c r="B26" s="87">
        <f>(B24/B25*B45/B44)*100</f>
        <v>6.5743095260682809</v>
      </c>
      <c r="C26" s="87">
        <f t="shared" ref="C26:F26" si="4">(C24/C25*C45/C44)*100</f>
        <v>6.8067369866907343</v>
      </c>
      <c r="D26" s="87">
        <f t="shared" si="4"/>
        <v>6.6388368108031379</v>
      </c>
      <c r="E26" s="87">
        <f t="shared" si="4"/>
        <v>6.7743230186194339</v>
      </c>
      <c r="F26" s="87">
        <f t="shared" si="4"/>
        <v>6.7935059029266318</v>
      </c>
      <c r="G26" s="10"/>
      <c r="H26" s="10"/>
      <c r="I26" s="10"/>
      <c r="J26" s="10"/>
      <c r="K26" s="10"/>
      <c r="L26" s="10"/>
      <c r="M26" s="10"/>
      <c r="N26" s="10"/>
      <c r="O26" s="10"/>
      <c r="P26" s="10"/>
      <c r="Q26" s="10"/>
      <c r="R26" s="10"/>
      <c r="S26" s="10"/>
      <c r="T26" s="10"/>
      <c r="U26" s="10"/>
      <c r="V26" s="10"/>
    </row>
    <row r="27" spans="1:22" ht="15.75">
      <c r="A27" s="88"/>
      <c r="B27" s="90"/>
      <c r="C27" s="90"/>
      <c r="D27" s="90"/>
      <c r="E27" s="90"/>
      <c r="F27" s="90"/>
      <c r="G27" s="10"/>
      <c r="H27" s="10"/>
      <c r="I27" s="10"/>
      <c r="J27" s="10"/>
      <c r="K27" s="10"/>
      <c r="L27" s="10"/>
      <c r="M27" s="10"/>
      <c r="N27" s="10"/>
      <c r="O27" s="10"/>
      <c r="P27" s="10"/>
      <c r="Q27" s="10"/>
      <c r="R27" s="10"/>
      <c r="S27" s="10"/>
      <c r="T27" s="10"/>
      <c r="U27" s="10"/>
      <c r="V27" s="10"/>
    </row>
    <row r="28" spans="1:22">
      <c r="A28" s="89" t="s">
        <v>122</v>
      </c>
      <c r="B28" s="87">
        <f>(B18*B17+B22*B21+B26*B25)/(B17+B21+B25)</f>
        <v>4.7486905911750723</v>
      </c>
      <c r="C28" s="87">
        <f t="shared" ref="C28:F28" si="5">(C18*C17+C22*C21+C26*C25)/(C17+C21+C25)</f>
        <v>5.0130859865031558</v>
      </c>
      <c r="D28" s="87">
        <f t="shared" si="5"/>
        <v>4.7737688559547697</v>
      </c>
      <c r="E28" s="87">
        <f t="shared" si="5"/>
        <v>5.0095990102545631</v>
      </c>
      <c r="F28" s="87">
        <f t="shared" si="5"/>
        <v>4.9664854949632939</v>
      </c>
      <c r="G28" s="10"/>
      <c r="H28" s="10"/>
      <c r="I28" s="10"/>
      <c r="J28" s="10"/>
      <c r="K28" s="10"/>
      <c r="L28" s="10"/>
      <c r="M28" s="10"/>
      <c r="N28" s="10"/>
      <c r="O28" s="10"/>
      <c r="P28" s="10"/>
      <c r="Q28" s="10"/>
      <c r="R28" s="10"/>
      <c r="S28" s="10"/>
      <c r="T28" s="10"/>
      <c r="U28" s="10"/>
      <c r="V28" s="10"/>
    </row>
    <row r="29" spans="1:22" ht="15.75">
      <c r="A29" s="88"/>
      <c r="B29" s="90"/>
      <c r="C29" s="90"/>
      <c r="D29" s="90"/>
      <c r="E29" s="90"/>
      <c r="F29" s="90"/>
      <c r="G29" s="10"/>
      <c r="H29" s="10"/>
      <c r="I29" s="10"/>
      <c r="J29" s="10"/>
      <c r="K29" s="10"/>
      <c r="L29" s="10"/>
      <c r="M29" s="10"/>
      <c r="N29" s="10"/>
      <c r="O29" s="10"/>
      <c r="P29" s="10"/>
      <c r="Q29" s="10"/>
      <c r="R29" s="10"/>
      <c r="S29" s="10"/>
      <c r="T29" s="10"/>
      <c r="U29" s="10"/>
      <c r="V29" s="10"/>
    </row>
    <row r="30" spans="1:22">
      <c r="A30" s="89" t="s">
        <v>123</v>
      </c>
      <c r="B30" s="87">
        <f t="shared" ref="B30:F30" si="6">B14-B28</f>
        <v>0.69999823454575782</v>
      </c>
      <c r="C30" s="87">
        <f t="shared" si="6"/>
        <v>0.52237271550651787</v>
      </c>
      <c r="D30" s="87">
        <f t="shared" si="6"/>
        <v>0.68357859251477393</v>
      </c>
      <c r="E30" s="87">
        <f t="shared" si="6"/>
        <v>0.49239515489972874</v>
      </c>
      <c r="F30" s="87">
        <f t="shared" si="6"/>
        <v>0.53624222535918875</v>
      </c>
      <c r="G30" s="10"/>
      <c r="H30" s="10"/>
      <c r="I30" s="10"/>
      <c r="J30" s="10"/>
      <c r="K30" s="10"/>
      <c r="L30" s="10"/>
      <c r="M30" s="10"/>
      <c r="N30" s="10"/>
      <c r="O30" s="10"/>
      <c r="P30" s="10"/>
      <c r="Q30" s="10"/>
      <c r="R30" s="10"/>
      <c r="S30" s="10"/>
      <c r="T30" s="10"/>
      <c r="U30" s="10"/>
      <c r="V30" s="10"/>
    </row>
    <row r="31" spans="1:22">
      <c r="A31" s="11"/>
      <c r="B31" s="84"/>
      <c r="C31" s="84"/>
      <c r="D31" s="84"/>
      <c r="E31" s="84"/>
      <c r="F31" s="84"/>
      <c r="G31" s="10"/>
      <c r="H31" s="10"/>
      <c r="I31" s="10"/>
      <c r="J31" s="10"/>
      <c r="K31" s="10"/>
      <c r="L31" s="10"/>
      <c r="M31" s="10"/>
      <c r="N31" s="10"/>
      <c r="O31" s="10"/>
      <c r="P31" s="10"/>
      <c r="Q31" s="10"/>
      <c r="R31" s="10"/>
      <c r="S31" s="10"/>
      <c r="T31" s="10"/>
      <c r="U31" s="10"/>
      <c r="V31" s="10"/>
    </row>
    <row r="32" spans="1:22" ht="15.75" customHeight="1">
      <c r="A32" s="97" t="s">
        <v>124</v>
      </c>
      <c r="B32" s="97"/>
      <c r="C32" s="97"/>
      <c r="D32" s="97"/>
      <c r="E32" s="97"/>
      <c r="F32" s="97"/>
      <c r="G32" s="97"/>
      <c r="H32" s="97"/>
      <c r="I32" s="97"/>
      <c r="J32" s="97"/>
      <c r="K32" s="97"/>
      <c r="L32" s="97"/>
      <c r="M32" s="97"/>
      <c r="N32" s="97"/>
      <c r="O32" s="97"/>
      <c r="P32" s="97"/>
      <c r="Q32" s="97"/>
      <c r="R32" s="97"/>
      <c r="S32" s="97"/>
      <c r="T32" s="97"/>
      <c r="U32" s="97"/>
      <c r="V32" s="97"/>
    </row>
    <row r="33" spans="1:6" ht="9.75" customHeight="1">
      <c r="A33" s="10"/>
      <c r="B33" s="10"/>
      <c r="C33" s="10"/>
      <c r="D33" s="10"/>
      <c r="E33" s="10"/>
      <c r="F33" s="10"/>
    </row>
    <row r="34" spans="1:6">
      <c r="A34" s="11" t="s">
        <v>81</v>
      </c>
      <c r="B34" s="84">
        <v>-7.6622299999999992</v>
      </c>
      <c r="C34" s="84">
        <v>-5.924309</v>
      </c>
      <c r="D34" s="84">
        <v>-15.942860000000001</v>
      </c>
      <c r="E34" s="84">
        <v>-19.111059000000001</v>
      </c>
      <c r="F34" s="84">
        <v>-13.098349000000001</v>
      </c>
    </row>
    <row r="35" spans="1:6" ht="15.6" customHeight="1">
      <c r="A35" s="86" t="s">
        <v>125</v>
      </c>
      <c r="B35" s="91">
        <v>733133.45884296705</v>
      </c>
      <c r="C35" s="91">
        <v>688623.7837199989</v>
      </c>
      <c r="D35" s="91">
        <v>731079.19111000001</v>
      </c>
      <c r="E35" s="91">
        <v>687264.96347926499</v>
      </c>
      <c r="F35" s="91">
        <v>701040.925894632</v>
      </c>
    </row>
    <row r="36" spans="1:6">
      <c r="A36" s="86" t="s">
        <v>126</v>
      </c>
      <c r="B36" s="92">
        <f>(B34*(B45/B44)/B35)*100</f>
        <v>-4.1920226063851193E-3</v>
      </c>
      <c r="C36" s="92">
        <f t="shared" ref="C36:F36" si="7">(C34*(C45/C44)/C35)*100</f>
        <v>-3.460153592820875E-3</v>
      </c>
      <c r="D36" s="92">
        <f t="shared" si="7"/>
        <v>-4.3976038012419894E-3</v>
      </c>
      <c r="E36" s="92">
        <f t="shared" si="7"/>
        <v>-5.5920397051525449E-3</v>
      </c>
      <c r="F36" s="92">
        <f t="shared" si="7"/>
        <v>-1.8684143130851551E-3</v>
      </c>
    </row>
    <row r="37" spans="1:6">
      <c r="A37" s="10"/>
      <c r="B37" s="93"/>
      <c r="C37" s="93"/>
      <c r="D37" s="93"/>
      <c r="E37" s="93"/>
      <c r="F37" s="93"/>
    </row>
    <row r="38" spans="1:6">
      <c r="A38" s="10" t="s">
        <v>127</v>
      </c>
      <c r="B38" s="94">
        <v>2446.88157</v>
      </c>
      <c r="C38" s="94">
        <v>2625.9753299999998</v>
      </c>
      <c r="D38" s="94">
        <v>2446.88157</v>
      </c>
      <c r="E38" s="94">
        <v>2625.9753299999998</v>
      </c>
      <c r="F38" s="94">
        <v>2614.2485300000003</v>
      </c>
    </row>
    <row r="39" spans="1:6">
      <c r="A39" s="10" t="s">
        <v>86</v>
      </c>
      <c r="B39" s="94">
        <v>734760.55137999996</v>
      </c>
      <c r="C39" s="94">
        <v>697694.94835000008</v>
      </c>
      <c r="D39" s="94">
        <v>734760.55137999996</v>
      </c>
      <c r="E39" s="94">
        <v>697694.94835000008</v>
      </c>
      <c r="F39" s="94">
        <v>727758.10551999998</v>
      </c>
    </row>
    <row r="40" spans="1:6">
      <c r="A40" s="86" t="s">
        <v>128</v>
      </c>
      <c r="B40" s="92">
        <f>(B38/B39)*100</f>
        <v>0.33301754774454861</v>
      </c>
      <c r="C40" s="92">
        <f t="shared" ref="C40:F40" si="8">(C38/C39)*100</f>
        <v>0.37637872199164524</v>
      </c>
      <c r="D40" s="92">
        <f t="shared" si="8"/>
        <v>0.33301754774454861</v>
      </c>
      <c r="E40" s="92">
        <f t="shared" si="8"/>
        <v>0.37637872199164524</v>
      </c>
      <c r="F40" s="92">
        <f t="shared" si="8"/>
        <v>0.35921943159012421</v>
      </c>
    </row>
    <row r="41" spans="1:6">
      <c r="A41" s="10"/>
      <c r="B41" s="95"/>
      <c r="C41" s="95"/>
      <c r="D41" s="95"/>
      <c r="E41" s="95"/>
      <c r="F41" s="95"/>
    </row>
    <row r="42" spans="1:6" ht="15.75">
      <c r="A42"/>
      <c r="B42"/>
      <c r="C42"/>
      <c r="D42"/>
      <c r="E42"/>
      <c r="F42"/>
    </row>
    <row r="43" spans="1:6" ht="15.75">
      <c r="A43"/>
      <c r="B43"/>
      <c r="C43"/>
      <c r="D43"/>
      <c r="E43"/>
      <c r="F43"/>
    </row>
    <row r="44" spans="1:6">
      <c r="A44" s="19" t="s">
        <v>92</v>
      </c>
      <c r="B44" s="19">
        <v>91</v>
      </c>
      <c r="C44" s="19">
        <v>91</v>
      </c>
      <c r="D44" s="19">
        <v>181</v>
      </c>
      <c r="E44" s="19">
        <v>182</v>
      </c>
      <c r="F44" s="19">
        <v>366</v>
      </c>
    </row>
    <row r="45" spans="1:6">
      <c r="A45" s="19" t="s">
        <v>93</v>
      </c>
      <c r="B45" s="19">
        <v>365</v>
      </c>
      <c r="C45" s="19">
        <v>366</v>
      </c>
      <c r="D45" s="19">
        <v>365</v>
      </c>
      <c r="E45" s="19">
        <v>366</v>
      </c>
      <c r="F45" s="19">
        <v>366</v>
      </c>
    </row>
    <row r="60" ht="15.6" customHeight="1"/>
    <row r="74" ht="15.6" customHeight="1"/>
  </sheetData>
  <mergeCells count="1">
    <mergeCell ref="A32:V32"/>
  </mergeCells>
  <pageMargins left="0.7" right="0.7" top="0.75" bottom="0.75" header="0.3" footer="0.3"/>
  <pageSetup paperSize="9" scale="51" orientation="portrait" r:id="rId1"/>
  <headerFooter>
    <oddHeader>&amp;R&amp;"arial"&amp;10&amp;KFF5400DNB Confidential&amp;1#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e3470d1-1794-477f-9531-e667d23dbdcb" xsi:nil="true"/>
    <lcf76f155ced4ddcb4097134ff3c332f xmlns="cac8f47d-535d-45cb-b25a-a4963ce16b9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B5779816A04245AF9871C51BBCBCCF" ma:contentTypeVersion="15" ma:contentTypeDescription="Create a new document." ma:contentTypeScope="" ma:versionID="c36b1e0043b26d5275b6ee3416f06eef">
  <xsd:schema xmlns:xsd="http://www.w3.org/2001/XMLSchema" xmlns:xs="http://www.w3.org/2001/XMLSchema" xmlns:p="http://schemas.microsoft.com/office/2006/metadata/properties" xmlns:ns2="cac8f47d-535d-45cb-b25a-a4963ce16b90" xmlns:ns3="4e3470d1-1794-477f-9531-e667d23dbdcb" targetNamespace="http://schemas.microsoft.com/office/2006/metadata/properties" ma:root="true" ma:fieldsID="98a5663d61fab8d5584dbd6fc8f98a95" ns2:_="" ns3:_="">
    <xsd:import namespace="cac8f47d-535d-45cb-b25a-a4963ce16b90"/>
    <xsd:import namespace="4e3470d1-1794-477f-9531-e667d23dbd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8f47d-535d-45cb-b25a-a4963ce16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7e4d33d-dec1-45ff-a4f4-aeb68653195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470d1-1794-477f-9531-e667d23dbdc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96375d1-adfe-4965-b11e-163937453fe7}" ma:internalName="TaxCatchAll" ma:showField="CatchAllData" ma:web="4e3470d1-1794-477f-9531-e667d23dbd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BBEC29-5959-46C3-984A-C745E93F4EC1}">
  <ds:schemaRefs>
    <ds:schemaRef ds:uri="http://schemas.microsoft.com/office/2006/documentManagement/types"/>
    <ds:schemaRef ds:uri="http://purl.org/dc/terms/"/>
    <ds:schemaRef ds:uri="31646d07-fb8c-42b5-b229-38dd15be0085"/>
    <ds:schemaRef ds:uri="http://www.w3.org/XML/1998/namespace"/>
    <ds:schemaRef ds:uri="http://schemas.openxmlformats.org/package/2006/metadata/core-properties"/>
    <ds:schemaRef ds:uri="86a513d9-9f3b-4981-8f60-2f916567fe08"/>
    <ds:schemaRef ds:uri="http://purl.org/dc/dcmitype/"/>
    <ds:schemaRef ds:uri="http://schemas.microsoft.com/office/2006/metadata/propertie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C5702A28-2A88-4804-9F63-14EC00371756}">
  <ds:schemaRefs>
    <ds:schemaRef ds:uri="http://schemas.microsoft.com/sharepoint/v3/contenttype/forms"/>
  </ds:schemaRefs>
</ds:datastoreItem>
</file>

<file path=customXml/itemProps3.xml><?xml version="1.0" encoding="utf-8"?>
<ds:datastoreItem xmlns:ds="http://schemas.openxmlformats.org/officeDocument/2006/customXml" ds:itemID="{40AF9FF9-9CC4-4445-9AFF-D5E026F897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2</vt:i4>
      </vt:variant>
    </vt:vector>
  </HeadingPairs>
  <TitlesOfParts>
    <vt:vector size="6" baseType="lpstr">
      <vt:lpstr>Definitions DNB Group</vt:lpstr>
      <vt:lpstr>DNB Group</vt:lpstr>
      <vt:lpstr>Definitions DNB Boligkreditt</vt:lpstr>
      <vt:lpstr>DNB Boligkreditt</vt:lpstr>
      <vt:lpstr>'Definitions DNB Group'!Utskriftsområde</vt:lpstr>
      <vt:lpstr>'DNB Group'!Utskriftsområde</vt:lpstr>
    </vt:vector>
  </TitlesOfParts>
  <Manager/>
  <Company>DnB NOR ASA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Johansen, Anne - KØR</dc:creator>
  <cp:keywords/>
  <dc:description/>
  <cp:lastModifiedBy>Bekkeseth, Morten Sixtus</cp:lastModifiedBy>
  <cp:revision/>
  <dcterms:created xsi:type="dcterms:W3CDTF">2018-07-11T10:01:17Z</dcterms:created>
  <dcterms:modified xsi:type="dcterms:W3CDTF">2025-07-10T14:27:19Z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0x010100FCB5779816A04245AF9871C51BBCBCCF</vt:lpwstr>
  </property>
  <property fmtid="{D5CDD505-2E9C-101B-9397-08002B2CF9AE}" pid="3" name="MediaServiceImageTags">
    <vt:lpwstr/>
  </property>
  <property fmtid="{D5CDD505-2E9C-101B-9397-08002B2CF9AE}" pid="4" name="MSIP_Label_e80cca60-af48-4ac3-acf4-39718de4b3e5_Enabled">
    <vt:lpwstr>true</vt:lpwstr>
  </property>
  <property fmtid="{D5CDD505-2E9C-101B-9397-08002B2CF9AE}" pid="5" name="MSIP_Label_e80cca60-af48-4ac3-acf4-39718de4b3e5_SetDate">
    <vt:lpwstr>2024-07-16T05:53:46Z</vt:lpwstr>
  </property>
  <property fmtid="{D5CDD505-2E9C-101B-9397-08002B2CF9AE}" pid="6" name="MSIP_Label_e80cca60-af48-4ac3-acf4-39718de4b3e5_Method">
    <vt:lpwstr>Privileged</vt:lpwstr>
  </property>
  <property fmtid="{D5CDD505-2E9C-101B-9397-08002B2CF9AE}" pid="7" name="MSIP_Label_e80cca60-af48-4ac3-acf4-39718de4b3e5_Name">
    <vt:lpwstr>Confidential</vt:lpwstr>
  </property>
  <property fmtid="{D5CDD505-2E9C-101B-9397-08002B2CF9AE}" pid="8" name="MSIP_Label_e80cca60-af48-4ac3-acf4-39718de4b3e5_SiteId">
    <vt:lpwstr>4cbfea0a-b872-47f0-b51c-1c64953c3f0b</vt:lpwstr>
  </property>
  <property fmtid="{D5CDD505-2E9C-101B-9397-08002B2CF9AE}" pid="9" name="MSIP_Label_e80cca60-af48-4ac3-acf4-39718de4b3e5_ActionId">
    <vt:lpwstr>cd1c8837-4fc6-4946-bfc2-18289cf61362</vt:lpwstr>
  </property>
  <property fmtid="{D5CDD505-2E9C-101B-9397-08002B2CF9AE}" pid="10" name="MSIP_Label_e80cca60-af48-4ac3-acf4-39718de4b3e5_ContentBits">
    <vt:lpwstr>1</vt:lpwstr>
  </property>
</Properties>
</file>